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2" windowHeight="8580" firstSheet="1" activeTab="9"/>
  </bookViews>
  <sheets>
    <sheet name="I кв 2012" sheetId="1" r:id="rId1"/>
    <sheet name="II кв 2012 " sheetId="2" r:id="rId2"/>
    <sheet name="III кв 2012 " sheetId="3" r:id="rId3"/>
    <sheet name="IV кв 2012  " sheetId="4" r:id="rId4"/>
    <sheet name=" итого 2012    " sheetId="5" r:id="rId5"/>
    <sheet name="I  кв 2013" sheetId="6" r:id="rId6"/>
    <sheet name="II кв 2013" sheetId="7" r:id="rId7"/>
    <sheet name="III кв 2013" sheetId="8" r:id="rId8"/>
    <sheet name="IV кв 2013 " sheetId="9" r:id="rId9"/>
    <sheet name="2013" sheetId="10" r:id="rId10"/>
  </sheets>
  <definedNames>
    <definedName name="_xlnm._FilterDatabase" localSheetId="4" hidden="1">' итого 2012    '!$A$7:$B$79</definedName>
    <definedName name="_xlnm._FilterDatabase" localSheetId="5" hidden="1">'I  кв 2013'!$A$7:$B$79</definedName>
    <definedName name="_xlnm._FilterDatabase" localSheetId="0" hidden="1">'I кв 2012'!$A$7:$B$79</definedName>
    <definedName name="_xlnm._FilterDatabase" localSheetId="1" hidden="1">'II кв 2012 '!$A$7:$B$79</definedName>
    <definedName name="_xlnm._FilterDatabase" localSheetId="2" hidden="1">'III кв 2012 '!$A$7:$B$79</definedName>
    <definedName name="_xlnm._FilterDatabase" localSheetId="3" hidden="1">'IV кв 2012  '!$A$7:$B$79</definedName>
    <definedName name="_xlnm.Print_Titles" localSheetId="4">' итого 2012    '!$4:$7</definedName>
    <definedName name="_xlnm.Print_Titles" localSheetId="5">'I  кв 2013'!$4:$7</definedName>
    <definedName name="_xlnm.Print_Titles" localSheetId="0">'I кв 2012'!$4:$7</definedName>
    <definedName name="_xlnm.Print_Titles" localSheetId="1">'II кв 2012 '!$4:$7</definedName>
    <definedName name="_xlnm.Print_Titles" localSheetId="2">'III кв 2012 '!$4:$7</definedName>
    <definedName name="_xlnm.Print_Titles" localSheetId="3">'IV кв 2012  '!$4:$7</definedName>
    <definedName name="_xlnm.Print_Area" localSheetId="4">' итого 2012    '!$C$1:$AD$83</definedName>
    <definedName name="_xlnm.Print_Area" localSheetId="5">'I  кв 2013'!$C$1:$AD$83</definedName>
    <definedName name="_xlnm.Print_Area" localSheetId="0">'I кв 2012'!$C$1:$AD$83</definedName>
    <definedName name="_xlnm.Print_Area" localSheetId="1">'II кв 2012 '!$C$1:$AD$83</definedName>
    <definedName name="_xlnm.Print_Area" localSheetId="2">'III кв 2012 '!$C$1:$AD$83</definedName>
    <definedName name="_xlnm.Print_Area" localSheetId="3">'IV кв 2012  '!$C$1:$AD$83</definedName>
  </definedNames>
  <calcPr fullCalcOnLoad="1"/>
</workbook>
</file>

<file path=xl/sharedStrings.xml><?xml version="1.0" encoding="utf-8"?>
<sst xmlns="http://schemas.openxmlformats.org/spreadsheetml/2006/main" count="3230" uniqueCount="131">
  <si>
    <t xml:space="preserve">                                                                                          </t>
  </si>
  <si>
    <t>№ п/п</t>
  </si>
  <si>
    <t>Государства, в которые направлены денежные переводы</t>
  </si>
  <si>
    <t>в Российскую Федерацию</t>
  </si>
  <si>
    <t xml:space="preserve">в Республику Беларусь </t>
  </si>
  <si>
    <t>В Республику Казахстан</t>
  </si>
  <si>
    <t xml:space="preserve">в Кыргызскую Республику </t>
  </si>
  <si>
    <t>в Республику Таджикистан</t>
  </si>
  <si>
    <t>Всего</t>
  </si>
  <si>
    <t>кол-во</t>
  </si>
  <si>
    <t>сумма</t>
  </si>
  <si>
    <t>Доля страны в количестве транзакций</t>
  </si>
  <si>
    <t>Доля страны в сумме транзакций</t>
  </si>
  <si>
    <t>служебные поля для фильтров</t>
  </si>
  <si>
    <t>Государства, из которых направлены денежные переводы</t>
  </si>
  <si>
    <t>в единицах</t>
  </si>
  <si>
    <t>уд.вес, в %</t>
  </si>
  <si>
    <t>в тыс  долл США</t>
  </si>
  <si>
    <t>в тыс долл США</t>
  </si>
  <si>
    <t>ИЗ СТРАНЫ</t>
  </si>
  <si>
    <t>ВАЛЮТА</t>
  </si>
  <si>
    <t>1</t>
  </si>
  <si>
    <t>РФ</t>
  </si>
  <si>
    <t>ИТОГО</t>
  </si>
  <si>
    <t>Вес стран в транзакциях</t>
  </si>
  <si>
    <t>руб</t>
  </si>
  <si>
    <t>2</t>
  </si>
  <si>
    <t>в рублях РФ</t>
  </si>
  <si>
    <t>белруб</t>
  </si>
  <si>
    <t>3</t>
  </si>
  <si>
    <t>в белорусских рублях</t>
  </si>
  <si>
    <t>гривны</t>
  </si>
  <si>
    <t>4</t>
  </si>
  <si>
    <t>в гривнах</t>
  </si>
  <si>
    <t>арм.драмы</t>
  </si>
  <si>
    <t>5</t>
  </si>
  <si>
    <t>в армянских драмах</t>
  </si>
  <si>
    <t>тенге</t>
  </si>
  <si>
    <t>6</t>
  </si>
  <si>
    <t>в тенге</t>
  </si>
  <si>
    <t>сомы</t>
  </si>
  <si>
    <t>7</t>
  </si>
  <si>
    <t>в сомах</t>
  </si>
  <si>
    <t>сомони</t>
  </si>
  <si>
    <t>8</t>
  </si>
  <si>
    <t>в сомони</t>
  </si>
  <si>
    <t>доллары</t>
  </si>
  <si>
    <t>9</t>
  </si>
  <si>
    <t>в долларах США</t>
  </si>
  <si>
    <t>евро</t>
  </si>
  <si>
    <t>10</t>
  </si>
  <si>
    <t>в евро</t>
  </si>
  <si>
    <t>прочие</t>
  </si>
  <si>
    <t>11</t>
  </si>
  <si>
    <t>в прочих валютах</t>
  </si>
  <si>
    <t>Бел</t>
  </si>
  <si>
    <t>12</t>
  </si>
  <si>
    <t>Из Республики Беларусь, ВСЕГО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</si>
  <si>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</si>
  <si>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</si>
  <si>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</si>
  <si>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</si>
  <si>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</si>
  <si>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</si>
  <si>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</si>
  <si>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</si>
  <si>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</si>
  <si>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</si>
  <si>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Каз</t>
  </si>
  <si>
    <t>45</t>
  </si>
  <si>
    <t>Из Республики Казахстан, ВСЕГО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</si>
  <si>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</si>
  <si>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</si>
  <si>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</si>
  <si>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</si>
  <si>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</si>
  <si>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</si>
  <si>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</si>
  <si>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</si>
  <si>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</si>
  <si>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</si>
  <si>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Кыр</t>
  </si>
  <si>
    <t>56</t>
  </si>
  <si>
    <t>из Кыргызской  Республики, ВСЕГО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</si>
  <si>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</si>
  <si>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</si>
  <si>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</si>
  <si>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</si>
  <si>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</si>
  <si>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</si>
  <si>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</si>
  <si>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</si>
  <si>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</si>
  <si>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</si>
  <si>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Тадж</t>
  </si>
  <si>
    <t>67</t>
  </si>
  <si>
    <t xml:space="preserve">Из Республики Таджикистан, ВСЕГО 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</si>
  <si>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</si>
  <si>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</si>
  <si>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</si>
  <si>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</si>
  <si>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</si>
  <si>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</si>
  <si>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</si>
  <si>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</si>
  <si>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</si>
  <si>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</si>
  <si>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Итого</t>
  </si>
  <si>
    <t>78</t>
  </si>
  <si>
    <t>Итого, ВСЕГО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</si>
  <si>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</si>
  <si>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</si>
  <si>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</si>
  <si>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</si>
  <si>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</si>
  <si>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</si>
  <si>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</si>
  <si>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</si>
  <si>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</si>
  <si>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</si>
  <si>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r>
      <t>Из Российской Федерации</t>
    </r>
    <r>
      <rPr>
        <b/>
        <i/>
        <sz val="10"/>
        <rFont val="Arial Cyr"/>
        <family val="0"/>
      </rPr>
      <t>, ВСЕГО</t>
    </r>
  </si>
  <si>
    <t>Статистические данные об объеме  трансграничных денежных переводов физических лиц  между государствами- участниками ЕврАзЭС в I квартале 2012 г.</t>
  </si>
  <si>
    <t xml:space="preserve">Статистические данные об объеме  трансграничных денежных переводов физических лиц  между государствами- участниками ЕврАзЭС                               во II квартале 2012 г. </t>
  </si>
  <si>
    <t>Статистические данные об объеме  трансграничных денежных переводов физических лиц  между государствами- участниками ЕврАзЭС                                 в IV квартале 2012 г.</t>
  </si>
  <si>
    <t>Статистические данные об объеме  трансграничных денежных переводов физических лиц  между государствами- участниками ЕврАзЭС                                      в 2012 г.</t>
  </si>
  <si>
    <t>Статистические данные об объеме  трансграничных денежных переводов физических лиц  между государствами- участниками ЕврАзЭС                     в I квартале 2013 г.</t>
  </si>
  <si>
    <t>Статистические данные об объеме  трансграничных денежных переводов физических лиц  между государствами- участниками ЕврАзЭС                             в III квартале 2012 г.</t>
  </si>
  <si>
    <t>Статистические данные об объеме  трансграничных денежных переводов физических лиц  между государствами- участниками ЕврАзЭС                                     в IV квартале 2013 г.</t>
  </si>
  <si>
    <t>Статистические данные об объеме  трансграничных денежных переводов физических лиц  между государствами- участниками ЕврАзЭС                                 в III квартале 2013 г.</t>
  </si>
  <si>
    <t>Статистические данные об объеме  трансграничных денежных переводов физических лиц  между государствами- участниками ЕврАзЭС                                    во II квартале 2013 г.</t>
  </si>
  <si>
    <t>Статистические данные об объеме  трансграничных денежных переводов физических лиц  между государствами- участниками ЕврАзЭС                                          в 2013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</si>
</sst>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_-* #,##0.0_р_._-;\-* #,##0.0_р_._-;_-* &quot;-&quot;??_р_._-;_-@_-"/>
    <numFmt numFmtId="171" formatCode="_-* #,##0_р_._-;\-* #,##0_р_._-;_-* &quot;-&quot;??_р_._-;_-@_-"/>
    <numFmt numFmtId="172" formatCode="[$€-2]\ ###,000_);[Red]\([$€-2]\ ###,000\)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20"/>
      <name val="Arial Cyr"/>
      <family val="2"/>
    </font>
    <font>
      <b/>
      <sz val="14"/>
      <name val="Arial Cyr"/>
      <family val="2"/>
    </font>
    <font>
      <sz val="14"/>
      <color indexed="16"/>
      <name val="Arial Cyr"/>
      <family val="2"/>
    </font>
    <font>
      <i/>
      <sz val="10"/>
      <name val="Arial Cyr"/>
      <family val="2"/>
    </font>
    <font>
      <sz val="10"/>
      <color indexed="16"/>
      <name val="Arial Cyr"/>
      <family val="0"/>
    </font>
    <font>
      <b/>
      <sz val="10"/>
      <name val="Arial Cyr"/>
      <family val="2"/>
    </font>
    <font>
      <b/>
      <sz val="10"/>
      <color indexed="20"/>
      <name val="Arial Cyr"/>
      <family val="2"/>
    </font>
    <font>
      <b/>
      <sz val="10"/>
      <color indexed="12"/>
      <name val="Arial"/>
      <family val="2"/>
    </font>
    <font>
      <b/>
      <sz val="10"/>
      <color indexed="17"/>
      <name val="Arial Cyr"/>
      <family val="2"/>
    </font>
    <font>
      <b/>
      <sz val="10"/>
      <color indexed="10"/>
      <name val="Arial Cyr"/>
      <family val="2"/>
    </font>
    <font>
      <sz val="10"/>
      <color indexed="20"/>
      <name val="Arial Cyr"/>
      <family val="2"/>
    </font>
    <font>
      <sz val="10"/>
      <color indexed="12"/>
      <name val="Arial"/>
      <family val="0"/>
    </font>
    <font>
      <sz val="10"/>
      <color indexed="17"/>
      <name val="Arial Cyr"/>
      <family val="2"/>
    </font>
    <font>
      <sz val="10"/>
      <color indexed="10"/>
      <name val="Arial Cyr"/>
      <family val="2"/>
    </font>
    <font>
      <sz val="9"/>
      <name val="Arial Cyr"/>
      <family val="2"/>
    </font>
    <font>
      <sz val="9"/>
      <color indexed="20"/>
      <name val="Arial Cyr"/>
      <family val="2"/>
    </font>
    <font>
      <sz val="9"/>
      <color indexed="12"/>
      <name val="Arial Cyr"/>
      <family val="2"/>
    </font>
    <font>
      <sz val="9"/>
      <color indexed="17"/>
      <name val="Arial Cyr"/>
      <family val="2"/>
    </font>
    <font>
      <sz val="9"/>
      <color indexed="10"/>
      <name val="Arial Cyr"/>
      <family val="2"/>
    </font>
    <font>
      <b/>
      <i/>
      <sz val="10"/>
      <name val="Arial Cyr"/>
      <family val="0"/>
    </font>
    <font>
      <b/>
      <sz val="12"/>
      <name val="Arial Cyr"/>
      <family val="0"/>
    </font>
    <font>
      <b/>
      <i/>
      <sz val="10"/>
      <color indexed="20"/>
      <name val="Arial Cyr"/>
      <family val="2"/>
    </font>
    <font>
      <sz val="10"/>
      <color indexed="18"/>
      <name val="Arial Cyr"/>
      <family val="0"/>
    </font>
    <font>
      <b/>
      <i/>
      <sz val="10"/>
      <color indexed="12"/>
      <name val="Arial"/>
      <family val="2"/>
    </font>
    <font>
      <b/>
      <i/>
      <sz val="10"/>
      <color indexed="10"/>
      <name val="Arial Cyr"/>
      <family val="2"/>
    </font>
    <font>
      <i/>
      <sz val="10"/>
      <color indexed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49" fontId="8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16" fillId="0" borderId="10" xfId="54" applyFont="1" applyBorder="1" applyAlignment="1">
      <alignment horizontal="centerContinuous" vertical="center" wrapText="1"/>
      <protection/>
    </xf>
    <xf numFmtId="49" fontId="19" fillId="0" borderId="11" xfId="0" applyNumberFormat="1" applyFont="1" applyBorder="1" applyAlignment="1">
      <alignment wrapText="1"/>
    </xf>
    <xf numFmtId="0" fontId="19" fillId="0" borderId="10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 applyProtection="1">
      <alignment horizontal="center" vertical="center" textRotation="90"/>
      <protection/>
    </xf>
    <xf numFmtId="0" fontId="19" fillId="0" borderId="10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Border="1" applyAlignment="1">
      <alignment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6" fillId="33" borderId="10" xfId="54" applyFont="1" applyFill="1" applyBorder="1" applyAlignment="1">
      <alignment horizontal="center" wrapText="1"/>
      <protection/>
    </xf>
    <xf numFmtId="0" fontId="17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 locked="0"/>
    </xf>
    <xf numFmtId="49" fontId="8" fillId="33" borderId="10" xfId="0" applyNumberFormat="1" applyFont="1" applyFill="1" applyBorder="1" applyAlignment="1">
      <alignment horizontal="center" vertical="center"/>
    </xf>
    <xf numFmtId="49" fontId="24" fillId="34" borderId="10" xfId="0" applyNumberFormat="1" applyFont="1" applyFill="1" applyBorder="1" applyAlignment="1">
      <alignment horizontal="left" wrapText="1"/>
    </xf>
    <xf numFmtId="0" fontId="10" fillId="34" borderId="12" xfId="0" applyFont="1" applyFill="1" applyBorder="1" applyAlignment="1">
      <alignment/>
    </xf>
    <xf numFmtId="3" fontId="10" fillId="34" borderId="12" xfId="0" applyNumberFormat="1" applyFont="1" applyFill="1" applyBorder="1" applyAlignment="1">
      <alignment/>
    </xf>
    <xf numFmtId="171" fontId="10" fillId="34" borderId="10" xfId="62" applyNumberFormat="1" applyFont="1" applyFill="1" applyBorder="1" applyAlignment="1">
      <alignment/>
    </xf>
    <xf numFmtId="9" fontId="10" fillId="34" borderId="10" xfId="59" applyFont="1" applyFill="1" applyBorder="1" applyAlignment="1">
      <alignment horizontal="center"/>
    </xf>
    <xf numFmtId="171" fontId="10" fillId="34" borderId="10" xfId="62" applyNumberFormat="1" applyFont="1" applyFill="1" applyBorder="1" applyAlignment="1" applyProtection="1">
      <alignment/>
      <protection/>
    </xf>
    <xf numFmtId="9" fontId="10" fillId="34" borderId="10" xfId="59" applyFont="1" applyFill="1" applyBorder="1" applyAlignment="1" applyProtection="1">
      <alignment horizontal="center"/>
      <protection/>
    </xf>
    <xf numFmtId="164" fontId="25" fillId="35" borderId="10" xfId="59" applyNumberFormat="1" applyFont="1" applyFill="1" applyBorder="1" applyAlignment="1">
      <alignment/>
    </xf>
    <xf numFmtId="164" fontId="25" fillId="36" borderId="10" xfId="59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8" fillId="0" borderId="0" xfId="0" applyFont="1" applyBorder="1" applyAlignment="1">
      <alignment horizontal="left"/>
    </xf>
    <xf numFmtId="164" fontId="0" fillId="0" borderId="0" xfId="59" applyNumberFormat="1" applyFont="1" applyBorder="1" applyAlignment="1" applyProtection="1">
      <alignment horizontal="left"/>
      <protection locked="0"/>
    </xf>
    <xf numFmtId="164" fontId="8" fillId="33" borderId="10" xfId="59" applyNumberFormat="1" applyFont="1" applyFill="1" applyBorder="1" applyAlignment="1">
      <alignment horizontal="center" vertical="center"/>
    </xf>
    <xf numFmtId="164" fontId="24" fillId="0" borderId="10" xfId="59" applyNumberFormat="1" applyFont="1" applyFill="1" applyBorder="1" applyAlignment="1">
      <alignment horizontal="left" wrapText="1"/>
    </xf>
    <xf numFmtId="164" fontId="0" fillId="0" borderId="10" xfId="59" applyNumberFormat="1" applyBorder="1" applyAlignment="1">
      <alignment/>
    </xf>
    <xf numFmtId="164" fontId="0" fillId="0" borderId="0" xfId="59" applyNumberFormat="1" applyBorder="1" applyAlignment="1">
      <alignment/>
    </xf>
    <xf numFmtId="164" fontId="8" fillId="0" borderId="0" xfId="59" applyNumberFormat="1" applyFont="1" applyBorder="1" applyAlignment="1">
      <alignment horizontal="left"/>
    </xf>
    <xf numFmtId="49" fontId="0" fillId="33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indent="1"/>
    </xf>
    <xf numFmtId="3" fontId="0" fillId="0" borderId="12" xfId="0" applyNumberFormat="1" applyBorder="1" applyAlignment="1">
      <alignment horizontal="left"/>
    </xf>
    <xf numFmtId="165" fontId="0" fillId="0" borderId="12" xfId="0" applyNumberFormat="1" applyBorder="1" applyAlignment="1">
      <alignment horizontal="left"/>
    </xf>
    <xf numFmtId="171" fontId="0" fillId="37" borderId="10" xfId="62" applyNumberFormat="1" applyFill="1" applyBorder="1" applyAlignment="1" applyProtection="1">
      <alignment horizontal="left"/>
      <protection locked="0"/>
    </xf>
    <xf numFmtId="9" fontId="0" fillId="0" borderId="10" xfId="59" applyFill="1" applyBorder="1" applyAlignment="1">
      <alignment horizontal="center"/>
    </xf>
    <xf numFmtId="171" fontId="0" fillId="0" borderId="10" xfId="62" applyNumberFormat="1" applyFill="1" applyBorder="1" applyAlignment="1" applyProtection="1">
      <alignment horizontal="left"/>
      <protection/>
    </xf>
    <xf numFmtId="9" fontId="0" fillId="0" borderId="10" xfId="59" applyFill="1" applyBorder="1" applyAlignment="1" applyProtection="1">
      <alignment horizontal="center"/>
      <protection/>
    </xf>
    <xf numFmtId="3" fontId="0" fillId="0" borderId="10" xfId="0" applyNumberFormat="1" applyBorder="1" applyAlignment="1">
      <alignment horizontal="left"/>
    </xf>
    <xf numFmtId="165" fontId="0" fillId="0" borderId="10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10" xfId="0" applyNumberFormat="1" applyFont="1" applyBorder="1" applyAlignment="1">
      <alignment horizontal="left" inden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71" fontId="0" fillId="37" borderId="10" xfId="62" applyNumberForma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71" fontId="0" fillId="37" borderId="10" xfId="62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9" fontId="26" fillId="34" borderId="10" xfId="0" applyNumberFormat="1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49" fontId="28" fillId="34" borderId="10" xfId="54" applyNumberFormat="1" applyFont="1" applyFill="1" applyBorder="1" applyAlignment="1">
      <alignment wrapText="1"/>
      <protection/>
    </xf>
    <xf numFmtId="0" fontId="27" fillId="0" borderId="0" xfId="0" applyFont="1" applyBorder="1" applyAlignment="1">
      <alignment/>
    </xf>
    <xf numFmtId="49" fontId="0" fillId="0" borderId="10" xfId="0" applyNumberFormat="1" applyFill="1" applyBorder="1" applyAlignment="1">
      <alignment horizontal="left" indent="1"/>
    </xf>
    <xf numFmtId="0" fontId="27" fillId="0" borderId="0" xfId="0" applyFont="1" applyFill="1" applyBorder="1" applyAlignment="1" applyProtection="1">
      <alignment/>
      <protection locked="0"/>
    </xf>
    <xf numFmtId="49" fontId="13" fillId="34" borderId="10" xfId="0" applyNumberFormat="1" applyFont="1" applyFill="1" applyBorder="1" applyAlignment="1">
      <alignment wrapText="1"/>
    </xf>
    <xf numFmtId="0" fontId="9" fillId="0" borderId="0" xfId="0" applyFont="1" applyBorder="1" applyAlignment="1" applyProtection="1">
      <alignment/>
      <protection locked="0"/>
    </xf>
    <xf numFmtId="49" fontId="29" fillId="34" borderId="10" xfId="0" applyNumberFormat="1" applyFont="1" applyFill="1" applyBorder="1" applyAlignment="1">
      <alignment wrapText="1"/>
    </xf>
    <xf numFmtId="9" fontId="14" fillId="34" borderId="10" xfId="59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 locked="0"/>
    </xf>
    <xf numFmtId="49" fontId="10" fillId="34" borderId="10" xfId="0" applyNumberFormat="1" applyFont="1" applyFill="1" applyBorder="1" applyAlignment="1">
      <alignment wrapText="1"/>
    </xf>
    <xf numFmtId="0" fontId="10" fillId="34" borderId="10" xfId="0" applyFont="1" applyFill="1" applyBorder="1" applyAlignment="1">
      <alignment/>
    </xf>
    <xf numFmtId="9" fontId="10" fillId="34" borderId="10" xfId="59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horizontal="left"/>
    </xf>
    <xf numFmtId="165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171" fontId="0" fillId="0" borderId="10" xfId="62" applyNumberFormat="1" applyFill="1" applyBorder="1" applyAlignment="1" applyProtection="1">
      <alignment/>
      <protection/>
    </xf>
    <xf numFmtId="165" fontId="0" fillId="0" borderId="0" xfId="0" applyNumberForma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49" fontId="5" fillId="0" borderId="0" xfId="0" applyNumberFormat="1" applyFont="1" applyBorder="1" applyAlignment="1">
      <alignment horizontal="center" vertical="center" wrapText="1"/>
    </xf>
    <xf numFmtId="0" fontId="0" fillId="38" borderId="0" xfId="0" applyFont="1" applyFill="1" applyBorder="1" applyAlignment="1" applyProtection="1">
      <alignment horizontal="center" vertical="center" wrapText="1"/>
      <protection locked="0"/>
    </xf>
    <xf numFmtId="0" fontId="12" fillId="0" borderId="10" xfId="54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right" vertical="top" wrapText="1"/>
    </xf>
    <xf numFmtId="49" fontId="0" fillId="0" borderId="16" xfId="0" applyNumberFormat="1" applyBorder="1" applyAlignment="1">
      <alignment vertical="top"/>
    </xf>
    <xf numFmtId="0" fontId="14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4" fontId="10" fillId="35" borderId="17" xfId="59" applyNumberFormat="1" applyFont="1" applyFill="1" applyBorder="1" applyAlignment="1">
      <alignment horizontal="center"/>
    </xf>
    <xf numFmtId="164" fontId="10" fillId="35" borderId="18" xfId="59" applyNumberFormat="1" applyFont="1" applyFill="1" applyBorder="1" applyAlignment="1">
      <alignment horizontal="center"/>
    </xf>
    <xf numFmtId="164" fontId="10" fillId="36" borderId="17" xfId="59" applyNumberFormat="1" applyFont="1" applyFill="1" applyBorder="1" applyAlignment="1">
      <alignment horizontal="center"/>
    </xf>
    <xf numFmtId="164" fontId="10" fillId="36" borderId="18" xfId="59" applyNumberFormat="1" applyFont="1" applyFill="1" applyBorder="1" applyAlignment="1">
      <alignment horizontal="center"/>
    </xf>
    <xf numFmtId="3" fontId="10" fillId="35" borderId="17" xfId="59" applyNumberFormat="1" applyFont="1" applyFill="1" applyBorder="1" applyAlignment="1">
      <alignment horizontal="center"/>
    </xf>
    <xf numFmtId="3" fontId="10" fillId="35" borderId="18" xfId="59" applyNumberFormat="1" applyFont="1" applyFill="1" applyBorder="1" applyAlignment="1">
      <alignment horizontal="center"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textRotation="90" wrapText="1"/>
      <protection/>
    </xf>
    <xf numFmtId="0" fontId="19" fillId="0" borderId="11" xfId="0" applyFont="1" applyBorder="1" applyAlignment="1" applyProtection="1">
      <alignment horizontal="center" vertical="center" textRotation="90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28575</xdr:rowOff>
    </xdr:from>
    <xdr:to>
      <xdr:col>4</xdr:col>
      <xdr:colOff>9525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838325" y="1095375"/>
          <a:ext cx="300990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28575</xdr:rowOff>
    </xdr:from>
    <xdr:to>
      <xdr:col>4</xdr:col>
      <xdr:colOff>9525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2066925" y="1095375"/>
          <a:ext cx="2714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28575</xdr:rowOff>
    </xdr:from>
    <xdr:to>
      <xdr:col>4</xdr:col>
      <xdr:colOff>9525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838325" y="1095375"/>
          <a:ext cx="300990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28575</xdr:rowOff>
    </xdr:from>
    <xdr:to>
      <xdr:col>4</xdr:col>
      <xdr:colOff>9525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838325" y="1095375"/>
          <a:ext cx="300990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28575</xdr:rowOff>
    </xdr:from>
    <xdr:to>
      <xdr:col>4</xdr:col>
      <xdr:colOff>9525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838325" y="1095375"/>
          <a:ext cx="300990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28575</xdr:rowOff>
    </xdr:from>
    <xdr:to>
      <xdr:col>4</xdr:col>
      <xdr:colOff>9525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838325" y="1095375"/>
          <a:ext cx="300990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28575</xdr:rowOff>
    </xdr:from>
    <xdr:to>
      <xdr:col>4</xdr:col>
      <xdr:colOff>9525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838325" y="1095375"/>
          <a:ext cx="30099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28575</xdr:rowOff>
    </xdr:from>
    <xdr:to>
      <xdr:col>4</xdr:col>
      <xdr:colOff>9525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2066925" y="1095375"/>
          <a:ext cx="285750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28575</xdr:rowOff>
    </xdr:from>
    <xdr:to>
      <xdr:col>4</xdr:col>
      <xdr:colOff>9525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2066925" y="1095375"/>
          <a:ext cx="27622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28575</xdr:rowOff>
    </xdr:from>
    <xdr:to>
      <xdr:col>4</xdr:col>
      <xdr:colOff>9525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2066925" y="1095375"/>
          <a:ext cx="28479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07"/>
  <sheetViews>
    <sheetView view="pageBreakPreview" zoomScale="70" zoomScaleNormal="70" zoomScaleSheetLayoutView="70" zoomScalePageLayoutView="0" workbookViewId="0" topLeftCell="A1">
      <pane xSplit="4" ySplit="7" topLeftCell="E6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70" sqref="M70:P79"/>
    </sheetView>
  </sheetViews>
  <sheetFormatPr defaultColWidth="9.125" defaultRowHeight="12.75"/>
  <cols>
    <col min="1" max="1" width="7.50390625" style="7" customWidth="1"/>
    <col min="2" max="2" width="12.00390625" style="7" customWidth="1"/>
    <col min="3" max="3" width="4.50390625" style="9" customWidth="1"/>
    <col min="4" max="4" width="39.50390625" style="9" customWidth="1"/>
    <col min="5" max="5" width="13.375" style="10" bestFit="1" customWidth="1"/>
    <col min="6" max="6" width="6.50390625" style="10" bestFit="1" customWidth="1"/>
    <col min="7" max="7" width="13.375" style="10" customWidth="1"/>
    <col min="8" max="8" width="6.50390625" style="10" bestFit="1" customWidth="1"/>
    <col min="9" max="9" width="11.50390625" style="10" bestFit="1" customWidth="1"/>
    <col min="10" max="10" width="6.50390625" style="10" bestFit="1" customWidth="1"/>
    <col min="11" max="11" width="11.50390625" style="10" bestFit="1" customWidth="1"/>
    <col min="12" max="12" width="6.50390625" style="10" bestFit="1" customWidth="1"/>
    <col min="13" max="13" width="11.50390625" style="10" bestFit="1" customWidth="1"/>
    <col min="14" max="14" width="6.50390625" style="10" bestFit="1" customWidth="1"/>
    <col min="15" max="15" width="11.50390625" style="10" bestFit="1" customWidth="1"/>
    <col min="16" max="16" width="6.50390625" style="10" bestFit="1" customWidth="1"/>
    <col min="17" max="17" width="13.375" style="10" bestFit="1" customWidth="1"/>
    <col min="18" max="18" width="6.50390625" style="10" bestFit="1" customWidth="1"/>
    <col min="19" max="19" width="13.375" style="10" customWidth="1"/>
    <col min="20" max="20" width="6.50390625" style="10" bestFit="1" customWidth="1"/>
    <col min="21" max="21" width="13.375" style="11" bestFit="1" customWidth="1"/>
    <col min="22" max="22" width="6.50390625" style="11" bestFit="1" customWidth="1"/>
    <col min="23" max="23" width="13.375" style="11" bestFit="1" customWidth="1"/>
    <col min="24" max="24" width="6.50390625" style="11" bestFit="1" customWidth="1"/>
    <col min="25" max="25" width="13.375" style="12" bestFit="1" customWidth="1"/>
    <col min="26" max="26" width="6.50390625" style="12" bestFit="1" customWidth="1"/>
    <col min="27" max="27" width="13.375" style="12" bestFit="1" customWidth="1"/>
    <col min="28" max="28" width="6.50390625" style="12" bestFit="1" customWidth="1"/>
    <col min="29" max="30" width="11.375" style="10" customWidth="1"/>
    <col min="31" max="16384" width="9.125" style="10" customWidth="1"/>
  </cols>
  <sheetData>
    <row r="1" spans="1:28" s="2" customFormat="1" ht="54" customHeight="1">
      <c r="A1" s="1"/>
      <c r="B1" s="1"/>
      <c r="C1" s="101" t="s">
        <v>121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8" s="2" customFormat="1" ht="17.25">
      <c r="A2" s="1"/>
      <c r="B2" s="1"/>
      <c r="C2" s="3" t="s">
        <v>0</v>
      </c>
      <c r="D2" s="4"/>
      <c r="U2" s="5"/>
      <c r="V2" s="5"/>
      <c r="W2" s="5"/>
      <c r="X2" s="5"/>
      <c r="Y2" s="6"/>
      <c r="Z2" s="6"/>
      <c r="AA2" s="6"/>
      <c r="AB2" s="6"/>
    </row>
    <row r="3" ht="12.75">
      <c r="C3" s="8"/>
    </row>
    <row r="4" spans="3:30" ht="63.75" customHeight="1">
      <c r="C4" s="109" t="s">
        <v>1</v>
      </c>
      <c r="D4" s="110" t="s">
        <v>2</v>
      </c>
      <c r="E4" s="115" t="s">
        <v>3</v>
      </c>
      <c r="F4" s="115"/>
      <c r="G4" s="115"/>
      <c r="H4" s="115"/>
      <c r="I4" s="116" t="s">
        <v>4</v>
      </c>
      <c r="J4" s="116"/>
      <c r="K4" s="116"/>
      <c r="L4" s="116"/>
      <c r="M4" s="103" t="s">
        <v>5</v>
      </c>
      <c r="N4" s="103"/>
      <c r="O4" s="103"/>
      <c r="P4" s="103"/>
      <c r="Q4" s="107" t="s">
        <v>6</v>
      </c>
      <c r="R4" s="107"/>
      <c r="S4" s="107"/>
      <c r="T4" s="107"/>
      <c r="U4" s="112" t="s">
        <v>7</v>
      </c>
      <c r="V4" s="112"/>
      <c r="W4" s="112"/>
      <c r="X4" s="112"/>
      <c r="Y4" s="123" t="s">
        <v>8</v>
      </c>
      <c r="Z4" s="123"/>
      <c r="AA4" s="123"/>
      <c r="AB4" s="123"/>
      <c r="AC4" s="123"/>
      <c r="AD4" s="123"/>
    </row>
    <row r="5" spans="3:30" ht="26.25" customHeight="1">
      <c r="C5" s="109"/>
      <c r="D5" s="111"/>
      <c r="E5" s="114" t="s">
        <v>9</v>
      </c>
      <c r="F5" s="114"/>
      <c r="G5" s="114" t="s">
        <v>10</v>
      </c>
      <c r="H5" s="114"/>
      <c r="I5" s="104" t="s">
        <v>9</v>
      </c>
      <c r="J5" s="104"/>
      <c r="K5" s="104" t="s">
        <v>10</v>
      </c>
      <c r="L5" s="104"/>
      <c r="M5" s="13" t="s">
        <v>9</v>
      </c>
      <c r="N5" s="13"/>
      <c r="O5" s="13" t="s">
        <v>10</v>
      </c>
      <c r="P5" s="13"/>
      <c r="Q5" s="108" t="s">
        <v>9</v>
      </c>
      <c r="R5" s="108"/>
      <c r="S5" s="108" t="s">
        <v>10</v>
      </c>
      <c r="T5" s="108"/>
      <c r="U5" s="113" t="s">
        <v>9</v>
      </c>
      <c r="V5" s="113"/>
      <c r="W5" s="113" t="s">
        <v>10</v>
      </c>
      <c r="X5" s="113"/>
      <c r="Y5" s="105" t="s">
        <v>9</v>
      </c>
      <c r="Z5" s="106"/>
      <c r="AA5" s="105" t="s">
        <v>10</v>
      </c>
      <c r="AB5" s="106"/>
      <c r="AC5" s="124" t="s">
        <v>11</v>
      </c>
      <c r="AD5" s="124" t="s">
        <v>12</v>
      </c>
    </row>
    <row r="6" spans="1:30" s="27" customFormat="1" ht="46.5" customHeight="1">
      <c r="A6" s="102" t="s">
        <v>13</v>
      </c>
      <c r="B6" s="102"/>
      <c r="C6" s="109"/>
      <c r="D6" s="14" t="s">
        <v>14</v>
      </c>
      <c r="E6" s="15" t="s">
        <v>15</v>
      </c>
      <c r="F6" s="16" t="s">
        <v>16</v>
      </c>
      <c r="G6" s="16" t="s">
        <v>17</v>
      </c>
      <c r="H6" s="16" t="s">
        <v>16</v>
      </c>
      <c r="I6" s="17" t="s">
        <v>15</v>
      </c>
      <c r="J6" s="18" t="s">
        <v>16</v>
      </c>
      <c r="K6" s="18" t="s">
        <v>18</v>
      </c>
      <c r="L6" s="18" t="s">
        <v>16</v>
      </c>
      <c r="M6" s="19" t="s">
        <v>15</v>
      </c>
      <c r="N6" s="20" t="s">
        <v>16</v>
      </c>
      <c r="O6" s="20" t="s">
        <v>18</v>
      </c>
      <c r="P6" s="20" t="s">
        <v>16</v>
      </c>
      <c r="Q6" s="21" t="s">
        <v>15</v>
      </c>
      <c r="R6" s="22" t="s">
        <v>16</v>
      </c>
      <c r="S6" s="22" t="s">
        <v>18</v>
      </c>
      <c r="T6" s="22" t="s">
        <v>16</v>
      </c>
      <c r="U6" s="23" t="s">
        <v>15</v>
      </c>
      <c r="V6" s="24" t="s">
        <v>16</v>
      </c>
      <c r="W6" s="24" t="s">
        <v>18</v>
      </c>
      <c r="X6" s="24" t="s">
        <v>16</v>
      </c>
      <c r="Y6" s="25" t="s">
        <v>15</v>
      </c>
      <c r="Z6" s="26" t="s">
        <v>16</v>
      </c>
      <c r="AA6" s="26" t="s">
        <v>18</v>
      </c>
      <c r="AB6" s="26" t="s">
        <v>16</v>
      </c>
      <c r="AC6" s="125"/>
      <c r="AD6" s="125"/>
    </row>
    <row r="7" spans="1:30" ht="39">
      <c r="A7" s="28" t="s">
        <v>19</v>
      </c>
      <c r="B7" s="28" t="s">
        <v>20</v>
      </c>
      <c r="C7" s="29" t="s">
        <v>21</v>
      </c>
      <c r="D7" s="29">
        <v>2</v>
      </c>
      <c r="E7" s="30">
        <v>3</v>
      </c>
      <c r="F7" s="30">
        <v>4</v>
      </c>
      <c r="G7" s="30">
        <v>5</v>
      </c>
      <c r="H7" s="30">
        <v>6</v>
      </c>
      <c r="I7" s="31">
        <v>7</v>
      </c>
      <c r="J7" s="31">
        <v>8</v>
      </c>
      <c r="K7" s="31">
        <v>9</v>
      </c>
      <c r="L7" s="31">
        <v>10</v>
      </c>
      <c r="M7" s="32">
        <v>11</v>
      </c>
      <c r="N7" s="32">
        <v>12</v>
      </c>
      <c r="O7" s="32">
        <v>13</v>
      </c>
      <c r="P7" s="32">
        <v>14</v>
      </c>
      <c r="Q7" s="33">
        <v>15</v>
      </c>
      <c r="R7" s="33">
        <v>16</v>
      </c>
      <c r="S7" s="33">
        <v>17</v>
      </c>
      <c r="T7" s="33">
        <v>18</v>
      </c>
      <c r="U7" s="34">
        <v>19</v>
      </c>
      <c r="V7" s="35">
        <v>20</v>
      </c>
      <c r="W7" s="35">
        <v>21</v>
      </c>
      <c r="X7" s="35">
        <v>22</v>
      </c>
      <c r="Y7" s="36">
        <v>23</v>
      </c>
      <c r="Z7" s="36">
        <v>24</v>
      </c>
      <c r="AA7" s="36">
        <v>25</v>
      </c>
      <c r="AB7" s="36">
        <v>26</v>
      </c>
      <c r="AC7" s="36">
        <v>27</v>
      </c>
      <c r="AD7" s="36">
        <v>28</v>
      </c>
    </row>
    <row r="8" spans="1:35" s="49" customFormat="1" ht="15">
      <c r="A8" s="37" t="s">
        <v>22</v>
      </c>
      <c r="B8" s="37" t="s">
        <v>23</v>
      </c>
      <c r="C8" s="38" t="s">
        <v>21</v>
      </c>
      <c r="D8" s="39" t="s">
        <v>120</v>
      </c>
      <c r="E8" s="40"/>
      <c r="F8" s="40"/>
      <c r="G8" s="41"/>
      <c r="H8" s="40"/>
      <c r="I8" s="42"/>
      <c r="J8" s="43">
        <f aca="true" t="shared" si="0" ref="J8:AB8">SUM(J10:J19)</f>
        <v>0</v>
      </c>
      <c r="K8" s="42"/>
      <c r="L8" s="43">
        <f t="shared" si="0"/>
        <v>0</v>
      </c>
      <c r="M8" s="42">
        <f>SUM(M10:M19)</f>
        <v>117888</v>
      </c>
      <c r="N8" s="43">
        <f t="shared" si="0"/>
        <v>1</v>
      </c>
      <c r="O8" s="42">
        <f>SUM(O10:O19)</f>
        <v>83916.50553460003</v>
      </c>
      <c r="P8" s="43">
        <f t="shared" si="0"/>
        <v>1</v>
      </c>
      <c r="Q8" s="42"/>
      <c r="R8" s="43">
        <f t="shared" si="0"/>
        <v>0</v>
      </c>
      <c r="S8" s="42"/>
      <c r="T8" s="43">
        <f t="shared" si="0"/>
        <v>0</v>
      </c>
      <c r="U8" s="42"/>
      <c r="V8" s="43">
        <f t="shared" si="0"/>
        <v>0</v>
      </c>
      <c r="W8" s="42"/>
      <c r="X8" s="43">
        <f t="shared" si="0"/>
        <v>0</v>
      </c>
      <c r="Y8" s="44">
        <f t="shared" si="0"/>
        <v>0</v>
      </c>
      <c r="Z8" s="45">
        <f t="shared" si="0"/>
        <v>0</v>
      </c>
      <c r="AA8" s="44">
        <f t="shared" si="0"/>
        <v>0</v>
      </c>
      <c r="AB8" s="45">
        <f t="shared" si="0"/>
        <v>0</v>
      </c>
      <c r="AC8" s="46" t="e">
        <f>Y8/Y$68</f>
        <v>#DIV/0!</v>
      </c>
      <c r="AD8" s="47" t="e">
        <f>AA8/AA$68</f>
        <v>#DIV/0!</v>
      </c>
      <c r="AE8" s="48"/>
      <c r="AF8" s="10"/>
      <c r="AG8" s="10"/>
      <c r="AH8" s="48"/>
      <c r="AI8" s="10"/>
    </row>
    <row r="9" spans="1:35" s="55" customFormat="1" ht="12.75">
      <c r="A9" s="50"/>
      <c r="B9" s="50"/>
      <c r="C9" s="51"/>
      <c r="D9" s="52" t="s">
        <v>24</v>
      </c>
      <c r="E9" s="117">
        <f>IF(E8&gt;0,E8/$Y8,"")</f>
      </c>
      <c r="F9" s="118"/>
      <c r="G9" s="119">
        <f>IF(G8&gt;0,G8/$AA8,"")</f>
      </c>
      <c r="H9" s="120"/>
      <c r="I9" s="117">
        <f>IF(I8&gt;0,I8/$Y8,"")</f>
      </c>
      <c r="J9" s="118"/>
      <c r="K9" s="119">
        <f>IF(K8&gt;0,K8/$AA8,"")</f>
      </c>
      <c r="L9" s="120"/>
      <c r="M9" s="121"/>
      <c r="N9" s="122"/>
      <c r="O9" s="119" t="e">
        <f>IF(O8&gt;0,O8/$AA8,"")</f>
        <v>#DIV/0!</v>
      </c>
      <c r="P9" s="120"/>
      <c r="Q9" s="117">
        <f>IF(Q8&gt;0,Q8/$Y8,"")</f>
      </c>
      <c r="R9" s="118"/>
      <c r="S9" s="119">
        <f>IF(S8&gt;0,S8/$AA8,"")</f>
      </c>
      <c r="T9" s="120"/>
      <c r="U9" s="117">
        <f>IF(U8&gt;0,U8/$Y8,"")</f>
      </c>
      <c r="V9" s="118"/>
      <c r="W9" s="119">
        <f>IF(W8&gt;0,W8/$AA8,"")</f>
      </c>
      <c r="X9" s="120"/>
      <c r="Y9" s="117">
        <f>IF(Y8&gt;0,Y8/$Y8,"")</f>
      </c>
      <c r="Z9" s="118"/>
      <c r="AA9" s="119">
        <f>IF(AA8&gt;0,AA8/$AA8,"")</f>
      </c>
      <c r="AB9" s="120"/>
      <c r="AC9" s="53"/>
      <c r="AD9" s="53"/>
      <c r="AE9" s="54"/>
      <c r="AF9" s="54"/>
      <c r="AG9" s="54"/>
      <c r="AH9" s="54"/>
      <c r="AI9" s="54"/>
    </row>
    <row r="10" spans="1:61" ht="12.75">
      <c r="A10" s="37" t="s">
        <v>22</v>
      </c>
      <c r="B10" s="7" t="s">
        <v>25</v>
      </c>
      <c r="C10" s="56" t="s">
        <v>26</v>
      </c>
      <c r="D10" s="57" t="s">
        <v>27</v>
      </c>
      <c r="E10" s="58"/>
      <c r="F10" s="59"/>
      <c r="G10" s="58"/>
      <c r="H10" s="58"/>
      <c r="I10" s="60"/>
      <c r="J10" s="61">
        <f aca="true" t="shared" si="1" ref="J10:J19">IF(I$8&gt;0,I10/I$8,"")</f>
      </c>
      <c r="K10" s="60"/>
      <c r="L10" s="61">
        <f aca="true" t="shared" si="2" ref="L10:L19">IF(K$8&gt;0,K10/K$8,"")</f>
      </c>
      <c r="M10" s="60">
        <v>56290</v>
      </c>
      <c r="N10" s="61">
        <f aca="true" t="shared" si="3" ref="N10:N19">IF(M$8&gt;0,M10/M$8,"")</f>
        <v>0.47748710640608033</v>
      </c>
      <c r="O10" s="60">
        <v>32178.73258222474</v>
      </c>
      <c r="P10" s="61">
        <f aca="true" t="shared" si="4" ref="P10:P19">IF(O$8&gt;0,O10/O$8,"")</f>
        <v>0.3834613033184153</v>
      </c>
      <c r="Q10" s="60"/>
      <c r="R10" s="61">
        <f aca="true" t="shared" si="5" ref="R10:R19">IF(Q$8&gt;0,Q10/Q$8,"")</f>
      </c>
      <c r="S10" s="60"/>
      <c r="T10" s="61">
        <f aca="true" t="shared" si="6" ref="T10:T19">IF(S$8&gt;0,S10/S$8,"")</f>
      </c>
      <c r="U10" s="60"/>
      <c r="V10" s="61">
        <f aca="true" t="shared" si="7" ref="V10:V19">IF(U$8&gt;0,U10/U$8,"")</f>
      </c>
      <c r="W10" s="60"/>
      <c r="X10" s="61">
        <f aca="true" t="shared" si="8" ref="X10:X19">IF(W$8&gt;0,W10/W$8,"")</f>
      </c>
      <c r="Y10" s="62"/>
      <c r="Z10" s="63">
        <f aca="true" t="shared" si="9" ref="Z10:Z19">IF(Y$8&gt;0,Y10/Y$8,"")</f>
      </c>
      <c r="AA10" s="62"/>
      <c r="AB10" s="63">
        <f aca="true" t="shared" si="10" ref="AB10:AB19">IF(AA$8&gt;0,AA10/AA$8,"")</f>
      </c>
      <c r="AC10" s="64"/>
      <c r="AD10" s="65"/>
      <c r="AE10" s="66"/>
      <c r="AF10" s="66"/>
      <c r="AG10" s="67"/>
      <c r="AH10" s="66"/>
      <c r="AI10" s="66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</row>
    <row r="11" spans="1:34" ht="12.75">
      <c r="A11" s="37" t="s">
        <v>22</v>
      </c>
      <c r="B11" s="7" t="s">
        <v>28</v>
      </c>
      <c r="C11" s="38" t="s">
        <v>29</v>
      </c>
      <c r="D11" s="69" t="s">
        <v>30</v>
      </c>
      <c r="E11" s="70"/>
      <c r="F11" s="70"/>
      <c r="G11" s="71"/>
      <c r="H11" s="70"/>
      <c r="I11" s="72"/>
      <c r="J11" s="61">
        <f t="shared" si="1"/>
      </c>
      <c r="K11" s="72"/>
      <c r="L11" s="61">
        <f t="shared" si="2"/>
      </c>
      <c r="M11" s="72"/>
      <c r="N11" s="61">
        <f t="shared" si="3"/>
        <v>0</v>
      </c>
      <c r="O11" s="72"/>
      <c r="P11" s="61">
        <f t="shared" si="4"/>
        <v>0</v>
      </c>
      <c r="Q11" s="72"/>
      <c r="R11" s="61">
        <f t="shared" si="5"/>
      </c>
      <c r="S11" s="72"/>
      <c r="T11" s="61">
        <f t="shared" si="6"/>
      </c>
      <c r="U11" s="72"/>
      <c r="V11" s="61">
        <f t="shared" si="7"/>
      </c>
      <c r="W11" s="72"/>
      <c r="X11" s="61">
        <f t="shared" si="8"/>
      </c>
      <c r="Y11" s="62"/>
      <c r="Z11" s="63">
        <f t="shared" si="9"/>
      </c>
      <c r="AA11" s="62"/>
      <c r="AB11" s="63">
        <f t="shared" si="10"/>
      </c>
      <c r="AC11" s="73"/>
      <c r="AD11" s="73"/>
      <c r="AE11" s="48"/>
      <c r="AH11" s="48"/>
    </row>
    <row r="12" spans="1:35" ht="12.75">
      <c r="A12" s="37" t="s">
        <v>22</v>
      </c>
      <c r="B12" s="7" t="s">
        <v>31</v>
      </c>
      <c r="C12" s="56" t="s">
        <v>32</v>
      </c>
      <c r="D12" s="69" t="s">
        <v>33</v>
      </c>
      <c r="E12" s="58"/>
      <c r="F12" s="59"/>
      <c r="G12" s="58"/>
      <c r="H12" s="58"/>
      <c r="I12" s="60"/>
      <c r="J12" s="61">
        <f t="shared" si="1"/>
      </c>
      <c r="K12" s="60"/>
      <c r="L12" s="61">
        <f t="shared" si="2"/>
      </c>
      <c r="M12" s="60"/>
      <c r="N12" s="61">
        <f t="shared" si="3"/>
        <v>0</v>
      </c>
      <c r="O12" s="60"/>
      <c r="P12" s="61">
        <f t="shared" si="4"/>
        <v>0</v>
      </c>
      <c r="Q12" s="60"/>
      <c r="R12" s="61">
        <f t="shared" si="5"/>
      </c>
      <c r="S12" s="60"/>
      <c r="T12" s="61">
        <f t="shared" si="6"/>
      </c>
      <c r="U12" s="60"/>
      <c r="V12" s="61">
        <f t="shared" si="7"/>
      </c>
      <c r="W12" s="60"/>
      <c r="X12" s="61">
        <f t="shared" si="8"/>
      </c>
      <c r="Y12" s="62"/>
      <c r="Z12" s="63">
        <f t="shared" si="9"/>
      </c>
      <c r="AA12" s="62"/>
      <c r="AB12" s="63">
        <f t="shared" si="10"/>
      </c>
      <c r="AC12" s="64"/>
      <c r="AD12" s="65"/>
      <c r="AE12" s="66"/>
      <c r="AF12" s="66"/>
      <c r="AG12" s="67"/>
      <c r="AH12" s="66"/>
      <c r="AI12" s="66"/>
    </row>
    <row r="13" spans="1:34" ht="12.75">
      <c r="A13" s="37" t="s">
        <v>22</v>
      </c>
      <c r="B13" s="74" t="s">
        <v>34</v>
      </c>
      <c r="C13" s="38" t="s">
        <v>35</v>
      </c>
      <c r="D13" s="69" t="s">
        <v>36</v>
      </c>
      <c r="E13" s="70"/>
      <c r="F13" s="70"/>
      <c r="G13" s="71"/>
      <c r="H13" s="70"/>
      <c r="I13" s="72"/>
      <c r="J13" s="61">
        <f t="shared" si="1"/>
      </c>
      <c r="K13" s="72"/>
      <c r="L13" s="61">
        <f t="shared" si="2"/>
      </c>
      <c r="M13" s="72"/>
      <c r="N13" s="61">
        <f t="shared" si="3"/>
        <v>0</v>
      </c>
      <c r="O13" s="72"/>
      <c r="P13" s="61">
        <f t="shared" si="4"/>
        <v>0</v>
      </c>
      <c r="Q13" s="72"/>
      <c r="R13" s="61">
        <f t="shared" si="5"/>
      </c>
      <c r="S13" s="72"/>
      <c r="T13" s="61">
        <f t="shared" si="6"/>
      </c>
      <c r="U13" s="72"/>
      <c r="V13" s="61">
        <f t="shared" si="7"/>
      </c>
      <c r="W13" s="72"/>
      <c r="X13" s="61">
        <f t="shared" si="8"/>
      </c>
      <c r="Y13" s="62"/>
      <c r="Z13" s="63">
        <f t="shared" si="9"/>
      </c>
      <c r="AA13" s="62"/>
      <c r="AB13" s="63">
        <f t="shared" si="10"/>
      </c>
      <c r="AC13" s="73"/>
      <c r="AD13" s="73"/>
      <c r="AE13" s="48"/>
      <c r="AH13" s="48"/>
    </row>
    <row r="14" spans="1:35" ht="12.75">
      <c r="A14" s="37" t="s">
        <v>22</v>
      </c>
      <c r="B14" s="7" t="s">
        <v>37</v>
      </c>
      <c r="C14" s="56" t="s">
        <v>38</v>
      </c>
      <c r="D14" s="57" t="s">
        <v>39</v>
      </c>
      <c r="E14" s="58"/>
      <c r="F14" s="59"/>
      <c r="G14" s="58"/>
      <c r="H14" s="58"/>
      <c r="I14" s="60"/>
      <c r="J14" s="61">
        <f t="shared" si="1"/>
      </c>
      <c r="K14" s="60"/>
      <c r="L14" s="61">
        <f t="shared" si="2"/>
      </c>
      <c r="M14" s="60">
        <v>6835</v>
      </c>
      <c r="N14" s="61">
        <f t="shared" si="3"/>
        <v>0.05797875950054289</v>
      </c>
      <c r="O14" s="60">
        <v>2492.3760119999324</v>
      </c>
      <c r="P14" s="61">
        <f t="shared" si="4"/>
        <v>0.02970066491832514</v>
      </c>
      <c r="Q14" s="60"/>
      <c r="R14" s="61">
        <f t="shared" si="5"/>
      </c>
      <c r="S14" s="60"/>
      <c r="T14" s="61">
        <f t="shared" si="6"/>
      </c>
      <c r="U14" s="60"/>
      <c r="V14" s="61">
        <f t="shared" si="7"/>
      </c>
      <c r="W14" s="60"/>
      <c r="X14" s="61">
        <f t="shared" si="8"/>
      </c>
      <c r="Y14" s="62"/>
      <c r="Z14" s="63">
        <f t="shared" si="9"/>
      </c>
      <c r="AA14" s="62"/>
      <c r="AB14" s="63">
        <f t="shared" si="10"/>
      </c>
      <c r="AC14" s="64"/>
      <c r="AD14" s="65"/>
      <c r="AE14" s="66"/>
      <c r="AF14" s="66"/>
      <c r="AG14" s="67"/>
      <c r="AH14" s="66"/>
      <c r="AI14" s="66"/>
    </row>
    <row r="15" spans="1:34" ht="12.75">
      <c r="A15" s="37" t="s">
        <v>22</v>
      </c>
      <c r="B15" s="74" t="s">
        <v>40</v>
      </c>
      <c r="C15" s="38" t="s">
        <v>41</v>
      </c>
      <c r="D15" s="57" t="s">
        <v>42</v>
      </c>
      <c r="E15" s="70"/>
      <c r="F15" s="70"/>
      <c r="G15" s="71"/>
      <c r="H15" s="70"/>
      <c r="I15" s="72"/>
      <c r="J15" s="61">
        <f t="shared" si="1"/>
      </c>
      <c r="K15" s="72"/>
      <c r="L15" s="61">
        <f t="shared" si="2"/>
      </c>
      <c r="M15" s="72">
        <v>20</v>
      </c>
      <c r="N15" s="61">
        <f t="shared" si="3"/>
        <v>0.00016965255157437567</v>
      </c>
      <c r="O15" s="72">
        <v>0.597633804722918</v>
      </c>
      <c r="P15" s="61">
        <f t="shared" si="4"/>
        <v>7.12176705781087E-06</v>
      </c>
      <c r="Q15" s="72"/>
      <c r="R15" s="61">
        <f t="shared" si="5"/>
      </c>
      <c r="S15" s="72"/>
      <c r="T15" s="61">
        <f t="shared" si="6"/>
      </c>
      <c r="U15" s="72"/>
      <c r="V15" s="61">
        <f t="shared" si="7"/>
      </c>
      <c r="W15" s="72"/>
      <c r="X15" s="61">
        <f t="shared" si="8"/>
      </c>
      <c r="Y15" s="62"/>
      <c r="Z15" s="63">
        <f t="shared" si="9"/>
      </c>
      <c r="AA15" s="62"/>
      <c r="AB15" s="63">
        <f t="shared" si="10"/>
      </c>
      <c r="AC15" s="73"/>
      <c r="AD15" s="73"/>
      <c r="AE15" s="48"/>
      <c r="AH15" s="48"/>
    </row>
    <row r="16" spans="1:35" ht="12.75">
      <c r="A16" s="37" t="s">
        <v>22</v>
      </c>
      <c r="B16" s="74" t="s">
        <v>43</v>
      </c>
      <c r="C16" s="56" t="s">
        <v>44</v>
      </c>
      <c r="D16" s="57" t="s">
        <v>45</v>
      </c>
      <c r="E16" s="58"/>
      <c r="F16" s="59"/>
      <c r="G16" s="58"/>
      <c r="H16" s="58"/>
      <c r="I16" s="60"/>
      <c r="J16" s="61">
        <f t="shared" si="1"/>
      </c>
      <c r="K16" s="75"/>
      <c r="L16" s="61">
        <f t="shared" si="2"/>
      </c>
      <c r="M16" s="60"/>
      <c r="N16" s="61">
        <f t="shared" si="3"/>
        <v>0</v>
      </c>
      <c r="O16" s="60"/>
      <c r="P16" s="61">
        <f t="shared" si="4"/>
        <v>0</v>
      </c>
      <c r="Q16" s="60"/>
      <c r="R16" s="61">
        <f t="shared" si="5"/>
      </c>
      <c r="S16" s="60"/>
      <c r="T16" s="61">
        <f t="shared" si="6"/>
      </c>
      <c r="U16" s="60"/>
      <c r="V16" s="61">
        <f t="shared" si="7"/>
      </c>
      <c r="W16" s="60"/>
      <c r="X16" s="61">
        <f t="shared" si="8"/>
      </c>
      <c r="Y16" s="62"/>
      <c r="Z16" s="63">
        <f t="shared" si="9"/>
      </c>
      <c r="AA16" s="62"/>
      <c r="AB16" s="63">
        <f t="shared" si="10"/>
      </c>
      <c r="AC16" s="64"/>
      <c r="AD16" s="65"/>
      <c r="AE16" s="66"/>
      <c r="AF16" s="66"/>
      <c r="AG16" s="67"/>
      <c r="AH16" s="66"/>
      <c r="AI16" s="66"/>
    </row>
    <row r="17" spans="1:34" ht="12.75">
      <c r="A17" s="37" t="s">
        <v>22</v>
      </c>
      <c r="B17" s="74" t="s">
        <v>46</v>
      </c>
      <c r="C17" s="38" t="s">
        <v>47</v>
      </c>
      <c r="D17" s="57" t="s">
        <v>48</v>
      </c>
      <c r="E17" s="70"/>
      <c r="F17" s="70"/>
      <c r="G17" s="71"/>
      <c r="H17" s="70"/>
      <c r="I17" s="72"/>
      <c r="J17" s="61">
        <f t="shared" si="1"/>
      </c>
      <c r="K17" s="72"/>
      <c r="L17" s="61">
        <f t="shared" si="2"/>
      </c>
      <c r="M17" s="72">
        <v>53421</v>
      </c>
      <c r="N17" s="61">
        <f t="shared" si="3"/>
        <v>0.4531504478827362</v>
      </c>
      <c r="O17" s="72">
        <v>47132.309748334286</v>
      </c>
      <c r="P17" s="61">
        <f t="shared" si="4"/>
        <v>0.5616572025738241</v>
      </c>
      <c r="Q17" s="72"/>
      <c r="R17" s="61">
        <f t="shared" si="5"/>
      </c>
      <c r="S17" s="72"/>
      <c r="T17" s="61">
        <f t="shared" si="6"/>
      </c>
      <c r="U17" s="72"/>
      <c r="V17" s="61">
        <f t="shared" si="7"/>
      </c>
      <c r="W17" s="72"/>
      <c r="X17" s="61">
        <f t="shared" si="8"/>
      </c>
      <c r="Y17" s="62"/>
      <c r="Z17" s="63">
        <f t="shared" si="9"/>
      </c>
      <c r="AA17" s="62"/>
      <c r="AB17" s="63">
        <f t="shared" si="10"/>
      </c>
      <c r="AC17" s="73"/>
      <c r="AD17" s="73"/>
      <c r="AE17" s="48"/>
      <c r="AH17" s="48"/>
    </row>
    <row r="18" spans="1:35" ht="12.75">
      <c r="A18" s="37" t="s">
        <v>22</v>
      </c>
      <c r="B18" s="74" t="s">
        <v>49</v>
      </c>
      <c r="C18" s="56" t="s">
        <v>50</v>
      </c>
      <c r="D18" s="57" t="s">
        <v>51</v>
      </c>
      <c r="E18" s="58"/>
      <c r="F18" s="59"/>
      <c r="G18" s="58"/>
      <c r="H18" s="58"/>
      <c r="I18" s="60"/>
      <c r="J18" s="61">
        <f t="shared" si="1"/>
      </c>
      <c r="K18" s="60"/>
      <c r="L18" s="61">
        <f t="shared" si="2"/>
      </c>
      <c r="M18" s="60">
        <v>1305</v>
      </c>
      <c r="N18" s="61">
        <f t="shared" si="3"/>
        <v>0.011069828990228013</v>
      </c>
      <c r="O18" s="60">
        <v>2072.1463318823016</v>
      </c>
      <c r="P18" s="61">
        <f t="shared" si="4"/>
        <v>0.024692953057106563</v>
      </c>
      <c r="Q18" s="60"/>
      <c r="R18" s="61">
        <f t="shared" si="5"/>
      </c>
      <c r="S18" s="60"/>
      <c r="T18" s="61">
        <f t="shared" si="6"/>
      </c>
      <c r="U18" s="60"/>
      <c r="V18" s="61">
        <f t="shared" si="7"/>
      </c>
      <c r="W18" s="60"/>
      <c r="X18" s="61">
        <f t="shared" si="8"/>
      </c>
      <c r="Y18" s="62"/>
      <c r="Z18" s="63">
        <f t="shared" si="9"/>
      </c>
      <c r="AA18" s="62"/>
      <c r="AB18" s="63">
        <f t="shared" si="10"/>
      </c>
      <c r="AC18" s="64"/>
      <c r="AD18" s="65"/>
      <c r="AE18" s="66"/>
      <c r="AF18" s="66"/>
      <c r="AG18" s="67"/>
      <c r="AH18" s="66"/>
      <c r="AI18" s="66"/>
    </row>
    <row r="19" spans="1:34" ht="12.75">
      <c r="A19" s="37" t="s">
        <v>22</v>
      </c>
      <c r="B19" s="74" t="s">
        <v>52</v>
      </c>
      <c r="C19" s="38" t="s">
        <v>53</v>
      </c>
      <c r="D19" s="57" t="s">
        <v>54</v>
      </c>
      <c r="E19" s="70"/>
      <c r="F19" s="70"/>
      <c r="G19" s="71"/>
      <c r="H19" s="70"/>
      <c r="I19" s="72"/>
      <c r="J19" s="61">
        <f t="shared" si="1"/>
      </c>
      <c r="K19" s="72"/>
      <c r="L19" s="61">
        <f t="shared" si="2"/>
      </c>
      <c r="M19" s="72">
        <v>17</v>
      </c>
      <c r="N19" s="61">
        <f t="shared" si="3"/>
        <v>0.00014420466883821934</v>
      </c>
      <c r="O19" s="72">
        <v>40.34322635405123</v>
      </c>
      <c r="P19" s="61">
        <f t="shared" si="4"/>
        <v>0.0004807543652710505</v>
      </c>
      <c r="Q19" s="72"/>
      <c r="R19" s="61">
        <f t="shared" si="5"/>
      </c>
      <c r="S19" s="72"/>
      <c r="T19" s="61">
        <f t="shared" si="6"/>
      </c>
      <c r="U19" s="72"/>
      <c r="V19" s="61">
        <f t="shared" si="7"/>
      </c>
      <c r="W19" s="72"/>
      <c r="X19" s="61">
        <f t="shared" si="8"/>
      </c>
      <c r="Y19" s="62"/>
      <c r="Z19" s="63">
        <f t="shared" si="9"/>
      </c>
      <c r="AA19" s="62"/>
      <c r="AB19" s="63">
        <f t="shared" si="10"/>
      </c>
      <c r="AC19" s="73"/>
      <c r="AD19" s="73"/>
      <c r="AE19" s="48"/>
      <c r="AH19" s="48"/>
    </row>
    <row r="20" spans="1:35" s="78" customFormat="1" ht="15">
      <c r="A20" s="76" t="s">
        <v>55</v>
      </c>
      <c r="B20" s="37" t="s">
        <v>23</v>
      </c>
      <c r="C20" s="56" t="s">
        <v>56</v>
      </c>
      <c r="D20" s="77" t="s">
        <v>57</v>
      </c>
      <c r="E20" s="42"/>
      <c r="F20" s="43">
        <f>SUM(F22:F31)</f>
        <v>0</v>
      </c>
      <c r="G20" s="42"/>
      <c r="H20" s="43">
        <f>SUM(H22:H31)</f>
        <v>0</v>
      </c>
      <c r="I20" s="40"/>
      <c r="J20" s="40"/>
      <c r="K20" s="41"/>
      <c r="L20" s="40"/>
      <c r="M20" s="42">
        <f>SUM(M22:M31)</f>
        <v>759</v>
      </c>
      <c r="N20" s="43">
        <f>SUM(N22:N31)</f>
        <v>1</v>
      </c>
      <c r="O20" s="42">
        <f>SUM(O22:O31)</f>
        <v>390.5780308653751</v>
      </c>
      <c r="P20" s="43">
        <f>SUM(P22:P31)</f>
        <v>1</v>
      </c>
      <c r="Q20" s="42"/>
      <c r="R20" s="43">
        <f>SUM(R22:R31)</f>
        <v>0</v>
      </c>
      <c r="S20" s="42"/>
      <c r="T20" s="43">
        <f>SUM(T22:T31)</f>
        <v>0</v>
      </c>
      <c r="U20" s="42"/>
      <c r="V20" s="43">
        <f>SUM(V22:V31)</f>
        <v>0</v>
      </c>
      <c r="W20" s="42"/>
      <c r="X20" s="43">
        <f>SUM(X22:X31)</f>
        <v>0</v>
      </c>
      <c r="Y20" s="44"/>
      <c r="Z20" s="45">
        <f>SUM(Z22:Z31)</f>
        <v>0</v>
      </c>
      <c r="AA20" s="44"/>
      <c r="AB20" s="45">
        <f>SUM(AB22:AB31)</f>
        <v>0</v>
      </c>
      <c r="AC20" s="46"/>
      <c r="AD20" s="47" t="e">
        <f>AA20/AA$68</f>
        <v>#DIV/0!</v>
      </c>
      <c r="AE20" s="66"/>
      <c r="AF20" s="66"/>
      <c r="AG20" s="67"/>
      <c r="AH20" s="66"/>
      <c r="AI20" s="66"/>
    </row>
    <row r="21" spans="1:35" s="55" customFormat="1" ht="12.75">
      <c r="A21" s="50"/>
      <c r="B21" s="50"/>
      <c r="C21" s="51"/>
      <c r="D21" s="52" t="s">
        <v>24</v>
      </c>
      <c r="E21" s="117">
        <f>IF(E20&gt;0,E20/$Y20,"")</f>
      </c>
      <c r="F21" s="118"/>
      <c r="G21" s="119">
        <f>IF(G20&gt;0,G20/$AA20,"")</f>
      </c>
      <c r="H21" s="120"/>
      <c r="I21" s="117">
        <f>IF(I20&gt;0,I20/$Y20,"")</f>
      </c>
      <c r="J21" s="118"/>
      <c r="K21" s="119">
        <f>IF(K20&gt;0,K20/$AA20,"")</f>
      </c>
      <c r="L21" s="120"/>
      <c r="M21" s="117" t="e">
        <f>IF(M20&gt;0,M20/$Y20,"")</f>
        <v>#DIV/0!</v>
      </c>
      <c r="N21" s="118"/>
      <c r="O21" s="119" t="e">
        <f>IF(O20&gt;0,O20/$AA20,"")</f>
        <v>#DIV/0!</v>
      </c>
      <c r="P21" s="120"/>
      <c r="Q21" s="117">
        <f>IF(Q20&gt;0,Q20/$Y20,"")</f>
      </c>
      <c r="R21" s="118"/>
      <c r="S21" s="119">
        <f>IF(S20&gt;0,S20/$AA20,"")</f>
      </c>
      <c r="T21" s="120"/>
      <c r="U21" s="117">
        <f>IF(U20&gt;0,U20/$Y20,"")</f>
      </c>
      <c r="V21" s="118"/>
      <c r="W21" s="119">
        <f>IF(W20&gt;0,W20/$AA20,"")</f>
      </c>
      <c r="X21" s="120"/>
      <c r="Y21" s="117">
        <f>IF(Y20&gt;0,Y20/$Y20,"")</f>
      </c>
      <c r="Z21" s="118"/>
      <c r="AA21" s="119">
        <f>IF(AA20&gt;0,AA20/$AA20,"")</f>
      </c>
      <c r="AB21" s="120"/>
      <c r="AC21" s="53"/>
      <c r="AD21" s="53"/>
      <c r="AE21" s="54"/>
      <c r="AF21" s="54"/>
      <c r="AG21" s="54"/>
      <c r="AH21" s="54"/>
      <c r="AI21" s="54"/>
    </row>
    <row r="22" spans="1:61" ht="12.75">
      <c r="A22" s="76" t="s">
        <v>55</v>
      </c>
      <c r="B22" s="7" t="s">
        <v>25</v>
      </c>
      <c r="C22" s="38" t="s">
        <v>58</v>
      </c>
      <c r="D22" s="57" t="s">
        <v>27</v>
      </c>
      <c r="E22" s="60"/>
      <c r="F22" s="61">
        <f aca="true" t="shared" si="11" ref="F22:F31">IF(E$20&gt;0,E22/E$20,"")</f>
      </c>
      <c r="G22" s="60"/>
      <c r="H22" s="61">
        <f aca="true" t="shared" si="12" ref="H22:H31">IF(G$20&gt;0,G22/G$20,"")</f>
      </c>
      <c r="I22" s="58"/>
      <c r="J22" s="59"/>
      <c r="K22" s="58"/>
      <c r="L22" s="58"/>
      <c r="M22" s="60">
        <v>6</v>
      </c>
      <c r="N22" s="61">
        <f aca="true" t="shared" si="13" ref="N22:N31">IF(M$20&gt;0,M22/M$20,"")</f>
        <v>0.007905138339920948</v>
      </c>
      <c r="O22" s="60">
        <v>0.7736325785684719</v>
      </c>
      <c r="P22" s="61">
        <f aca="true" t="shared" si="14" ref="P22:P31">IF(O$20&gt;0,O22/O$20,"")</f>
        <v>0.0019807375669706534</v>
      </c>
      <c r="Q22" s="60"/>
      <c r="R22" s="61">
        <f aca="true" t="shared" si="15" ref="R22:R31">IF(Q$20&gt;0,Q22/Q$20,"")</f>
      </c>
      <c r="S22" s="60"/>
      <c r="T22" s="61">
        <f aca="true" t="shared" si="16" ref="T22:T31">IF(S$20&gt;0,S22/S$20,"")</f>
      </c>
      <c r="U22" s="60"/>
      <c r="V22" s="61">
        <f aca="true" t="shared" si="17" ref="V22:V31">IF(U$20&gt;0,U22/U$20,"")</f>
      </c>
      <c r="W22" s="60"/>
      <c r="X22" s="61">
        <f aca="true" t="shared" si="18" ref="X22:X31">IF(W$20&gt;0,W22/W$20,"")</f>
      </c>
      <c r="Y22" s="62"/>
      <c r="Z22" s="63">
        <f aca="true" t="shared" si="19" ref="Z22:Z31">IF(Y$20&gt;0,Y22/Y$20,"")</f>
      </c>
      <c r="AA22" s="62"/>
      <c r="AB22" s="63">
        <f aca="true" t="shared" si="20" ref="AB22:AB31">IF(AA$20&gt;0,AA22/AA$20,"")</f>
      </c>
      <c r="AC22" s="64"/>
      <c r="AD22" s="65"/>
      <c r="AE22" s="66"/>
      <c r="AF22" s="66"/>
      <c r="AG22" s="67"/>
      <c r="AH22" s="66"/>
      <c r="AI22" s="66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</row>
    <row r="23" spans="1:34" ht="12.75">
      <c r="A23" s="76" t="s">
        <v>55</v>
      </c>
      <c r="B23" s="7" t="s">
        <v>28</v>
      </c>
      <c r="C23" s="56" t="s">
        <v>59</v>
      </c>
      <c r="D23" s="69" t="s">
        <v>30</v>
      </c>
      <c r="E23" s="72"/>
      <c r="F23" s="61">
        <f t="shared" si="11"/>
      </c>
      <c r="G23" s="72"/>
      <c r="H23" s="61">
        <f t="shared" si="12"/>
      </c>
      <c r="I23" s="70"/>
      <c r="J23" s="70"/>
      <c r="K23" s="71"/>
      <c r="L23" s="70"/>
      <c r="M23" s="72"/>
      <c r="N23" s="61">
        <f t="shared" si="13"/>
        <v>0</v>
      </c>
      <c r="O23" s="72"/>
      <c r="P23" s="61">
        <f t="shared" si="14"/>
        <v>0</v>
      </c>
      <c r="Q23" s="72"/>
      <c r="R23" s="61">
        <f t="shared" si="15"/>
      </c>
      <c r="S23" s="72"/>
      <c r="T23" s="61">
        <f t="shared" si="16"/>
      </c>
      <c r="U23" s="72"/>
      <c r="V23" s="61">
        <f t="shared" si="17"/>
      </c>
      <c r="W23" s="72"/>
      <c r="X23" s="61">
        <f t="shared" si="18"/>
      </c>
      <c r="Y23" s="62"/>
      <c r="Z23" s="63">
        <f t="shared" si="19"/>
      </c>
      <c r="AA23" s="62"/>
      <c r="AB23" s="63">
        <f t="shared" si="20"/>
      </c>
      <c r="AC23" s="73"/>
      <c r="AD23" s="73"/>
      <c r="AE23" s="48"/>
      <c r="AH23" s="48"/>
    </row>
    <row r="24" spans="1:35" ht="12.75">
      <c r="A24" s="76" t="s">
        <v>55</v>
      </c>
      <c r="B24" s="7" t="s">
        <v>31</v>
      </c>
      <c r="C24" s="38" t="s">
        <v>60</v>
      </c>
      <c r="D24" s="69" t="s">
        <v>33</v>
      </c>
      <c r="E24" s="60"/>
      <c r="F24" s="61">
        <f t="shared" si="11"/>
      </c>
      <c r="G24" s="60"/>
      <c r="H24" s="61">
        <f t="shared" si="12"/>
      </c>
      <c r="I24" s="58"/>
      <c r="J24" s="59"/>
      <c r="K24" s="58"/>
      <c r="L24" s="58"/>
      <c r="M24" s="60"/>
      <c r="N24" s="61">
        <f t="shared" si="13"/>
        <v>0</v>
      </c>
      <c r="O24" s="60"/>
      <c r="P24" s="61">
        <f t="shared" si="14"/>
        <v>0</v>
      </c>
      <c r="Q24" s="60"/>
      <c r="R24" s="61">
        <f t="shared" si="15"/>
      </c>
      <c r="S24" s="60"/>
      <c r="T24" s="61">
        <f t="shared" si="16"/>
      </c>
      <c r="U24" s="60"/>
      <c r="V24" s="61">
        <f t="shared" si="17"/>
      </c>
      <c r="W24" s="60"/>
      <c r="X24" s="61">
        <f t="shared" si="18"/>
      </c>
      <c r="Y24" s="62"/>
      <c r="Z24" s="63">
        <f t="shared" si="19"/>
      </c>
      <c r="AA24" s="62"/>
      <c r="AB24" s="63">
        <f t="shared" si="20"/>
      </c>
      <c r="AC24" s="64"/>
      <c r="AD24" s="65"/>
      <c r="AE24" s="66"/>
      <c r="AF24" s="66"/>
      <c r="AG24" s="67"/>
      <c r="AH24" s="66"/>
      <c r="AI24" s="66"/>
    </row>
    <row r="25" spans="1:34" ht="12.75">
      <c r="A25" s="76" t="s">
        <v>55</v>
      </c>
      <c r="B25" s="74" t="s">
        <v>34</v>
      </c>
      <c r="C25" s="56" t="s">
        <v>61</v>
      </c>
      <c r="D25" s="69" t="s">
        <v>36</v>
      </c>
      <c r="E25" s="72"/>
      <c r="F25" s="61">
        <f t="shared" si="11"/>
      </c>
      <c r="G25" s="72"/>
      <c r="H25" s="61">
        <f t="shared" si="12"/>
      </c>
      <c r="I25" s="70"/>
      <c r="J25" s="70"/>
      <c r="K25" s="71"/>
      <c r="L25" s="70"/>
      <c r="M25" s="72"/>
      <c r="N25" s="61">
        <f t="shared" si="13"/>
        <v>0</v>
      </c>
      <c r="O25" s="72"/>
      <c r="P25" s="61">
        <f t="shared" si="14"/>
        <v>0</v>
      </c>
      <c r="Q25" s="72"/>
      <c r="R25" s="61">
        <f t="shared" si="15"/>
      </c>
      <c r="S25" s="72"/>
      <c r="T25" s="61">
        <f t="shared" si="16"/>
      </c>
      <c r="U25" s="72"/>
      <c r="V25" s="61">
        <f t="shared" si="17"/>
      </c>
      <c r="W25" s="72"/>
      <c r="X25" s="61">
        <f t="shared" si="18"/>
      </c>
      <c r="Y25" s="62"/>
      <c r="Z25" s="63">
        <f t="shared" si="19"/>
      </c>
      <c r="AA25" s="62"/>
      <c r="AB25" s="63">
        <f t="shared" si="20"/>
      </c>
      <c r="AC25" s="73"/>
      <c r="AD25" s="73"/>
      <c r="AE25" s="48"/>
      <c r="AH25" s="48"/>
    </row>
    <row r="26" spans="1:35" ht="12.75">
      <c r="A26" s="76" t="s">
        <v>55</v>
      </c>
      <c r="B26" s="7" t="s">
        <v>37</v>
      </c>
      <c r="C26" s="38" t="s">
        <v>62</v>
      </c>
      <c r="D26" s="57" t="s">
        <v>39</v>
      </c>
      <c r="E26" s="60"/>
      <c r="F26" s="61">
        <f t="shared" si="11"/>
      </c>
      <c r="G26" s="60"/>
      <c r="H26" s="61">
        <f t="shared" si="12"/>
      </c>
      <c r="I26" s="58"/>
      <c r="J26" s="59"/>
      <c r="K26" s="58"/>
      <c r="L26" s="58"/>
      <c r="M26" s="60">
        <v>16</v>
      </c>
      <c r="N26" s="61">
        <f t="shared" si="13"/>
        <v>0.021080368906455864</v>
      </c>
      <c r="O26" s="60">
        <v>3.0941737521459216</v>
      </c>
      <c r="P26" s="61">
        <f t="shared" si="14"/>
        <v>0.007922037359065966</v>
      </c>
      <c r="Q26" s="60"/>
      <c r="R26" s="61">
        <f t="shared" si="15"/>
      </c>
      <c r="S26" s="60"/>
      <c r="T26" s="61">
        <f t="shared" si="16"/>
      </c>
      <c r="U26" s="60"/>
      <c r="V26" s="61">
        <f t="shared" si="17"/>
      </c>
      <c r="W26" s="60"/>
      <c r="X26" s="61">
        <f t="shared" si="18"/>
      </c>
      <c r="Y26" s="62"/>
      <c r="Z26" s="63">
        <f t="shared" si="19"/>
      </c>
      <c r="AA26" s="62"/>
      <c r="AB26" s="63">
        <f t="shared" si="20"/>
      </c>
      <c r="AC26" s="64"/>
      <c r="AD26" s="65"/>
      <c r="AE26" s="66"/>
      <c r="AF26" s="66"/>
      <c r="AG26" s="67"/>
      <c r="AH26" s="66"/>
      <c r="AI26" s="66"/>
    </row>
    <row r="27" spans="1:34" ht="12.75">
      <c r="A27" s="76" t="s">
        <v>55</v>
      </c>
      <c r="B27" s="74" t="s">
        <v>40</v>
      </c>
      <c r="C27" s="56" t="s">
        <v>63</v>
      </c>
      <c r="D27" s="57" t="s">
        <v>42</v>
      </c>
      <c r="E27" s="72"/>
      <c r="F27" s="61">
        <f t="shared" si="11"/>
      </c>
      <c r="G27" s="72"/>
      <c r="H27" s="61">
        <f t="shared" si="12"/>
      </c>
      <c r="I27" s="70"/>
      <c r="J27" s="70"/>
      <c r="K27" s="71"/>
      <c r="L27" s="70"/>
      <c r="M27" s="72"/>
      <c r="N27" s="61">
        <f t="shared" si="13"/>
        <v>0</v>
      </c>
      <c r="O27" s="72"/>
      <c r="P27" s="61">
        <f t="shared" si="14"/>
        <v>0</v>
      </c>
      <c r="Q27" s="72"/>
      <c r="R27" s="61">
        <f t="shared" si="15"/>
      </c>
      <c r="S27" s="72"/>
      <c r="T27" s="61">
        <f t="shared" si="16"/>
      </c>
      <c r="U27" s="72"/>
      <c r="V27" s="61">
        <f t="shared" si="17"/>
      </c>
      <c r="W27" s="72"/>
      <c r="X27" s="61">
        <f t="shared" si="18"/>
      </c>
      <c r="Y27" s="62"/>
      <c r="Z27" s="63">
        <f t="shared" si="19"/>
      </c>
      <c r="AA27" s="62"/>
      <c r="AB27" s="63">
        <f t="shared" si="20"/>
      </c>
      <c r="AC27" s="73"/>
      <c r="AD27" s="73"/>
      <c r="AE27" s="48"/>
      <c r="AH27" s="48"/>
    </row>
    <row r="28" spans="1:35" ht="12.75">
      <c r="A28" s="76" t="s">
        <v>55</v>
      </c>
      <c r="B28" s="74" t="s">
        <v>43</v>
      </c>
      <c r="C28" s="38" t="s">
        <v>64</v>
      </c>
      <c r="D28" s="57" t="s">
        <v>45</v>
      </c>
      <c r="E28" s="60"/>
      <c r="F28" s="61">
        <f t="shared" si="11"/>
      </c>
      <c r="G28" s="60"/>
      <c r="H28" s="61">
        <f t="shared" si="12"/>
      </c>
      <c r="I28" s="58"/>
      <c r="J28" s="59"/>
      <c r="K28" s="58"/>
      <c r="L28" s="58"/>
      <c r="M28" s="60"/>
      <c r="N28" s="61">
        <f t="shared" si="13"/>
        <v>0</v>
      </c>
      <c r="O28" s="60"/>
      <c r="P28" s="61">
        <f t="shared" si="14"/>
        <v>0</v>
      </c>
      <c r="Q28" s="60"/>
      <c r="R28" s="61">
        <f t="shared" si="15"/>
      </c>
      <c r="S28" s="60"/>
      <c r="T28" s="61">
        <f t="shared" si="16"/>
      </c>
      <c r="U28" s="60"/>
      <c r="V28" s="61">
        <f t="shared" si="17"/>
      </c>
      <c r="W28" s="60"/>
      <c r="X28" s="61">
        <f t="shared" si="18"/>
      </c>
      <c r="Y28" s="62"/>
      <c r="Z28" s="63">
        <f t="shared" si="19"/>
      </c>
      <c r="AA28" s="62"/>
      <c r="AB28" s="63">
        <f t="shared" si="20"/>
      </c>
      <c r="AC28" s="64"/>
      <c r="AD28" s="65"/>
      <c r="AE28" s="66"/>
      <c r="AF28" s="66"/>
      <c r="AG28" s="67"/>
      <c r="AH28" s="66"/>
      <c r="AI28" s="66"/>
    </row>
    <row r="29" spans="1:34" ht="12.75">
      <c r="A29" s="76" t="s">
        <v>55</v>
      </c>
      <c r="B29" s="74" t="s">
        <v>46</v>
      </c>
      <c r="C29" s="56" t="s">
        <v>65</v>
      </c>
      <c r="D29" s="57" t="s">
        <v>48</v>
      </c>
      <c r="E29" s="72"/>
      <c r="F29" s="61">
        <f t="shared" si="11"/>
      </c>
      <c r="G29" s="72"/>
      <c r="H29" s="61">
        <f t="shared" si="12"/>
      </c>
      <c r="I29" s="70"/>
      <c r="J29" s="70"/>
      <c r="K29" s="71"/>
      <c r="L29" s="70"/>
      <c r="M29" s="72">
        <v>725</v>
      </c>
      <c r="N29" s="61">
        <f t="shared" si="13"/>
        <v>0.9552042160737813</v>
      </c>
      <c r="O29" s="72">
        <v>383.4600951772922</v>
      </c>
      <c r="P29" s="61">
        <f t="shared" si="14"/>
        <v>0.9817758933539804</v>
      </c>
      <c r="Q29" s="72"/>
      <c r="R29" s="61">
        <f t="shared" si="15"/>
      </c>
      <c r="S29" s="72"/>
      <c r="T29" s="61">
        <f t="shared" si="16"/>
      </c>
      <c r="U29" s="72"/>
      <c r="V29" s="61">
        <f t="shared" si="17"/>
      </c>
      <c r="W29" s="72"/>
      <c r="X29" s="61">
        <f t="shared" si="18"/>
      </c>
      <c r="Y29" s="62"/>
      <c r="Z29" s="63">
        <f t="shared" si="19"/>
      </c>
      <c r="AA29" s="62"/>
      <c r="AB29" s="63">
        <f t="shared" si="20"/>
      </c>
      <c r="AC29" s="73"/>
      <c r="AD29" s="73"/>
      <c r="AE29" s="48"/>
      <c r="AH29" s="48"/>
    </row>
    <row r="30" spans="1:35" ht="12.75">
      <c r="A30" s="76" t="s">
        <v>55</v>
      </c>
      <c r="B30" s="74" t="s">
        <v>49</v>
      </c>
      <c r="C30" s="38" t="s">
        <v>66</v>
      </c>
      <c r="D30" s="57" t="s">
        <v>51</v>
      </c>
      <c r="E30" s="60"/>
      <c r="F30" s="61">
        <f t="shared" si="11"/>
      </c>
      <c r="G30" s="60"/>
      <c r="H30" s="61">
        <f t="shared" si="12"/>
      </c>
      <c r="I30" s="58"/>
      <c r="J30" s="59"/>
      <c r="K30" s="58"/>
      <c r="L30" s="58"/>
      <c r="M30" s="60">
        <v>12</v>
      </c>
      <c r="N30" s="61">
        <f t="shared" si="13"/>
        <v>0.015810276679841896</v>
      </c>
      <c r="O30" s="60">
        <v>3.250129357368521</v>
      </c>
      <c r="P30" s="61">
        <f t="shared" si="14"/>
        <v>0.008321331719982937</v>
      </c>
      <c r="Q30" s="60"/>
      <c r="R30" s="61">
        <f t="shared" si="15"/>
      </c>
      <c r="S30" s="60"/>
      <c r="T30" s="61">
        <f t="shared" si="16"/>
      </c>
      <c r="U30" s="60"/>
      <c r="V30" s="61">
        <f t="shared" si="17"/>
      </c>
      <c r="W30" s="60"/>
      <c r="X30" s="61">
        <f t="shared" si="18"/>
      </c>
      <c r="Y30" s="62"/>
      <c r="Z30" s="63">
        <f t="shared" si="19"/>
      </c>
      <c r="AA30" s="62"/>
      <c r="AB30" s="63">
        <f t="shared" si="20"/>
      </c>
      <c r="AC30" s="64"/>
      <c r="AD30" s="65"/>
      <c r="AE30" s="66"/>
      <c r="AF30" s="66"/>
      <c r="AG30" s="67"/>
      <c r="AH30" s="66"/>
      <c r="AI30" s="66"/>
    </row>
    <row r="31" spans="1:34" ht="12.75">
      <c r="A31" s="76" t="s">
        <v>55</v>
      </c>
      <c r="B31" s="74" t="s">
        <v>52</v>
      </c>
      <c r="C31" s="56" t="s">
        <v>67</v>
      </c>
      <c r="D31" s="57" t="s">
        <v>54</v>
      </c>
      <c r="E31" s="72"/>
      <c r="F31" s="61">
        <f t="shared" si="11"/>
      </c>
      <c r="G31" s="72"/>
      <c r="H31" s="61">
        <f t="shared" si="12"/>
      </c>
      <c r="I31" s="70"/>
      <c r="J31" s="70"/>
      <c r="K31" s="71"/>
      <c r="L31" s="70"/>
      <c r="M31" s="72"/>
      <c r="N31" s="61">
        <f t="shared" si="13"/>
        <v>0</v>
      </c>
      <c r="O31" s="72"/>
      <c r="P31" s="61">
        <f t="shared" si="14"/>
        <v>0</v>
      </c>
      <c r="Q31" s="72"/>
      <c r="R31" s="61">
        <f t="shared" si="15"/>
      </c>
      <c r="S31" s="72"/>
      <c r="T31" s="61">
        <f t="shared" si="16"/>
      </c>
      <c r="U31" s="72"/>
      <c r="V31" s="61">
        <f t="shared" si="17"/>
      </c>
      <c r="W31" s="72"/>
      <c r="X31" s="61">
        <f t="shared" si="18"/>
      </c>
      <c r="Y31" s="62"/>
      <c r="Z31" s="63">
        <f t="shared" si="19"/>
      </c>
      <c r="AA31" s="62"/>
      <c r="AB31" s="63">
        <f t="shared" si="20"/>
      </c>
      <c r="AC31" s="73"/>
      <c r="AD31" s="73"/>
      <c r="AE31" s="48"/>
      <c r="AH31" s="48"/>
    </row>
    <row r="32" spans="1:35" s="81" customFormat="1" ht="15">
      <c r="A32" s="79" t="s">
        <v>68</v>
      </c>
      <c r="B32" s="37" t="s">
        <v>23</v>
      </c>
      <c r="C32" s="38" t="s">
        <v>69</v>
      </c>
      <c r="D32" s="80" t="s">
        <v>70</v>
      </c>
      <c r="E32" s="42">
        <f aca="true" t="shared" si="21" ref="E32:L32">SUM(E34:E43)</f>
        <v>205564</v>
      </c>
      <c r="F32" s="43">
        <f t="shared" si="21"/>
        <v>1.0000000000000002</v>
      </c>
      <c r="G32" s="42">
        <f t="shared" si="21"/>
        <v>467896.37306882755</v>
      </c>
      <c r="H32" s="43">
        <f t="shared" si="21"/>
        <v>0.9999999999999999</v>
      </c>
      <c r="I32" s="42">
        <f t="shared" si="21"/>
        <v>3401</v>
      </c>
      <c r="J32" s="43">
        <f t="shared" si="21"/>
        <v>0.9999999999999999</v>
      </c>
      <c r="K32" s="42">
        <f t="shared" si="21"/>
        <v>12287.012453675781</v>
      </c>
      <c r="L32" s="43">
        <f t="shared" si="21"/>
        <v>1</v>
      </c>
      <c r="M32" s="40"/>
      <c r="N32" s="40"/>
      <c r="O32" s="41"/>
      <c r="P32" s="40"/>
      <c r="Q32" s="42">
        <f aca="true" t="shared" si="22" ref="Q32:AB32">SUM(Q34:Q43)</f>
        <v>25571</v>
      </c>
      <c r="R32" s="43">
        <f t="shared" si="22"/>
        <v>1</v>
      </c>
      <c r="S32" s="42">
        <f t="shared" si="22"/>
        <v>17794.66937030858</v>
      </c>
      <c r="T32" s="43">
        <f t="shared" si="22"/>
        <v>1</v>
      </c>
      <c r="U32" s="42">
        <f t="shared" si="22"/>
        <v>4824</v>
      </c>
      <c r="V32" s="43">
        <f t="shared" si="22"/>
        <v>1</v>
      </c>
      <c r="W32" s="42">
        <f t="shared" si="22"/>
        <v>2969.8906224266066</v>
      </c>
      <c r="X32" s="43">
        <f t="shared" si="22"/>
        <v>1</v>
      </c>
      <c r="Y32" s="44">
        <f t="shared" si="22"/>
        <v>239360</v>
      </c>
      <c r="Z32" s="45">
        <f t="shared" si="22"/>
        <v>1.0000000000000002</v>
      </c>
      <c r="AA32" s="44">
        <f t="shared" si="22"/>
        <v>500947.9455152385</v>
      </c>
      <c r="AB32" s="45">
        <f t="shared" si="22"/>
        <v>1</v>
      </c>
      <c r="AC32" s="46"/>
      <c r="AD32" s="47"/>
      <c r="AE32" s="48"/>
      <c r="AF32" s="10"/>
      <c r="AG32" s="10"/>
      <c r="AH32" s="48"/>
      <c r="AI32" s="10"/>
    </row>
    <row r="33" spans="1:35" s="55" customFormat="1" ht="12.75">
      <c r="A33" s="50"/>
      <c r="B33" s="50"/>
      <c r="C33" s="51"/>
      <c r="D33" s="52" t="s">
        <v>24</v>
      </c>
      <c r="E33" s="117">
        <f>IF(E32&gt;0,E32/$Y32,"")</f>
        <v>0.8588068181818181</v>
      </c>
      <c r="F33" s="118"/>
      <c r="G33" s="119">
        <f>IF(G32&gt;0,G32/$AA32,"")</f>
        <v>0.9340219423149515</v>
      </c>
      <c r="H33" s="120"/>
      <c r="I33" s="117">
        <f>IF(I32&gt;0,I32/$Y32,"")</f>
        <v>0.014208723262032085</v>
      </c>
      <c r="J33" s="118"/>
      <c r="K33" s="119">
        <f>IF(K32&gt;0,K32/$AA32,"")</f>
        <v>0.024527523395745755</v>
      </c>
      <c r="L33" s="120"/>
      <c r="M33" s="117">
        <f>IF(M32&gt;0,M32/$Y32,"")</f>
      </c>
      <c r="N33" s="118"/>
      <c r="O33" s="119">
        <f>IF(O32&gt;0,O32/$AA32,"")</f>
      </c>
      <c r="P33" s="120"/>
      <c r="Q33" s="117">
        <f>IF(Q32&gt;0,Q32/$Y32,"")</f>
        <v>0.10683071524064171</v>
      </c>
      <c r="R33" s="118"/>
      <c r="S33" s="119">
        <f>IF(S32&gt;0,S32/$AA32,"")</f>
        <v>0.035521992912868984</v>
      </c>
      <c r="T33" s="120"/>
      <c r="U33" s="117">
        <f>IF(U32&gt;0,U32/$Y32,"")</f>
        <v>0.02015374331550802</v>
      </c>
      <c r="V33" s="118"/>
      <c r="W33" s="119">
        <f>IF(W32&gt;0,W32/$AA32,"")</f>
        <v>0.005928541376433821</v>
      </c>
      <c r="X33" s="120"/>
      <c r="Y33" s="117">
        <f>IF(Y32&gt;0,Y32/$Y32,"")</f>
        <v>1</v>
      </c>
      <c r="Z33" s="118"/>
      <c r="AA33" s="119">
        <f>IF(AA32&gt;0,AA32/$AA32,"")</f>
        <v>1</v>
      </c>
      <c r="AB33" s="120"/>
      <c r="AC33" s="53"/>
      <c r="AD33" s="53"/>
      <c r="AE33" s="54"/>
      <c r="AF33" s="54"/>
      <c r="AG33" s="54"/>
      <c r="AH33" s="54"/>
      <c r="AI33" s="54"/>
    </row>
    <row r="34" spans="1:61" ht="12.75">
      <c r="A34" s="79" t="s">
        <v>68</v>
      </c>
      <c r="B34" s="7" t="s">
        <v>25</v>
      </c>
      <c r="C34" s="56" t="s">
        <v>71</v>
      </c>
      <c r="D34" s="82" t="s">
        <v>27</v>
      </c>
      <c r="E34" s="60">
        <v>137697</v>
      </c>
      <c r="F34" s="61">
        <f aca="true" t="shared" si="23" ref="F34:F43">IF(E$32&gt;0,E34/E$32,"")</f>
        <v>0.6698497791442082</v>
      </c>
      <c r="G34" s="60">
        <v>306802.8112613358</v>
      </c>
      <c r="H34" s="61">
        <f aca="true" t="shared" si="24" ref="H34:H43">IF(G$32&gt;0,G34/G$32,"")</f>
        <v>0.655706752435555</v>
      </c>
      <c r="I34" s="60">
        <v>77</v>
      </c>
      <c r="J34" s="61">
        <f aca="true" t="shared" si="25" ref="J34:J43">IF(I$32&gt;0,I34/I$32,"")</f>
        <v>0.022640399882387533</v>
      </c>
      <c r="K34" s="60">
        <v>798.9774723700857</v>
      </c>
      <c r="L34" s="61">
        <f aca="true" t="shared" si="26" ref="L34:L43">IF(K$32&gt;0,K34/K$32,"")</f>
        <v>0.06502617909621014</v>
      </c>
      <c r="M34" s="58"/>
      <c r="N34" s="59"/>
      <c r="O34" s="58"/>
      <c r="P34" s="58"/>
      <c r="Q34" s="60">
        <v>88</v>
      </c>
      <c r="R34" s="61">
        <f aca="true" t="shared" si="27" ref="R34:R43">IF(Q$32&gt;0,Q34/Q$32,"")</f>
        <v>0.0034413984591920533</v>
      </c>
      <c r="S34" s="60">
        <v>238.4972089365798</v>
      </c>
      <c r="T34" s="61">
        <f aca="true" t="shared" si="28" ref="T34:T43">IF(S$32&gt;0,S34/S$32,"")</f>
        <v>0.013402733367697518</v>
      </c>
      <c r="U34" s="60">
        <v>247</v>
      </c>
      <c r="V34" s="61">
        <f aca="true" t="shared" si="29" ref="V34:V43">IF(U$32&gt;0,U34/U$32,"")</f>
        <v>0.05120232172470979</v>
      </c>
      <c r="W34" s="60">
        <v>153.70773143016547</v>
      </c>
      <c r="X34" s="61">
        <f aca="true" t="shared" si="30" ref="X34:X43">IF(W$32&gt;0,W34/W$32,"")</f>
        <v>0.05175535094439794</v>
      </c>
      <c r="Y34" s="62">
        <f>SUM(E34,I34,Q34,U34)</f>
        <v>138109</v>
      </c>
      <c r="Z34" s="63">
        <f aca="true" t="shared" si="31" ref="Z34:Z43">IF(Y$32&gt;0,Y34/Y$32,"")</f>
        <v>0.576992814171123</v>
      </c>
      <c r="AA34" s="62">
        <f>SUM(G34,K34,S34,W34)</f>
        <v>307993.99367407267</v>
      </c>
      <c r="AB34" s="63">
        <f aca="true" t="shared" si="32" ref="AB34:AB43">IF(AA$32&gt;0,AA34/AA$32,"")</f>
        <v>0.6148223511672306</v>
      </c>
      <c r="AC34" s="64"/>
      <c r="AD34" s="65"/>
      <c r="AE34" s="66"/>
      <c r="AF34" s="66"/>
      <c r="AG34" s="67"/>
      <c r="AH34" s="66"/>
      <c r="AI34" s="66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</row>
    <row r="35" spans="1:34" ht="12.75">
      <c r="A35" s="79" t="s">
        <v>68</v>
      </c>
      <c r="B35" s="7" t="s">
        <v>28</v>
      </c>
      <c r="C35" s="38" t="s">
        <v>72</v>
      </c>
      <c r="D35" s="69" t="s">
        <v>30</v>
      </c>
      <c r="E35" s="72"/>
      <c r="F35" s="61">
        <f t="shared" si="23"/>
        <v>0</v>
      </c>
      <c r="G35" s="72"/>
      <c r="H35" s="61">
        <f t="shared" si="24"/>
        <v>0</v>
      </c>
      <c r="I35" s="72"/>
      <c r="J35" s="61">
        <f t="shared" si="25"/>
        <v>0</v>
      </c>
      <c r="K35" s="72"/>
      <c r="L35" s="61">
        <f t="shared" si="26"/>
        <v>0</v>
      </c>
      <c r="M35" s="70"/>
      <c r="N35" s="70"/>
      <c r="O35" s="71"/>
      <c r="P35" s="70"/>
      <c r="Q35" s="72"/>
      <c r="R35" s="61">
        <f t="shared" si="27"/>
        <v>0</v>
      </c>
      <c r="S35" s="72"/>
      <c r="T35" s="61">
        <f t="shared" si="28"/>
        <v>0</v>
      </c>
      <c r="U35" s="72"/>
      <c r="V35" s="61">
        <f t="shared" si="29"/>
        <v>0</v>
      </c>
      <c r="W35" s="72"/>
      <c r="X35" s="61">
        <f t="shared" si="30"/>
        <v>0</v>
      </c>
      <c r="Y35" s="62"/>
      <c r="Z35" s="63">
        <f t="shared" si="31"/>
        <v>0</v>
      </c>
      <c r="AA35" s="62"/>
      <c r="AB35" s="63">
        <f t="shared" si="32"/>
        <v>0</v>
      </c>
      <c r="AC35" s="73"/>
      <c r="AD35" s="73"/>
      <c r="AE35" s="48"/>
      <c r="AH35" s="48"/>
    </row>
    <row r="36" spans="1:35" ht="12.75">
      <c r="A36" s="79" t="s">
        <v>68</v>
      </c>
      <c r="B36" s="7" t="s">
        <v>31</v>
      </c>
      <c r="C36" s="56" t="s">
        <v>73</v>
      </c>
      <c r="D36" s="69" t="s">
        <v>33</v>
      </c>
      <c r="E36" s="60"/>
      <c r="F36" s="61">
        <f t="shared" si="23"/>
        <v>0</v>
      </c>
      <c r="G36" s="60"/>
      <c r="H36" s="61">
        <f t="shared" si="24"/>
        <v>0</v>
      </c>
      <c r="I36" s="60"/>
      <c r="J36" s="61">
        <f t="shared" si="25"/>
        <v>0</v>
      </c>
      <c r="K36" s="60"/>
      <c r="L36" s="61">
        <f t="shared" si="26"/>
        <v>0</v>
      </c>
      <c r="M36" s="58"/>
      <c r="N36" s="59"/>
      <c r="O36" s="58"/>
      <c r="P36" s="58"/>
      <c r="Q36" s="60"/>
      <c r="R36" s="61">
        <f t="shared" si="27"/>
        <v>0</v>
      </c>
      <c r="S36" s="60"/>
      <c r="T36" s="61">
        <f t="shared" si="28"/>
        <v>0</v>
      </c>
      <c r="U36" s="60"/>
      <c r="V36" s="61">
        <f t="shared" si="29"/>
        <v>0</v>
      </c>
      <c r="W36" s="60"/>
      <c r="X36" s="61">
        <f t="shared" si="30"/>
        <v>0</v>
      </c>
      <c r="Y36" s="62"/>
      <c r="Z36" s="63">
        <f t="shared" si="31"/>
        <v>0</v>
      </c>
      <c r="AA36" s="62"/>
      <c r="AB36" s="63">
        <f t="shared" si="32"/>
        <v>0</v>
      </c>
      <c r="AC36" s="64"/>
      <c r="AD36" s="65"/>
      <c r="AE36" s="66"/>
      <c r="AF36" s="66"/>
      <c r="AG36" s="67"/>
      <c r="AH36" s="66"/>
      <c r="AI36" s="66"/>
    </row>
    <row r="37" spans="1:34" ht="12.75">
      <c r="A37" s="79" t="s">
        <v>68</v>
      </c>
      <c r="B37" s="74" t="s">
        <v>34</v>
      </c>
      <c r="C37" s="38" t="s">
        <v>74</v>
      </c>
      <c r="D37" s="69" t="s">
        <v>36</v>
      </c>
      <c r="E37" s="72"/>
      <c r="F37" s="61">
        <f t="shared" si="23"/>
        <v>0</v>
      </c>
      <c r="G37" s="72"/>
      <c r="H37" s="61">
        <f t="shared" si="24"/>
        <v>0</v>
      </c>
      <c r="I37" s="72"/>
      <c r="J37" s="61">
        <f t="shared" si="25"/>
        <v>0</v>
      </c>
      <c r="K37" s="72"/>
      <c r="L37" s="61">
        <f t="shared" si="26"/>
        <v>0</v>
      </c>
      <c r="M37" s="70"/>
      <c r="N37" s="70"/>
      <c r="O37" s="71"/>
      <c r="P37" s="70"/>
      <c r="Q37" s="72"/>
      <c r="R37" s="61">
        <f t="shared" si="27"/>
        <v>0</v>
      </c>
      <c r="S37" s="72"/>
      <c r="T37" s="61">
        <f t="shared" si="28"/>
        <v>0</v>
      </c>
      <c r="U37" s="72"/>
      <c r="V37" s="61">
        <f t="shared" si="29"/>
        <v>0</v>
      </c>
      <c r="W37" s="72"/>
      <c r="X37" s="61">
        <f t="shared" si="30"/>
        <v>0</v>
      </c>
      <c r="Y37" s="62"/>
      <c r="Z37" s="63">
        <f t="shared" si="31"/>
        <v>0</v>
      </c>
      <c r="AA37" s="62"/>
      <c r="AB37" s="63">
        <f t="shared" si="32"/>
        <v>0</v>
      </c>
      <c r="AC37" s="73"/>
      <c r="AD37" s="73"/>
      <c r="AE37" s="48"/>
      <c r="AH37" s="48"/>
    </row>
    <row r="38" spans="1:35" ht="12.75">
      <c r="A38" s="79" t="s">
        <v>68</v>
      </c>
      <c r="B38" s="7" t="s">
        <v>37</v>
      </c>
      <c r="C38" s="56" t="s">
        <v>75</v>
      </c>
      <c r="D38" s="57" t="s">
        <v>39</v>
      </c>
      <c r="E38" s="60">
        <v>7038</v>
      </c>
      <c r="F38" s="61">
        <f t="shared" si="23"/>
        <v>0.0342375124048958</v>
      </c>
      <c r="G38" s="60">
        <v>2580.9317330980384</v>
      </c>
      <c r="H38" s="61">
        <f t="shared" si="24"/>
        <v>0.005516032783435112</v>
      </c>
      <c r="I38" s="60">
        <v>70</v>
      </c>
      <c r="J38" s="61">
        <f t="shared" si="25"/>
        <v>0.020582181711261395</v>
      </c>
      <c r="K38" s="60">
        <v>21.962489490500978</v>
      </c>
      <c r="L38" s="61">
        <f t="shared" si="26"/>
        <v>0.0017874556222111325</v>
      </c>
      <c r="M38" s="58"/>
      <c r="N38" s="59"/>
      <c r="O38" s="58"/>
      <c r="P38" s="58"/>
      <c r="Q38" s="60">
        <v>4383</v>
      </c>
      <c r="R38" s="61">
        <f t="shared" si="27"/>
        <v>0.17140510734816786</v>
      </c>
      <c r="S38" s="60">
        <v>1250.4531455314782</v>
      </c>
      <c r="T38" s="61">
        <f t="shared" si="28"/>
        <v>0.07027122108927354</v>
      </c>
      <c r="U38" s="60">
        <v>40</v>
      </c>
      <c r="V38" s="61">
        <f t="shared" si="29"/>
        <v>0.008291873963515755</v>
      </c>
      <c r="W38" s="60">
        <v>8.804360419220469</v>
      </c>
      <c r="X38" s="61">
        <f t="shared" si="30"/>
        <v>0.0029645402940889102</v>
      </c>
      <c r="Y38" s="62">
        <f aca="true" t="shared" si="33" ref="Y38:Y43">SUM(E38,I38,Q38,U38)</f>
        <v>11531</v>
      </c>
      <c r="Z38" s="63">
        <f t="shared" si="31"/>
        <v>0.048174298128342244</v>
      </c>
      <c r="AA38" s="62">
        <f aca="true" t="shared" si="34" ref="AA38:AA43">SUM(G38,K38,S38,W38)</f>
        <v>3862.151728539238</v>
      </c>
      <c r="AB38" s="63">
        <f t="shared" si="32"/>
        <v>0.0077096867311570874</v>
      </c>
      <c r="AC38" s="64"/>
      <c r="AD38" s="65"/>
      <c r="AE38" s="66"/>
      <c r="AF38" s="66"/>
      <c r="AG38" s="67"/>
      <c r="AH38" s="66"/>
      <c r="AI38" s="66"/>
    </row>
    <row r="39" spans="1:34" ht="12.75">
      <c r="A39" s="79" t="s">
        <v>68</v>
      </c>
      <c r="B39" s="74" t="s">
        <v>40</v>
      </c>
      <c r="C39" s="38" t="s">
        <v>76</v>
      </c>
      <c r="D39" s="57" t="s">
        <v>42</v>
      </c>
      <c r="E39" s="72"/>
      <c r="F39" s="61">
        <f t="shared" si="23"/>
        <v>0</v>
      </c>
      <c r="G39" s="72"/>
      <c r="H39" s="61">
        <f t="shared" si="24"/>
        <v>0</v>
      </c>
      <c r="I39" s="72"/>
      <c r="J39" s="61">
        <f t="shared" si="25"/>
        <v>0</v>
      </c>
      <c r="K39" s="72"/>
      <c r="L39" s="61">
        <f t="shared" si="26"/>
        <v>0</v>
      </c>
      <c r="M39" s="70"/>
      <c r="N39" s="70"/>
      <c r="O39" s="71"/>
      <c r="P39" s="70"/>
      <c r="Q39" s="72">
        <v>199</v>
      </c>
      <c r="R39" s="61">
        <f t="shared" si="27"/>
        <v>0.0077822533338547575</v>
      </c>
      <c r="S39" s="72">
        <v>28.61016262970425</v>
      </c>
      <c r="T39" s="61">
        <f t="shared" si="28"/>
        <v>0.0016077939991086282</v>
      </c>
      <c r="U39" s="72"/>
      <c r="V39" s="61">
        <f t="shared" si="29"/>
        <v>0</v>
      </c>
      <c r="W39" s="72"/>
      <c r="X39" s="61">
        <f t="shared" si="30"/>
        <v>0</v>
      </c>
      <c r="Y39" s="62">
        <f t="shared" si="33"/>
        <v>199</v>
      </c>
      <c r="Z39" s="63">
        <f t="shared" si="31"/>
        <v>0.0008313836898395722</v>
      </c>
      <c r="AA39" s="62">
        <f t="shared" si="34"/>
        <v>28.61016262970425</v>
      </c>
      <c r="AB39" s="63">
        <f t="shared" si="32"/>
        <v>5.711204704168998E-05</v>
      </c>
      <c r="AC39" s="73"/>
      <c r="AD39" s="73"/>
      <c r="AE39" s="48"/>
      <c r="AH39" s="48"/>
    </row>
    <row r="40" spans="1:35" ht="12.75">
      <c r="A40" s="79" t="s">
        <v>68</v>
      </c>
      <c r="B40" s="74" t="s">
        <v>43</v>
      </c>
      <c r="C40" s="56" t="s">
        <v>77</v>
      </c>
      <c r="D40" s="57" t="s">
        <v>45</v>
      </c>
      <c r="E40" s="60"/>
      <c r="F40" s="61">
        <f t="shared" si="23"/>
        <v>0</v>
      </c>
      <c r="G40" s="60"/>
      <c r="H40" s="61">
        <f t="shared" si="24"/>
        <v>0</v>
      </c>
      <c r="I40" s="60"/>
      <c r="J40" s="61">
        <f t="shared" si="25"/>
        <v>0</v>
      </c>
      <c r="K40" s="60"/>
      <c r="L40" s="61">
        <f t="shared" si="26"/>
        <v>0</v>
      </c>
      <c r="M40" s="58"/>
      <c r="N40" s="59"/>
      <c r="O40" s="58"/>
      <c r="P40" s="58"/>
      <c r="Q40" s="60"/>
      <c r="R40" s="61">
        <f t="shared" si="27"/>
        <v>0</v>
      </c>
      <c r="S40" s="60"/>
      <c r="T40" s="61">
        <f t="shared" si="28"/>
        <v>0</v>
      </c>
      <c r="U40" s="60"/>
      <c r="V40" s="61">
        <f t="shared" si="29"/>
        <v>0</v>
      </c>
      <c r="W40" s="60"/>
      <c r="X40" s="61">
        <f t="shared" si="30"/>
        <v>0</v>
      </c>
      <c r="Y40" s="62"/>
      <c r="Z40" s="63">
        <f t="shared" si="31"/>
        <v>0</v>
      </c>
      <c r="AA40" s="62"/>
      <c r="AB40" s="63">
        <f t="shared" si="32"/>
        <v>0</v>
      </c>
      <c r="AC40" s="64"/>
      <c r="AD40" s="65"/>
      <c r="AE40" s="66"/>
      <c r="AF40" s="66"/>
      <c r="AG40" s="67"/>
      <c r="AH40" s="66"/>
      <c r="AI40" s="66"/>
    </row>
    <row r="41" spans="1:34" ht="12.75">
      <c r="A41" s="79" t="s">
        <v>68</v>
      </c>
      <c r="B41" s="74" t="s">
        <v>46</v>
      </c>
      <c r="C41" s="38" t="s">
        <v>78</v>
      </c>
      <c r="D41" s="57" t="s">
        <v>48</v>
      </c>
      <c r="E41" s="72">
        <v>59283</v>
      </c>
      <c r="F41" s="61">
        <f t="shared" si="23"/>
        <v>0.28839193633126425</v>
      </c>
      <c r="G41" s="72">
        <v>147956.9681976428</v>
      </c>
      <c r="H41" s="61">
        <f t="shared" si="24"/>
        <v>0.31621738639952723</v>
      </c>
      <c r="I41" s="72">
        <v>3151</v>
      </c>
      <c r="J41" s="61">
        <f t="shared" si="25"/>
        <v>0.9264922081740664</v>
      </c>
      <c r="K41" s="72">
        <v>10490.071581366372</v>
      </c>
      <c r="L41" s="61">
        <f t="shared" si="26"/>
        <v>0.853752824042118</v>
      </c>
      <c r="M41" s="70"/>
      <c r="N41" s="70"/>
      <c r="O41" s="71"/>
      <c r="P41" s="70"/>
      <c r="Q41" s="72">
        <v>20839</v>
      </c>
      <c r="R41" s="61">
        <f t="shared" si="27"/>
        <v>0.8149466192170819</v>
      </c>
      <c r="S41" s="72">
        <v>16174.303030040415</v>
      </c>
      <c r="T41" s="61">
        <f t="shared" si="28"/>
        <v>0.9089409133404952</v>
      </c>
      <c r="U41" s="72">
        <v>4532</v>
      </c>
      <c r="V41" s="61">
        <f t="shared" si="29"/>
        <v>0.939469320066335</v>
      </c>
      <c r="W41" s="72">
        <v>2801.052403985824</v>
      </c>
      <c r="X41" s="61">
        <f t="shared" si="30"/>
        <v>0.9431500213624602</v>
      </c>
      <c r="Y41" s="62">
        <f t="shared" si="33"/>
        <v>87805</v>
      </c>
      <c r="Z41" s="63">
        <f t="shared" si="31"/>
        <v>0.36683238636363635</v>
      </c>
      <c r="AA41" s="62">
        <f t="shared" si="34"/>
        <v>177422.3952130354</v>
      </c>
      <c r="AB41" s="63">
        <f t="shared" si="32"/>
        <v>0.3541733164122505</v>
      </c>
      <c r="AC41" s="73"/>
      <c r="AD41" s="73"/>
      <c r="AE41" s="48"/>
      <c r="AH41" s="48"/>
    </row>
    <row r="42" spans="1:35" ht="12.75">
      <c r="A42" s="79" t="s">
        <v>68</v>
      </c>
      <c r="B42" s="74" t="s">
        <v>49</v>
      </c>
      <c r="C42" s="56" t="s">
        <v>79</v>
      </c>
      <c r="D42" s="57" t="s">
        <v>51</v>
      </c>
      <c r="E42" s="60">
        <v>1541</v>
      </c>
      <c r="F42" s="61">
        <f t="shared" si="23"/>
        <v>0.007496448794536008</v>
      </c>
      <c r="G42" s="60">
        <v>10539.023293855938</v>
      </c>
      <c r="H42" s="61">
        <f t="shared" si="24"/>
        <v>0.022524267979964974</v>
      </c>
      <c r="I42" s="60">
        <v>103</v>
      </c>
      <c r="J42" s="61">
        <f t="shared" si="25"/>
        <v>0.030285210232284622</v>
      </c>
      <c r="K42" s="60">
        <v>976.0009104488216</v>
      </c>
      <c r="L42" s="61">
        <f t="shared" si="26"/>
        <v>0.07943354123946064</v>
      </c>
      <c r="M42" s="58"/>
      <c r="N42" s="59"/>
      <c r="O42" s="58"/>
      <c r="P42" s="58"/>
      <c r="Q42" s="60">
        <v>61</v>
      </c>
      <c r="R42" s="61">
        <f t="shared" si="27"/>
        <v>0.0023855148410308552</v>
      </c>
      <c r="S42" s="60">
        <v>101.19816573678621</v>
      </c>
      <c r="T42" s="61">
        <f t="shared" si="28"/>
        <v>0.005686993314168631</v>
      </c>
      <c r="U42" s="60">
        <v>5</v>
      </c>
      <c r="V42" s="61">
        <f t="shared" si="29"/>
        <v>0.0010364842454394694</v>
      </c>
      <c r="W42" s="60">
        <v>6.32612659139645</v>
      </c>
      <c r="X42" s="61">
        <f t="shared" si="30"/>
        <v>0.0021300873990529544</v>
      </c>
      <c r="Y42" s="62">
        <f t="shared" si="33"/>
        <v>1710</v>
      </c>
      <c r="Z42" s="63">
        <f t="shared" si="31"/>
        <v>0.007144050802139037</v>
      </c>
      <c r="AA42" s="62">
        <f t="shared" si="34"/>
        <v>11622.548496632944</v>
      </c>
      <c r="AB42" s="63">
        <f t="shared" si="32"/>
        <v>0.0232011102165093</v>
      </c>
      <c r="AC42" s="64"/>
      <c r="AD42" s="65"/>
      <c r="AE42" s="66"/>
      <c r="AF42" s="66"/>
      <c r="AG42" s="67"/>
      <c r="AH42" s="66"/>
      <c r="AI42" s="66"/>
    </row>
    <row r="43" spans="1:34" ht="12.75">
      <c r="A43" s="79" t="s">
        <v>68</v>
      </c>
      <c r="B43" s="74" t="s">
        <v>52</v>
      </c>
      <c r="C43" s="38" t="s">
        <v>80</v>
      </c>
      <c r="D43" s="57" t="s">
        <v>54</v>
      </c>
      <c r="E43" s="72">
        <v>5</v>
      </c>
      <c r="F43" s="61">
        <f t="shared" si="23"/>
        <v>2.43233250958339E-05</v>
      </c>
      <c r="G43" s="72">
        <v>16.638582894914375</v>
      </c>
      <c r="H43" s="61">
        <f t="shared" si="24"/>
        <v>3.556040151751046E-05</v>
      </c>
      <c r="I43" s="72"/>
      <c r="J43" s="61">
        <f t="shared" si="25"/>
        <v>0</v>
      </c>
      <c r="K43" s="72"/>
      <c r="L43" s="61">
        <f t="shared" si="26"/>
        <v>0</v>
      </c>
      <c r="M43" s="70"/>
      <c r="N43" s="70"/>
      <c r="O43" s="71"/>
      <c r="P43" s="70"/>
      <c r="Q43" s="72">
        <v>1</v>
      </c>
      <c r="R43" s="61">
        <f t="shared" si="27"/>
        <v>3.910680067263697E-05</v>
      </c>
      <c r="S43" s="72">
        <v>1.60765743361639</v>
      </c>
      <c r="T43" s="61">
        <f t="shared" si="28"/>
        <v>9.034488925649037E-05</v>
      </c>
      <c r="U43" s="72"/>
      <c r="V43" s="61">
        <f t="shared" si="29"/>
        <v>0</v>
      </c>
      <c r="W43" s="72"/>
      <c r="X43" s="61">
        <f t="shared" si="30"/>
        <v>0</v>
      </c>
      <c r="Y43" s="62">
        <f t="shared" si="33"/>
        <v>6</v>
      </c>
      <c r="Z43" s="63">
        <f t="shared" si="31"/>
        <v>2.5066844919786097E-05</v>
      </c>
      <c r="AA43" s="62">
        <f t="shared" si="34"/>
        <v>18.246240328530764</v>
      </c>
      <c r="AB43" s="63">
        <f t="shared" si="32"/>
        <v>3.642342581076765E-05</v>
      </c>
      <c r="AC43" s="73"/>
      <c r="AD43" s="73"/>
      <c r="AE43" s="48"/>
      <c r="AH43" s="48"/>
    </row>
    <row r="44" spans="1:35" ht="15">
      <c r="A44" s="83" t="s">
        <v>81</v>
      </c>
      <c r="B44" s="37" t="s">
        <v>23</v>
      </c>
      <c r="C44" s="56" t="s">
        <v>82</v>
      </c>
      <c r="D44" s="84" t="s">
        <v>83</v>
      </c>
      <c r="E44" s="42"/>
      <c r="F44" s="43">
        <f>SUM(F46:F55)</f>
        <v>0</v>
      </c>
      <c r="G44" s="42"/>
      <c r="H44" s="43">
        <f>SUM(H46:H55)</f>
        <v>0</v>
      </c>
      <c r="I44" s="42"/>
      <c r="J44" s="43">
        <f>SUM(J46:J55)</f>
        <v>0</v>
      </c>
      <c r="K44" s="42"/>
      <c r="L44" s="43">
        <f>SUM(L46:L55)</f>
        <v>0</v>
      </c>
      <c r="M44" s="42">
        <f>SUM(M46:M55)</f>
        <v>2499</v>
      </c>
      <c r="N44" s="43">
        <f>SUM(N46:N55)</f>
        <v>1</v>
      </c>
      <c r="O44" s="42">
        <f>SUM(O46:O55)</f>
        <v>7302.461281773035</v>
      </c>
      <c r="P44" s="43">
        <f>SUM(P46:P55)</f>
        <v>1</v>
      </c>
      <c r="Q44" s="40"/>
      <c r="R44" s="40"/>
      <c r="S44" s="41"/>
      <c r="T44" s="40"/>
      <c r="U44" s="42"/>
      <c r="V44" s="43">
        <f>SUM(V46:V55)</f>
        <v>0</v>
      </c>
      <c r="W44" s="42"/>
      <c r="X44" s="43">
        <f>SUM(X46:X55)</f>
        <v>0</v>
      </c>
      <c r="Y44" s="44"/>
      <c r="Z44" s="45">
        <f>SUM(Z46:Z55)</f>
        <v>0</v>
      </c>
      <c r="AA44" s="44"/>
      <c r="AB44" s="45">
        <f>SUM(AB46:AB55)</f>
        <v>0</v>
      </c>
      <c r="AC44" s="46" t="e">
        <f>Y44/Y$68</f>
        <v>#DIV/0!</v>
      </c>
      <c r="AD44" s="47" t="e">
        <f>AA44/AA$68</f>
        <v>#DIV/0!</v>
      </c>
      <c r="AE44" s="66"/>
      <c r="AF44" s="66"/>
      <c r="AG44" s="67"/>
      <c r="AH44" s="66"/>
      <c r="AI44" s="66"/>
    </row>
    <row r="45" spans="1:35" s="55" customFormat="1" ht="12.75">
      <c r="A45" s="50"/>
      <c r="B45" s="50"/>
      <c r="C45" s="51"/>
      <c r="D45" s="52" t="s">
        <v>24</v>
      </c>
      <c r="E45" s="117">
        <f>IF(E44&gt;0,E44/$Y44,"")</f>
      </c>
      <c r="F45" s="118"/>
      <c r="G45" s="119">
        <f>IF(G44&gt;0,G44/$AA44,"")</f>
      </c>
      <c r="H45" s="120"/>
      <c r="I45" s="117">
        <f>IF(I44&gt;0,I44/$Y44,"")</f>
      </c>
      <c r="J45" s="118"/>
      <c r="K45" s="119">
        <f>IF(K44&gt;0,K44/$AA44,"")</f>
      </c>
      <c r="L45" s="120"/>
      <c r="M45" s="117" t="e">
        <f>IF(M44&gt;0,M44/$Y44,"")</f>
        <v>#DIV/0!</v>
      </c>
      <c r="N45" s="118"/>
      <c r="O45" s="119" t="e">
        <f>IF(O44&gt;0,O44/$AA44,"")</f>
        <v>#DIV/0!</v>
      </c>
      <c r="P45" s="120"/>
      <c r="Q45" s="117">
        <f>IF(Q44&gt;0,Q44/$Y44,"")</f>
      </c>
      <c r="R45" s="118"/>
      <c r="S45" s="119">
        <f>IF(S44&gt;0,S44/$AA44,"")</f>
      </c>
      <c r="T45" s="120"/>
      <c r="U45" s="117">
        <f>IF(U44&gt;0,U44/$Y44,"")</f>
      </c>
      <c r="V45" s="118"/>
      <c r="W45" s="119">
        <f>IF(W44&gt;0,W44/$AA44,"")</f>
      </c>
      <c r="X45" s="120"/>
      <c r="Y45" s="117">
        <f>IF(Y44&gt;0,Y44/$Y44,"")</f>
      </c>
      <c r="Z45" s="118"/>
      <c r="AA45" s="119">
        <f>IF(AA44&gt;0,AA44/$AA44,"")</f>
      </c>
      <c r="AB45" s="120"/>
      <c r="AC45" s="53"/>
      <c r="AD45" s="53"/>
      <c r="AE45" s="54"/>
      <c r="AF45" s="54"/>
      <c r="AG45" s="54"/>
      <c r="AH45" s="54"/>
      <c r="AI45" s="54"/>
    </row>
    <row r="46" spans="1:61" ht="12.75">
      <c r="A46" s="83" t="s">
        <v>81</v>
      </c>
      <c r="B46" s="7" t="s">
        <v>25</v>
      </c>
      <c r="C46" s="38" t="s">
        <v>84</v>
      </c>
      <c r="D46" s="57" t="s">
        <v>27</v>
      </c>
      <c r="E46" s="60"/>
      <c r="F46" s="61">
        <f aca="true" t="shared" si="35" ref="F46:F55">IF(E$44&gt;0,E46/E$44,"")</f>
      </c>
      <c r="G46" s="60"/>
      <c r="H46" s="61">
        <f aca="true" t="shared" si="36" ref="H46:H55">IF(G$44&gt;0,G46/G$44,"")</f>
      </c>
      <c r="I46" s="60"/>
      <c r="J46" s="61">
        <f aca="true" t="shared" si="37" ref="J46:J55">IF(I$44&gt;0,I46/I$44,"")</f>
      </c>
      <c r="K46" s="60"/>
      <c r="L46" s="61">
        <f aca="true" t="shared" si="38" ref="L46:L55">IF(K$44&gt;0,K46/K$44,"")</f>
      </c>
      <c r="M46" s="60">
        <v>78</v>
      </c>
      <c r="N46" s="61">
        <f aca="true" t="shared" si="39" ref="N46:N55">IF(M$44&gt;0,M46/M$44,"")</f>
        <v>0.031212484993997598</v>
      </c>
      <c r="O46" s="60">
        <v>108.79459057145677</v>
      </c>
      <c r="P46" s="61">
        <f aca="true" t="shared" si="40" ref="P46:P55">IF(O$44&gt;0,O46/O$44,"")</f>
        <v>0.014898345417182613</v>
      </c>
      <c r="Q46" s="58"/>
      <c r="R46" s="59"/>
      <c r="S46" s="58"/>
      <c r="T46" s="58"/>
      <c r="U46" s="60"/>
      <c r="V46" s="61">
        <f aca="true" t="shared" si="41" ref="V46:V55">IF(U$44&gt;0,U46/U$44,"")</f>
      </c>
      <c r="W46" s="60"/>
      <c r="X46" s="61">
        <f aca="true" t="shared" si="42" ref="X46:X55">IF(W$44&gt;0,W46/W$44,"")</f>
      </c>
      <c r="Y46" s="62"/>
      <c r="Z46" s="63">
        <f aca="true" t="shared" si="43" ref="Z46:Z55">IF(Y$44&gt;0,Y46/Y$44,"")</f>
      </c>
      <c r="AA46" s="62"/>
      <c r="AB46" s="63">
        <f aca="true" t="shared" si="44" ref="AB46:AB55">IF(AA$44&gt;0,AA46/AA$44,"")</f>
      </c>
      <c r="AC46" s="64"/>
      <c r="AD46" s="65"/>
      <c r="AE46" s="66"/>
      <c r="AF46" s="66"/>
      <c r="AG46" s="67"/>
      <c r="AH46" s="66"/>
      <c r="AI46" s="66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</row>
    <row r="47" spans="1:34" ht="12.75">
      <c r="A47" s="83" t="s">
        <v>81</v>
      </c>
      <c r="B47" s="7" t="s">
        <v>28</v>
      </c>
      <c r="C47" s="56" t="s">
        <v>85</v>
      </c>
      <c r="D47" s="69" t="s">
        <v>30</v>
      </c>
      <c r="E47" s="72"/>
      <c r="F47" s="61">
        <f t="shared" si="35"/>
      </c>
      <c r="G47" s="72"/>
      <c r="H47" s="61">
        <f t="shared" si="36"/>
      </c>
      <c r="I47" s="72"/>
      <c r="J47" s="61">
        <f t="shared" si="37"/>
      </c>
      <c r="K47" s="72"/>
      <c r="L47" s="61">
        <f t="shared" si="38"/>
      </c>
      <c r="M47" s="72"/>
      <c r="N47" s="61">
        <f t="shared" si="39"/>
        <v>0</v>
      </c>
      <c r="O47" s="72"/>
      <c r="P47" s="61">
        <f t="shared" si="40"/>
        <v>0</v>
      </c>
      <c r="Q47" s="70"/>
      <c r="R47" s="70"/>
      <c r="S47" s="71"/>
      <c r="T47" s="70"/>
      <c r="U47" s="72"/>
      <c r="V47" s="61">
        <f t="shared" si="41"/>
      </c>
      <c r="W47" s="72"/>
      <c r="X47" s="61">
        <f t="shared" si="42"/>
      </c>
      <c r="Y47" s="62"/>
      <c r="Z47" s="63">
        <f t="shared" si="43"/>
      </c>
      <c r="AA47" s="62"/>
      <c r="AB47" s="63">
        <f t="shared" si="44"/>
      </c>
      <c r="AC47" s="73"/>
      <c r="AD47" s="73"/>
      <c r="AE47" s="48"/>
      <c r="AH47" s="48"/>
    </row>
    <row r="48" spans="1:35" ht="12.75">
      <c r="A48" s="83" t="s">
        <v>81</v>
      </c>
      <c r="B48" s="7" t="s">
        <v>31</v>
      </c>
      <c r="C48" s="38" t="s">
        <v>86</v>
      </c>
      <c r="D48" s="69" t="s">
        <v>33</v>
      </c>
      <c r="E48" s="60"/>
      <c r="F48" s="61">
        <f t="shared" si="35"/>
      </c>
      <c r="G48" s="60"/>
      <c r="H48" s="61">
        <f t="shared" si="36"/>
      </c>
      <c r="I48" s="60"/>
      <c r="J48" s="61">
        <f t="shared" si="37"/>
      </c>
      <c r="K48" s="60"/>
      <c r="L48" s="61">
        <f t="shared" si="38"/>
      </c>
      <c r="M48" s="60"/>
      <c r="N48" s="61">
        <f t="shared" si="39"/>
        <v>0</v>
      </c>
      <c r="O48" s="60"/>
      <c r="P48" s="61">
        <f t="shared" si="40"/>
        <v>0</v>
      </c>
      <c r="Q48" s="58"/>
      <c r="R48" s="59"/>
      <c r="S48" s="58"/>
      <c r="T48" s="58"/>
      <c r="U48" s="60"/>
      <c r="V48" s="61">
        <f t="shared" si="41"/>
      </c>
      <c r="W48" s="60"/>
      <c r="X48" s="61">
        <f t="shared" si="42"/>
      </c>
      <c r="Y48" s="62"/>
      <c r="Z48" s="63">
        <f t="shared" si="43"/>
      </c>
      <c r="AA48" s="62"/>
      <c r="AB48" s="63">
        <f t="shared" si="44"/>
      </c>
      <c r="AC48" s="64"/>
      <c r="AD48" s="65"/>
      <c r="AE48" s="66"/>
      <c r="AF48" s="66"/>
      <c r="AG48" s="67"/>
      <c r="AH48" s="66"/>
      <c r="AI48" s="66"/>
    </row>
    <row r="49" spans="1:34" ht="12.75">
      <c r="A49" s="83" t="s">
        <v>81</v>
      </c>
      <c r="B49" s="74" t="s">
        <v>34</v>
      </c>
      <c r="C49" s="56" t="s">
        <v>87</v>
      </c>
      <c r="D49" s="69" t="s">
        <v>36</v>
      </c>
      <c r="E49" s="72"/>
      <c r="F49" s="61">
        <f t="shared" si="35"/>
      </c>
      <c r="G49" s="72"/>
      <c r="H49" s="61">
        <f t="shared" si="36"/>
      </c>
      <c r="I49" s="72"/>
      <c r="J49" s="61">
        <f t="shared" si="37"/>
      </c>
      <c r="K49" s="72"/>
      <c r="L49" s="61">
        <f t="shared" si="38"/>
      </c>
      <c r="M49" s="72"/>
      <c r="N49" s="61">
        <f t="shared" si="39"/>
        <v>0</v>
      </c>
      <c r="O49" s="72"/>
      <c r="P49" s="61">
        <f t="shared" si="40"/>
        <v>0</v>
      </c>
      <c r="Q49" s="70"/>
      <c r="R49" s="70"/>
      <c r="S49" s="71"/>
      <c r="T49" s="70"/>
      <c r="U49" s="72"/>
      <c r="V49" s="61">
        <f t="shared" si="41"/>
      </c>
      <c r="W49" s="72"/>
      <c r="X49" s="61">
        <f t="shared" si="42"/>
      </c>
      <c r="Y49" s="62"/>
      <c r="Z49" s="63">
        <f t="shared" si="43"/>
      </c>
      <c r="AA49" s="62"/>
      <c r="AB49" s="63">
        <f t="shared" si="44"/>
      </c>
      <c r="AC49" s="73"/>
      <c r="AD49" s="73"/>
      <c r="AE49" s="48"/>
      <c r="AH49" s="48"/>
    </row>
    <row r="50" spans="1:35" ht="12.75">
      <c r="A50" s="83" t="s">
        <v>81</v>
      </c>
      <c r="B50" s="7" t="s">
        <v>37</v>
      </c>
      <c r="C50" s="38" t="s">
        <v>88</v>
      </c>
      <c r="D50" s="57" t="s">
        <v>39</v>
      </c>
      <c r="E50" s="60"/>
      <c r="F50" s="61">
        <f t="shared" si="35"/>
      </c>
      <c r="G50" s="60"/>
      <c r="H50" s="61">
        <f t="shared" si="36"/>
      </c>
      <c r="I50" s="60"/>
      <c r="J50" s="61">
        <f t="shared" si="37"/>
      </c>
      <c r="K50" s="60"/>
      <c r="L50" s="61">
        <f t="shared" si="38"/>
      </c>
      <c r="M50" s="60">
        <v>349</v>
      </c>
      <c r="N50" s="61">
        <f t="shared" si="39"/>
        <v>0.139655862344938</v>
      </c>
      <c r="O50" s="60">
        <v>153.65468874854687</v>
      </c>
      <c r="P50" s="61">
        <f t="shared" si="40"/>
        <v>0.021041493110284533</v>
      </c>
      <c r="Q50" s="58"/>
      <c r="R50" s="59"/>
      <c r="S50" s="58"/>
      <c r="T50" s="58"/>
      <c r="U50" s="60"/>
      <c r="V50" s="61">
        <f t="shared" si="41"/>
      </c>
      <c r="W50" s="60"/>
      <c r="X50" s="61">
        <f t="shared" si="42"/>
      </c>
      <c r="Y50" s="62"/>
      <c r="Z50" s="63">
        <f t="shared" si="43"/>
      </c>
      <c r="AA50" s="62"/>
      <c r="AB50" s="63">
        <f t="shared" si="44"/>
      </c>
      <c r="AC50" s="64"/>
      <c r="AD50" s="65"/>
      <c r="AE50" s="66"/>
      <c r="AF50" s="66"/>
      <c r="AG50" s="67"/>
      <c r="AH50" s="66"/>
      <c r="AI50" s="66"/>
    </row>
    <row r="51" spans="1:34" ht="12.75">
      <c r="A51" s="83" t="s">
        <v>81</v>
      </c>
      <c r="B51" s="74" t="s">
        <v>40</v>
      </c>
      <c r="C51" s="56" t="s">
        <v>89</v>
      </c>
      <c r="D51" s="57" t="s">
        <v>42</v>
      </c>
      <c r="E51" s="72"/>
      <c r="F51" s="61">
        <f t="shared" si="35"/>
      </c>
      <c r="G51" s="72"/>
      <c r="H51" s="61">
        <f t="shared" si="36"/>
      </c>
      <c r="I51" s="72"/>
      <c r="J51" s="61">
        <f t="shared" si="37"/>
      </c>
      <c r="K51" s="72"/>
      <c r="L51" s="61">
        <f t="shared" si="38"/>
      </c>
      <c r="M51" s="72">
        <v>146</v>
      </c>
      <c r="N51" s="61">
        <f t="shared" si="39"/>
        <v>0.0584233693477391</v>
      </c>
      <c r="O51" s="72">
        <v>449.2108838367388</v>
      </c>
      <c r="P51" s="61">
        <f t="shared" si="40"/>
        <v>0.0615149969994323</v>
      </c>
      <c r="Q51" s="70"/>
      <c r="R51" s="70"/>
      <c r="S51" s="71"/>
      <c r="T51" s="70"/>
      <c r="U51" s="72"/>
      <c r="V51" s="61">
        <f t="shared" si="41"/>
      </c>
      <c r="W51" s="72"/>
      <c r="X51" s="61">
        <f t="shared" si="42"/>
      </c>
      <c r="Y51" s="62"/>
      <c r="Z51" s="63">
        <f t="shared" si="43"/>
      </c>
      <c r="AA51" s="62"/>
      <c r="AB51" s="63">
        <f t="shared" si="44"/>
      </c>
      <c r="AC51" s="73"/>
      <c r="AD51" s="73"/>
      <c r="AE51" s="48"/>
      <c r="AH51" s="48"/>
    </row>
    <row r="52" spans="1:35" ht="12.75">
      <c r="A52" s="83" t="s">
        <v>81</v>
      </c>
      <c r="B52" s="74" t="s">
        <v>43</v>
      </c>
      <c r="C52" s="38" t="s">
        <v>90</v>
      </c>
      <c r="D52" s="57" t="s">
        <v>45</v>
      </c>
      <c r="E52" s="60"/>
      <c r="F52" s="61">
        <f t="shared" si="35"/>
      </c>
      <c r="G52" s="60"/>
      <c r="H52" s="61">
        <f t="shared" si="36"/>
      </c>
      <c r="I52" s="60"/>
      <c r="J52" s="61">
        <f t="shared" si="37"/>
      </c>
      <c r="K52" s="60"/>
      <c r="L52" s="61">
        <f t="shared" si="38"/>
      </c>
      <c r="M52" s="60"/>
      <c r="N52" s="61">
        <f t="shared" si="39"/>
        <v>0</v>
      </c>
      <c r="O52" s="60"/>
      <c r="P52" s="61">
        <f t="shared" si="40"/>
        <v>0</v>
      </c>
      <c r="Q52" s="58"/>
      <c r="R52" s="59"/>
      <c r="S52" s="58"/>
      <c r="T52" s="58"/>
      <c r="U52" s="60"/>
      <c r="V52" s="61">
        <f t="shared" si="41"/>
      </c>
      <c r="W52" s="60"/>
      <c r="X52" s="61">
        <f t="shared" si="42"/>
      </c>
      <c r="Y52" s="62"/>
      <c r="Z52" s="63">
        <f t="shared" si="43"/>
      </c>
      <c r="AA52" s="62"/>
      <c r="AB52" s="63">
        <f t="shared" si="44"/>
      </c>
      <c r="AC52" s="64"/>
      <c r="AD52" s="65"/>
      <c r="AE52" s="66"/>
      <c r="AF52" s="66"/>
      <c r="AG52" s="67"/>
      <c r="AH52" s="66"/>
      <c r="AI52" s="66"/>
    </row>
    <row r="53" spans="1:34" ht="12.75">
      <c r="A53" s="83" t="s">
        <v>81</v>
      </c>
      <c r="B53" s="74" t="s">
        <v>46</v>
      </c>
      <c r="C53" s="56" t="s">
        <v>91</v>
      </c>
      <c r="D53" s="57" t="s">
        <v>48</v>
      </c>
      <c r="E53" s="72"/>
      <c r="F53" s="61">
        <f t="shared" si="35"/>
      </c>
      <c r="G53" s="72"/>
      <c r="H53" s="61">
        <f t="shared" si="36"/>
      </c>
      <c r="I53" s="72"/>
      <c r="J53" s="61">
        <f t="shared" si="37"/>
      </c>
      <c r="K53" s="72"/>
      <c r="L53" s="61">
        <f t="shared" si="38"/>
      </c>
      <c r="M53" s="72">
        <v>1830</v>
      </c>
      <c r="N53" s="61">
        <f t="shared" si="39"/>
        <v>0.7322929171668667</v>
      </c>
      <c r="O53" s="72">
        <v>6331.078482350365</v>
      </c>
      <c r="P53" s="61">
        <f t="shared" si="40"/>
        <v>0.8669787128009506</v>
      </c>
      <c r="Q53" s="70"/>
      <c r="R53" s="70"/>
      <c r="S53" s="71"/>
      <c r="T53" s="70"/>
      <c r="U53" s="72"/>
      <c r="V53" s="61">
        <f t="shared" si="41"/>
      </c>
      <c r="W53" s="72"/>
      <c r="X53" s="61">
        <f t="shared" si="42"/>
      </c>
      <c r="Y53" s="62"/>
      <c r="Z53" s="63">
        <f t="shared" si="43"/>
      </c>
      <c r="AA53" s="62"/>
      <c r="AB53" s="63">
        <f t="shared" si="44"/>
      </c>
      <c r="AC53" s="73"/>
      <c r="AD53" s="73"/>
      <c r="AE53" s="48"/>
      <c r="AH53" s="48"/>
    </row>
    <row r="54" spans="1:35" ht="12.75">
      <c r="A54" s="83" t="s">
        <v>81</v>
      </c>
      <c r="B54" s="74" t="s">
        <v>49</v>
      </c>
      <c r="C54" s="38" t="s">
        <v>92</v>
      </c>
      <c r="D54" s="57" t="s">
        <v>51</v>
      </c>
      <c r="E54" s="60"/>
      <c r="F54" s="61">
        <f t="shared" si="35"/>
      </c>
      <c r="G54" s="60"/>
      <c r="H54" s="61">
        <f t="shared" si="36"/>
      </c>
      <c r="I54" s="60"/>
      <c r="J54" s="61">
        <f t="shared" si="37"/>
      </c>
      <c r="K54" s="60"/>
      <c r="L54" s="61">
        <f t="shared" si="38"/>
      </c>
      <c r="M54" s="60">
        <v>94</v>
      </c>
      <c r="N54" s="61">
        <f t="shared" si="39"/>
        <v>0.037615046018407365</v>
      </c>
      <c r="O54" s="60">
        <v>243.59605057000672</v>
      </c>
      <c r="P54" s="61">
        <f t="shared" si="40"/>
        <v>0.03335807492441257</v>
      </c>
      <c r="Q54" s="58"/>
      <c r="R54" s="59"/>
      <c r="S54" s="58"/>
      <c r="T54" s="58"/>
      <c r="U54" s="60"/>
      <c r="V54" s="61">
        <f t="shared" si="41"/>
      </c>
      <c r="W54" s="60"/>
      <c r="X54" s="61">
        <f t="shared" si="42"/>
      </c>
      <c r="Y54" s="62"/>
      <c r="Z54" s="63">
        <f t="shared" si="43"/>
      </c>
      <c r="AA54" s="62"/>
      <c r="AB54" s="63">
        <f t="shared" si="44"/>
      </c>
      <c r="AC54" s="64"/>
      <c r="AD54" s="65"/>
      <c r="AE54" s="66"/>
      <c r="AF54" s="66"/>
      <c r="AG54" s="67"/>
      <c r="AH54" s="66"/>
      <c r="AI54" s="66"/>
    </row>
    <row r="55" spans="1:34" ht="12.75">
      <c r="A55" s="83" t="s">
        <v>81</v>
      </c>
      <c r="B55" s="74" t="s">
        <v>52</v>
      </c>
      <c r="C55" s="56" t="s">
        <v>93</v>
      </c>
      <c r="D55" s="57" t="s">
        <v>54</v>
      </c>
      <c r="E55" s="72"/>
      <c r="F55" s="61">
        <f t="shared" si="35"/>
      </c>
      <c r="G55" s="72"/>
      <c r="H55" s="61">
        <f t="shared" si="36"/>
      </c>
      <c r="I55" s="72"/>
      <c r="J55" s="61">
        <f t="shared" si="37"/>
      </c>
      <c r="K55" s="72"/>
      <c r="L55" s="61">
        <f t="shared" si="38"/>
      </c>
      <c r="M55" s="72">
        <v>2</v>
      </c>
      <c r="N55" s="61">
        <f t="shared" si="39"/>
        <v>0.0008003201280512205</v>
      </c>
      <c r="O55" s="72">
        <v>16.12658569591989</v>
      </c>
      <c r="P55" s="61">
        <f t="shared" si="40"/>
        <v>0.002208376747737355</v>
      </c>
      <c r="Q55" s="70"/>
      <c r="R55" s="70"/>
      <c r="S55" s="71"/>
      <c r="T55" s="70"/>
      <c r="U55" s="72"/>
      <c r="V55" s="61">
        <f t="shared" si="41"/>
      </c>
      <c r="W55" s="72"/>
      <c r="X55" s="61">
        <f t="shared" si="42"/>
      </c>
      <c r="Y55" s="62"/>
      <c r="Z55" s="63">
        <f t="shared" si="43"/>
      </c>
      <c r="AA55" s="62"/>
      <c r="AB55" s="63">
        <f t="shared" si="44"/>
      </c>
      <c r="AC55" s="73"/>
      <c r="AD55" s="73"/>
      <c r="AE55" s="48"/>
      <c r="AH55" s="48"/>
    </row>
    <row r="56" spans="1:35" s="88" customFormat="1" ht="15">
      <c r="A56" s="85" t="s">
        <v>94</v>
      </c>
      <c r="B56" s="37" t="s">
        <v>23</v>
      </c>
      <c r="C56" s="38" t="s">
        <v>95</v>
      </c>
      <c r="D56" s="86" t="s">
        <v>96</v>
      </c>
      <c r="E56" s="42"/>
      <c r="F56" s="43">
        <f>SUM(F58:F67)</f>
        <v>0</v>
      </c>
      <c r="G56" s="42"/>
      <c r="H56" s="43">
        <f>SUM(H58:H67)</f>
        <v>0</v>
      </c>
      <c r="I56" s="42"/>
      <c r="J56" s="43">
        <f>SUM(J58:J67)</f>
        <v>0</v>
      </c>
      <c r="K56" s="42"/>
      <c r="L56" s="43">
        <f>SUM(L58:L67)</f>
        <v>0</v>
      </c>
      <c r="M56" s="42">
        <f>SUM(M58:M67)</f>
        <v>1347</v>
      </c>
      <c r="N56" s="87">
        <v>1</v>
      </c>
      <c r="O56" s="42">
        <f>SUM(O58:O67)</f>
        <v>5398.512582652987</v>
      </c>
      <c r="P56" s="43">
        <f>SUM(P58:P67)</f>
        <v>0.9999999999999999</v>
      </c>
      <c r="Q56" s="42"/>
      <c r="R56" s="43">
        <f>SUM(R58:R67)</f>
        <v>0</v>
      </c>
      <c r="S56" s="42"/>
      <c r="T56" s="43">
        <f>SUM(T58:T67)</f>
        <v>0</v>
      </c>
      <c r="U56" s="40"/>
      <c r="V56" s="40"/>
      <c r="W56" s="41"/>
      <c r="X56" s="40"/>
      <c r="Y56" s="44"/>
      <c r="Z56" s="45">
        <f>SUM(Z58:Z67)</f>
        <v>0</v>
      </c>
      <c r="AA56" s="44"/>
      <c r="AB56" s="45">
        <f>SUM(AB58:AB67)</f>
        <v>0</v>
      </c>
      <c r="AC56" s="46" t="e">
        <f>Y56/Y$68</f>
        <v>#DIV/0!</v>
      </c>
      <c r="AD56" s="47" t="e">
        <f>AA56/AA$68</f>
        <v>#DIV/0!</v>
      </c>
      <c r="AE56" s="48"/>
      <c r="AF56" s="10"/>
      <c r="AG56" s="10"/>
      <c r="AH56" s="48"/>
      <c r="AI56" s="10"/>
    </row>
    <row r="57" spans="1:35" s="55" customFormat="1" ht="12.75">
      <c r="A57" s="50"/>
      <c r="B57" s="50"/>
      <c r="C57" s="51"/>
      <c r="D57" s="52" t="s">
        <v>24</v>
      </c>
      <c r="E57" s="117">
        <f>IF(E56&gt;0,E56/$Y56,"")</f>
      </c>
      <c r="F57" s="118"/>
      <c r="G57" s="119">
        <f>IF(G56&gt;0,G56/$AA56,"")</f>
      </c>
      <c r="H57" s="120"/>
      <c r="I57" s="117">
        <f>IF(I56&gt;0,I56/$Y56,"")</f>
      </c>
      <c r="J57" s="118"/>
      <c r="K57" s="119">
        <f>IF(K56&gt;0,K56/$AA56,"")</f>
      </c>
      <c r="L57" s="120"/>
      <c r="M57" s="117" t="e">
        <f>IF(M56&gt;0,M56/$Y56,"")</f>
        <v>#DIV/0!</v>
      </c>
      <c r="N57" s="118"/>
      <c r="O57" s="119" t="e">
        <f>IF(O56&gt;0,O56/$AA56,"")</f>
        <v>#DIV/0!</v>
      </c>
      <c r="P57" s="120"/>
      <c r="Q57" s="117">
        <f>IF(Q56&gt;0,Q56/$Y56,"")</f>
      </c>
      <c r="R57" s="118"/>
      <c r="S57" s="119">
        <f>IF(S56&gt;0,S56/$AA56,"")</f>
      </c>
      <c r="T57" s="120"/>
      <c r="U57" s="117">
        <f>IF(U56&gt;0,U56/$Y56,"")</f>
      </c>
      <c r="V57" s="118"/>
      <c r="W57" s="119">
        <f>IF(W56&gt;0,W56/$AA56,"")</f>
      </c>
      <c r="X57" s="120"/>
      <c r="Y57" s="117">
        <f>IF(Y56&gt;0,Y56/$Y56,"")</f>
      </c>
      <c r="Z57" s="118"/>
      <c r="AA57" s="119">
        <f>IF(AA56&gt;0,AA56/$AA56,"")</f>
      </c>
      <c r="AB57" s="120"/>
      <c r="AC57" s="53"/>
      <c r="AD57" s="53"/>
      <c r="AE57" s="54"/>
      <c r="AF57" s="54"/>
      <c r="AG57" s="54"/>
      <c r="AH57" s="54"/>
      <c r="AI57" s="54"/>
    </row>
    <row r="58" spans="1:61" ht="12.75">
      <c r="A58" s="85" t="s">
        <v>94</v>
      </c>
      <c r="B58" s="7" t="s">
        <v>25</v>
      </c>
      <c r="C58" s="56" t="s">
        <v>97</v>
      </c>
      <c r="D58" s="57" t="s">
        <v>27</v>
      </c>
      <c r="E58" s="60"/>
      <c r="F58" s="61">
        <f aca="true" t="shared" si="45" ref="F58:F67">IF(E$56&gt;0,E58/E$56,"")</f>
      </c>
      <c r="G58" s="60"/>
      <c r="H58" s="61">
        <f aca="true" t="shared" si="46" ref="H58:H67">IF(G$56&gt;0,G58/G$56,"")</f>
      </c>
      <c r="I58" s="60"/>
      <c r="J58" s="61">
        <f aca="true" t="shared" si="47" ref="J58:J67">IF(I$56&gt;0,I58/I$56,"")</f>
      </c>
      <c r="K58" s="60"/>
      <c r="L58" s="61">
        <f aca="true" t="shared" si="48" ref="L58:L67">IF(K$56&gt;0,K58/K$56,"")</f>
      </c>
      <c r="M58" s="60">
        <v>125</v>
      </c>
      <c r="N58" s="61">
        <f aca="true" t="shared" si="49" ref="N58:N67">IF(M$56&gt;0,M58/M$56,"")</f>
        <v>0.09279881217520415</v>
      </c>
      <c r="O58" s="60">
        <v>868.7878602091231</v>
      </c>
      <c r="P58" s="61">
        <f aca="true" t="shared" si="50" ref="P58:P67">IF(O$56&gt;0,O58/O$56,"")</f>
        <v>0.1609309688377489</v>
      </c>
      <c r="Q58" s="60"/>
      <c r="R58" s="61">
        <f aca="true" t="shared" si="51" ref="R58:R67">IF(Q$56&gt;0,Q58/Q$56,"")</f>
      </c>
      <c r="S58" s="60"/>
      <c r="T58" s="61">
        <f aca="true" t="shared" si="52" ref="T58:T67">IF(S$56&gt;0,S58/S$56,"")</f>
      </c>
      <c r="U58" s="58"/>
      <c r="V58" s="59"/>
      <c r="W58" s="58"/>
      <c r="X58" s="58"/>
      <c r="Y58" s="62"/>
      <c r="Z58" s="63">
        <f aca="true" t="shared" si="53" ref="Z58:Z67">IF(Y$56&gt;0,Y58/Y$44,"")</f>
      </c>
      <c r="AA58" s="62"/>
      <c r="AB58" s="63">
        <f aca="true" t="shared" si="54" ref="AB58:AB67">IF(AA$56&gt;0,AA58/AA$56,"")</f>
      </c>
      <c r="AC58" s="64"/>
      <c r="AD58" s="65"/>
      <c r="AE58" s="66"/>
      <c r="AF58" s="66"/>
      <c r="AG58" s="67"/>
      <c r="AH58" s="66"/>
      <c r="AI58" s="66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</row>
    <row r="59" spans="1:34" ht="12.75">
      <c r="A59" s="85" t="s">
        <v>94</v>
      </c>
      <c r="B59" s="7" t="s">
        <v>28</v>
      </c>
      <c r="C59" s="38" t="s">
        <v>98</v>
      </c>
      <c r="D59" s="69" t="s">
        <v>30</v>
      </c>
      <c r="E59" s="72"/>
      <c r="F59" s="61">
        <f t="shared" si="45"/>
      </c>
      <c r="G59" s="72"/>
      <c r="H59" s="61">
        <f t="shared" si="46"/>
      </c>
      <c r="I59" s="72"/>
      <c r="J59" s="61">
        <f t="shared" si="47"/>
      </c>
      <c r="K59" s="72"/>
      <c r="L59" s="61">
        <f t="shared" si="48"/>
      </c>
      <c r="M59" s="72"/>
      <c r="N59" s="61">
        <f t="shared" si="49"/>
        <v>0</v>
      </c>
      <c r="O59" s="72"/>
      <c r="P59" s="61">
        <f t="shared" si="50"/>
        <v>0</v>
      </c>
      <c r="Q59" s="72"/>
      <c r="R59" s="61">
        <f t="shared" si="51"/>
      </c>
      <c r="S59" s="72"/>
      <c r="T59" s="61">
        <f t="shared" si="52"/>
      </c>
      <c r="U59" s="70"/>
      <c r="V59" s="70"/>
      <c r="W59" s="71"/>
      <c r="X59" s="70"/>
      <c r="Y59" s="62"/>
      <c r="Z59" s="63">
        <f t="shared" si="53"/>
      </c>
      <c r="AA59" s="62"/>
      <c r="AB59" s="63">
        <f t="shared" si="54"/>
      </c>
      <c r="AC59" s="73"/>
      <c r="AD59" s="73"/>
      <c r="AE59" s="48"/>
      <c r="AH59" s="48"/>
    </row>
    <row r="60" spans="1:35" ht="12.75">
      <c r="A60" s="85" t="s">
        <v>94</v>
      </c>
      <c r="B60" s="7" t="s">
        <v>31</v>
      </c>
      <c r="C60" s="56" t="s">
        <v>99</v>
      </c>
      <c r="D60" s="69" t="s">
        <v>33</v>
      </c>
      <c r="E60" s="60"/>
      <c r="F60" s="61">
        <f t="shared" si="45"/>
      </c>
      <c r="G60" s="60"/>
      <c r="H60" s="61">
        <f t="shared" si="46"/>
      </c>
      <c r="I60" s="60"/>
      <c r="J60" s="61">
        <f t="shared" si="47"/>
      </c>
      <c r="K60" s="60"/>
      <c r="L60" s="61">
        <f t="shared" si="48"/>
      </c>
      <c r="M60" s="60"/>
      <c r="N60" s="61">
        <f t="shared" si="49"/>
        <v>0</v>
      </c>
      <c r="O60" s="60"/>
      <c r="P60" s="61">
        <f t="shared" si="50"/>
        <v>0</v>
      </c>
      <c r="Q60" s="60"/>
      <c r="R60" s="61">
        <f t="shared" si="51"/>
      </c>
      <c r="S60" s="60"/>
      <c r="T60" s="61">
        <f t="shared" si="52"/>
      </c>
      <c r="U60" s="58"/>
      <c r="V60" s="59"/>
      <c r="W60" s="58"/>
      <c r="X60" s="58"/>
      <c r="Y60" s="62"/>
      <c r="Z60" s="63">
        <f t="shared" si="53"/>
      </c>
      <c r="AA60" s="62"/>
      <c r="AB60" s="63">
        <f t="shared" si="54"/>
      </c>
      <c r="AC60" s="64"/>
      <c r="AD60" s="65"/>
      <c r="AE60" s="66"/>
      <c r="AF60" s="66"/>
      <c r="AG60" s="67"/>
      <c r="AH60" s="66"/>
      <c r="AI60" s="66"/>
    </row>
    <row r="61" spans="1:34" ht="12.75">
      <c r="A61" s="85" t="s">
        <v>94</v>
      </c>
      <c r="B61" s="74" t="s">
        <v>34</v>
      </c>
      <c r="C61" s="38" t="s">
        <v>100</v>
      </c>
      <c r="D61" s="69" t="s">
        <v>36</v>
      </c>
      <c r="E61" s="72"/>
      <c r="F61" s="61">
        <f t="shared" si="45"/>
      </c>
      <c r="G61" s="72"/>
      <c r="H61" s="61">
        <f t="shared" si="46"/>
      </c>
      <c r="I61" s="72"/>
      <c r="J61" s="61">
        <f t="shared" si="47"/>
      </c>
      <c r="K61" s="72"/>
      <c r="L61" s="61">
        <f t="shared" si="48"/>
      </c>
      <c r="M61" s="72"/>
      <c r="N61" s="61">
        <f t="shared" si="49"/>
        <v>0</v>
      </c>
      <c r="O61" s="72"/>
      <c r="P61" s="61">
        <f t="shared" si="50"/>
        <v>0</v>
      </c>
      <c r="Q61" s="72"/>
      <c r="R61" s="61">
        <f t="shared" si="51"/>
      </c>
      <c r="S61" s="72"/>
      <c r="T61" s="61">
        <f t="shared" si="52"/>
      </c>
      <c r="U61" s="70"/>
      <c r="V61" s="70"/>
      <c r="W61" s="71"/>
      <c r="X61" s="70"/>
      <c r="Y61" s="62"/>
      <c r="Z61" s="63">
        <f t="shared" si="53"/>
      </c>
      <c r="AA61" s="62"/>
      <c r="AB61" s="63">
        <f t="shared" si="54"/>
      </c>
      <c r="AC61" s="73"/>
      <c r="AD61" s="73"/>
      <c r="AE61" s="48"/>
      <c r="AH61" s="48"/>
    </row>
    <row r="62" spans="1:35" ht="12.75">
      <c r="A62" s="85" t="s">
        <v>94</v>
      </c>
      <c r="B62" s="7" t="s">
        <v>37</v>
      </c>
      <c r="C62" s="56" t="s">
        <v>101</v>
      </c>
      <c r="D62" s="57" t="s">
        <v>39</v>
      </c>
      <c r="E62" s="60"/>
      <c r="F62" s="61">
        <f t="shared" si="45"/>
      </c>
      <c r="G62" s="60"/>
      <c r="H62" s="61">
        <f t="shared" si="46"/>
      </c>
      <c r="I62" s="60"/>
      <c r="J62" s="61">
        <f t="shared" si="47"/>
      </c>
      <c r="K62" s="60"/>
      <c r="L62" s="61">
        <f t="shared" si="48"/>
      </c>
      <c r="M62" s="60">
        <v>5</v>
      </c>
      <c r="N62" s="61">
        <f t="shared" si="49"/>
        <v>0.003711952487008166</v>
      </c>
      <c r="O62" s="60">
        <v>1.1514231755025</v>
      </c>
      <c r="P62" s="61">
        <f t="shared" si="50"/>
        <v>0.00021328526290785398</v>
      </c>
      <c r="Q62" s="60"/>
      <c r="R62" s="61">
        <f t="shared" si="51"/>
      </c>
      <c r="S62" s="60"/>
      <c r="T62" s="61">
        <f t="shared" si="52"/>
      </c>
      <c r="U62" s="58"/>
      <c r="V62" s="59"/>
      <c r="W62" s="58"/>
      <c r="X62" s="58"/>
      <c r="Y62" s="62"/>
      <c r="Z62" s="63">
        <f t="shared" si="53"/>
      </c>
      <c r="AA62" s="62"/>
      <c r="AB62" s="63">
        <f t="shared" si="54"/>
      </c>
      <c r="AC62" s="64"/>
      <c r="AD62" s="65"/>
      <c r="AE62" s="66"/>
      <c r="AF62" s="66"/>
      <c r="AG62" s="67"/>
      <c r="AH62" s="66"/>
      <c r="AI62" s="66"/>
    </row>
    <row r="63" spans="1:34" ht="12.75">
      <c r="A63" s="85" t="s">
        <v>94</v>
      </c>
      <c r="B63" s="74" t="s">
        <v>40</v>
      </c>
      <c r="C63" s="38" t="s">
        <v>102</v>
      </c>
      <c r="D63" s="57" t="s">
        <v>42</v>
      </c>
      <c r="E63" s="72"/>
      <c r="F63" s="61">
        <f t="shared" si="45"/>
      </c>
      <c r="G63" s="72"/>
      <c r="H63" s="61">
        <f t="shared" si="46"/>
      </c>
      <c r="I63" s="72"/>
      <c r="J63" s="61">
        <f t="shared" si="47"/>
      </c>
      <c r="K63" s="72"/>
      <c r="L63" s="61">
        <f t="shared" si="48"/>
      </c>
      <c r="M63" s="72"/>
      <c r="N63" s="61">
        <f t="shared" si="49"/>
        <v>0</v>
      </c>
      <c r="O63" s="72"/>
      <c r="P63" s="61">
        <f t="shared" si="50"/>
        <v>0</v>
      </c>
      <c r="Q63" s="72"/>
      <c r="R63" s="61">
        <f t="shared" si="51"/>
      </c>
      <c r="S63" s="72"/>
      <c r="T63" s="61">
        <f t="shared" si="52"/>
      </c>
      <c r="U63" s="70"/>
      <c r="V63" s="70"/>
      <c r="W63" s="71"/>
      <c r="X63" s="70"/>
      <c r="Y63" s="62"/>
      <c r="Z63" s="63">
        <f t="shared" si="53"/>
      </c>
      <c r="AA63" s="62"/>
      <c r="AB63" s="63">
        <f t="shared" si="54"/>
      </c>
      <c r="AC63" s="73"/>
      <c r="AD63" s="73"/>
      <c r="AE63" s="48"/>
      <c r="AH63" s="48"/>
    </row>
    <row r="64" spans="1:35" ht="12.75">
      <c r="A64" s="85" t="s">
        <v>94</v>
      </c>
      <c r="B64" s="74" t="s">
        <v>43</v>
      </c>
      <c r="C64" s="56" t="s">
        <v>103</v>
      </c>
      <c r="D64" s="57" t="s">
        <v>45</v>
      </c>
      <c r="E64" s="60"/>
      <c r="F64" s="61">
        <f t="shared" si="45"/>
      </c>
      <c r="G64" s="60"/>
      <c r="H64" s="61">
        <f t="shared" si="46"/>
      </c>
      <c r="I64" s="60"/>
      <c r="J64" s="61">
        <f t="shared" si="47"/>
      </c>
      <c r="K64" s="60"/>
      <c r="L64" s="61">
        <f t="shared" si="48"/>
      </c>
      <c r="M64" s="60"/>
      <c r="N64" s="61">
        <f t="shared" si="49"/>
        <v>0</v>
      </c>
      <c r="O64" s="60"/>
      <c r="P64" s="61">
        <f t="shared" si="50"/>
        <v>0</v>
      </c>
      <c r="Q64" s="60"/>
      <c r="R64" s="61">
        <f t="shared" si="51"/>
      </c>
      <c r="S64" s="60"/>
      <c r="T64" s="61">
        <f t="shared" si="52"/>
      </c>
      <c r="U64" s="58"/>
      <c r="V64" s="59"/>
      <c r="W64" s="58"/>
      <c r="X64" s="58"/>
      <c r="Y64" s="62"/>
      <c r="Z64" s="63">
        <f t="shared" si="53"/>
      </c>
      <c r="AA64" s="62"/>
      <c r="AB64" s="63">
        <f t="shared" si="54"/>
      </c>
      <c r="AC64" s="64"/>
      <c r="AD64" s="65"/>
      <c r="AE64" s="66"/>
      <c r="AF64" s="66"/>
      <c r="AG64" s="67"/>
      <c r="AH64" s="66"/>
      <c r="AI64" s="66"/>
    </row>
    <row r="65" spans="1:34" ht="12.75">
      <c r="A65" s="85" t="s">
        <v>94</v>
      </c>
      <c r="B65" s="74" t="s">
        <v>46</v>
      </c>
      <c r="C65" s="38" t="s">
        <v>104</v>
      </c>
      <c r="D65" s="57" t="s">
        <v>48</v>
      </c>
      <c r="E65" s="72"/>
      <c r="F65" s="61">
        <f t="shared" si="45"/>
      </c>
      <c r="G65" s="72"/>
      <c r="H65" s="61">
        <f t="shared" si="46"/>
      </c>
      <c r="I65" s="72"/>
      <c r="J65" s="61">
        <f t="shared" si="47"/>
      </c>
      <c r="K65" s="72"/>
      <c r="L65" s="61">
        <f t="shared" si="48"/>
      </c>
      <c r="M65" s="72">
        <v>1180</v>
      </c>
      <c r="N65" s="61">
        <f t="shared" si="49"/>
        <v>0.8760207869339273</v>
      </c>
      <c r="O65" s="72">
        <v>4420.406848608</v>
      </c>
      <c r="P65" s="61">
        <f t="shared" si="50"/>
        <v>0.8188194027392046</v>
      </c>
      <c r="Q65" s="72"/>
      <c r="R65" s="61">
        <f t="shared" si="51"/>
      </c>
      <c r="S65" s="72"/>
      <c r="T65" s="61">
        <f t="shared" si="52"/>
      </c>
      <c r="U65" s="70"/>
      <c r="V65" s="70"/>
      <c r="W65" s="71"/>
      <c r="X65" s="70"/>
      <c r="Y65" s="62"/>
      <c r="Z65" s="63">
        <f t="shared" si="53"/>
      </c>
      <c r="AA65" s="62"/>
      <c r="AB65" s="63">
        <f t="shared" si="54"/>
      </c>
      <c r="AC65" s="73"/>
      <c r="AD65" s="73"/>
      <c r="AE65" s="48"/>
      <c r="AH65" s="48"/>
    </row>
    <row r="66" spans="1:35" ht="12.75">
      <c r="A66" s="85" t="s">
        <v>94</v>
      </c>
      <c r="B66" s="74" t="s">
        <v>49</v>
      </c>
      <c r="C66" s="56" t="s">
        <v>105</v>
      </c>
      <c r="D66" s="57" t="s">
        <v>51</v>
      </c>
      <c r="E66" s="60"/>
      <c r="F66" s="61">
        <f t="shared" si="45"/>
      </c>
      <c r="G66" s="60"/>
      <c r="H66" s="61">
        <f t="shared" si="46"/>
      </c>
      <c r="I66" s="60"/>
      <c r="J66" s="61">
        <f t="shared" si="47"/>
      </c>
      <c r="K66" s="60"/>
      <c r="L66" s="61">
        <f t="shared" si="48"/>
      </c>
      <c r="M66" s="60">
        <v>37</v>
      </c>
      <c r="N66" s="61">
        <f t="shared" si="49"/>
        <v>0.02746844840386043</v>
      </c>
      <c r="O66" s="60">
        <v>108.16645066036101</v>
      </c>
      <c r="P66" s="61">
        <f t="shared" si="50"/>
        <v>0.02003634316013854</v>
      </c>
      <c r="Q66" s="60"/>
      <c r="R66" s="61">
        <f t="shared" si="51"/>
      </c>
      <c r="S66" s="60"/>
      <c r="T66" s="61">
        <f t="shared" si="52"/>
      </c>
      <c r="U66" s="58"/>
      <c r="V66" s="59"/>
      <c r="W66" s="58"/>
      <c r="X66" s="58"/>
      <c r="Y66" s="62"/>
      <c r="Z66" s="63">
        <f t="shared" si="53"/>
      </c>
      <c r="AA66" s="62"/>
      <c r="AB66" s="63">
        <f t="shared" si="54"/>
      </c>
      <c r="AC66" s="64"/>
      <c r="AD66" s="65"/>
      <c r="AE66" s="66"/>
      <c r="AF66" s="66"/>
      <c r="AG66" s="67"/>
      <c r="AH66" s="66"/>
      <c r="AI66" s="66"/>
    </row>
    <row r="67" spans="1:34" ht="12.75">
      <c r="A67" s="85" t="s">
        <v>94</v>
      </c>
      <c r="B67" s="74" t="s">
        <v>52</v>
      </c>
      <c r="C67" s="38" t="s">
        <v>106</v>
      </c>
      <c r="D67" s="57" t="s">
        <v>54</v>
      </c>
      <c r="E67" s="72"/>
      <c r="F67" s="61">
        <f t="shared" si="45"/>
      </c>
      <c r="G67" s="72"/>
      <c r="H67" s="61">
        <f t="shared" si="46"/>
      </c>
      <c r="I67" s="72"/>
      <c r="J67" s="61">
        <f t="shared" si="47"/>
      </c>
      <c r="K67" s="72"/>
      <c r="L67" s="61">
        <f t="shared" si="48"/>
      </c>
      <c r="M67" s="72"/>
      <c r="N67" s="61">
        <f t="shared" si="49"/>
        <v>0</v>
      </c>
      <c r="O67" s="72"/>
      <c r="P67" s="61">
        <f t="shared" si="50"/>
        <v>0</v>
      </c>
      <c r="Q67" s="72"/>
      <c r="R67" s="61">
        <f t="shared" si="51"/>
      </c>
      <c r="S67" s="72"/>
      <c r="T67" s="61">
        <f t="shared" si="52"/>
      </c>
      <c r="U67" s="70"/>
      <c r="V67" s="70"/>
      <c r="W67" s="71"/>
      <c r="X67" s="70"/>
      <c r="Y67" s="62"/>
      <c r="Z67" s="63">
        <f t="shared" si="53"/>
      </c>
      <c r="AA67" s="62"/>
      <c r="AB67" s="63">
        <f t="shared" si="54"/>
      </c>
      <c r="AC67" s="73"/>
      <c r="AD67" s="73"/>
      <c r="AE67" s="48"/>
      <c r="AH67" s="48"/>
    </row>
    <row r="68" spans="1:35" s="96" customFormat="1" ht="15">
      <c r="A68" s="89" t="s">
        <v>107</v>
      </c>
      <c r="B68" s="37" t="s">
        <v>23</v>
      </c>
      <c r="C68" s="56" t="s">
        <v>108</v>
      </c>
      <c r="D68" s="90" t="s">
        <v>109</v>
      </c>
      <c r="E68" s="42"/>
      <c r="F68" s="43">
        <f aca="true" t="shared" si="55" ref="F68:AB68">SUM(F70:F79)</f>
        <v>0</v>
      </c>
      <c r="G68" s="42"/>
      <c r="H68" s="43">
        <f t="shared" si="55"/>
        <v>0</v>
      </c>
      <c r="I68" s="42"/>
      <c r="J68" s="43">
        <f t="shared" si="55"/>
        <v>0</v>
      </c>
      <c r="K68" s="42"/>
      <c r="L68" s="43">
        <f t="shared" si="55"/>
        <v>0</v>
      </c>
      <c r="M68" s="42">
        <f>SUM(M70:M79)</f>
        <v>122493</v>
      </c>
      <c r="N68" s="43">
        <f t="shared" si="55"/>
        <v>0.9999999999999999</v>
      </c>
      <c r="O68" s="42">
        <f>SUM(O70:O79)</f>
        <v>97008.05742989143</v>
      </c>
      <c r="P68" s="43">
        <f t="shared" si="55"/>
        <v>1.0000000000000002</v>
      </c>
      <c r="Q68" s="42"/>
      <c r="R68" s="43">
        <f t="shared" si="55"/>
        <v>0</v>
      </c>
      <c r="S68" s="42"/>
      <c r="T68" s="43">
        <f t="shared" si="55"/>
        <v>0</v>
      </c>
      <c r="U68" s="91">
        <f t="shared" si="55"/>
        <v>0</v>
      </c>
      <c r="V68" s="92">
        <f t="shared" si="55"/>
        <v>0</v>
      </c>
      <c r="W68" s="93">
        <f t="shared" si="55"/>
        <v>0</v>
      </c>
      <c r="X68" s="92">
        <f t="shared" si="55"/>
        <v>0</v>
      </c>
      <c r="Y68" s="44"/>
      <c r="Z68" s="45">
        <f t="shared" si="55"/>
        <v>0</v>
      </c>
      <c r="AA68" s="44"/>
      <c r="AB68" s="45">
        <f t="shared" si="55"/>
        <v>0</v>
      </c>
      <c r="AC68" s="46" t="e">
        <f>Y68/Y$68</f>
        <v>#DIV/0!</v>
      </c>
      <c r="AD68" s="47" t="e">
        <f>AA68/AA$68</f>
        <v>#DIV/0!</v>
      </c>
      <c r="AE68" s="94"/>
      <c r="AF68" s="94"/>
      <c r="AG68" s="95"/>
      <c r="AH68" s="94"/>
      <c r="AI68" s="94"/>
    </row>
    <row r="69" spans="1:35" s="55" customFormat="1" ht="12.75">
      <c r="A69" s="50"/>
      <c r="B69" s="50"/>
      <c r="C69" s="51"/>
      <c r="D69" s="52" t="s">
        <v>24</v>
      </c>
      <c r="E69" s="117">
        <f>IF(E68&gt;0,E68/$Y68,"")</f>
      </c>
      <c r="F69" s="118"/>
      <c r="G69" s="119">
        <f>IF(G68&gt;0,G68/$AA68,"")</f>
      </c>
      <c r="H69" s="120"/>
      <c r="I69" s="117">
        <f>IF(I68&gt;0,I68/$Y68,"")</f>
      </c>
      <c r="J69" s="118"/>
      <c r="K69" s="119">
        <f>IF(K68&gt;0,K68/$AA68,"")</f>
      </c>
      <c r="L69" s="120"/>
      <c r="M69" s="117" t="e">
        <f>IF(M68&gt;0,M68/$Y68,"")</f>
        <v>#DIV/0!</v>
      </c>
      <c r="N69" s="118"/>
      <c r="O69" s="119" t="e">
        <f>IF(O68&gt;0,O68/$AA68,"")</f>
        <v>#DIV/0!</v>
      </c>
      <c r="P69" s="120"/>
      <c r="Q69" s="117">
        <f>IF(Q68&gt;0,Q68/$Y68,"")</f>
      </c>
      <c r="R69" s="118"/>
      <c r="S69" s="119">
        <f>IF(S68&gt;0,S68/$AA68,"")</f>
      </c>
      <c r="T69" s="120"/>
      <c r="U69" s="117">
        <f>IF(U68&gt;0,U68/$Y68,"")</f>
      </c>
      <c r="V69" s="118"/>
      <c r="W69" s="119">
        <f>IF(W68&gt;0,W68/$AA68,"")</f>
      </c>
      <c r="X69" s="120"/>
      <c r="Y69" s="117">
        <f>IF(Y68&gt;0,Y68/$Y68,"")</f>
      </c>
      <c r="Z69" s="118"/>
      <c r="AA69" s="119">
        <f>IF(AA68&gt;0,AA68/$AA68,"")</f>
      </c>
      <c r="AB69" s="120"/>
      <c r="AC69" s="53"/>
      <c r="AD69" s="53"/>
      <c r="AE69" s="54"/>
      <c r="AF69" s="54"/>
      <c r="AG69" s="54"/>
      <c r="AH69" s="54"/>
      <c r="AI69" s="54"/>
    </row>
    <row r="70" spans="1:61" ht="12.75">
      <c r="A70" s="89" t="s">
        <v>107</v>
      </c>
      <c r="B70" s="7" t="s">
        <v>25</v>
      </c>
      <c r="C70" s="38" t="s">
        <v>110</v>
      </c>
      <c r="D70" s="57" t="s">
        <v>27</v>
      </c>
      <c r="E70" s="62"/>
      <c r="F70" s="63">
        <f aca="true" t="shared" si="56" ref="F70:F79">IF(E$68&gt;0,E70/E$68,"")</f>
      </c>
      <c r="G70" s="62"/>
      <c r="H70" s="63">
        <f aca="true" t="shared" si="57" ref="H70:H79">IF(G$68&gt;0,G70/G$68,"")</f>
      </c>
      <c r="I70" s="62"/>
      <c r="J70" s="63">
        <f>IF(I$68&gt;N82,I70/I$68,"")</f>
      </c>
      <c r="K70" s="62"/>
      <c r="L70" s="63">
        <f aca="true" t="shared" si="58" ref="L70:L79">IF(K$68&gt;0,K70/K$68,"")</f>
      </c>
      <c r="M70" s="62">
        <f>SUM(M10,M22,M46,M58)</f>
        <v>56499</v>
      </c>
      <c r="N70" s="63">
        <f aca="true" t="shared" si="59" ref="N70:N79">IF(M$68&gt;0,M70/M$68,"")</f>
        <v>0.4612426832553697</v>
      </c>
      <c r="O70" s="62">
        <f>SUM(O10,O22,O46,O58)</f>
        <v>33157.08866558389</v>
      </c>
      <c r="P70" s="63">
        <f aca="true" t="shared" si="60" ref="P70:P79">IF(O$68&gt;0,O70/O$68,"")</f>
        <v>0.3417972645163708</v>
      </c>
      <c r="Q70" s="62"/>
      <c r="R70" s="63">
        <f aca="true" t="shared" si="61" ref="R70:R79">IF(Q$68&gt;0,Q70/Q$68,"")</f>
      </c>
      <c r="S70" s="62"/>
      <c r="T70" s="63">
        <f aca="true" t="shared" si="62" ref="T70:T79">IF(S$68&gt;0,S70/S$68,"")</f>
      </c>
      <c r="U70" s="62"/>
      <c r="V70" s="63">
        <f aca="true" t="shared" si="63" ref="V70:V79">IF(U$68&gt;0,U70/U$68,"")</f>
      </c>
      <c r="W70" s="62"/>
      <c r="X70" s="63">
        <f aca="true" t="shared" si="64" ref="X70:X79">IF(W$68&gt;0,W70/W$68,"")</f>
      </c>
      <c r="Y70" s="62"/>
      <c r="Z70" s="63">
        <f aca="true" t="shared" si="65" ref="Z70:Z79">IF(Y$68&gt;0,Y70/Y$68,"")</f>
      </c>
      <c r="AA70" s="62"/>
      <c r="AB70" s="63">
        <f aca="true" t="shared" si="66" ref="AB70:AB79">IF(AA$68&gt;0,AA70/AA$68,"")</f>
      </c>
      <c r="AC70" s="64"/>
      <c r="AD70" s="65"/>
      <c r="AE70" s="66"/>
      <c r="AF70" s="66"/>
      <c r="AG70" s="67"/>
      <c r="AH70" s="66"/>
      <c r="AI70" s="66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</row>
    <row r="71" spans="1:34" ht="12.75">
      <c r="A71" s="89" t="s">
        <v>107</v>
      </c>
      <c r="B71" s="7" t="s">
        <v>28</v>
      </c>
      <c r="C71" s="56" t="s">
        <v>111</v>
      </c>
      <c r="D71" s="69" t="s">
        <v>30</v>
      </c>
      <c r="E71" s="97"/>
      <c r="F71" s="63">
        <f t="shared" si="56"/>
      </c>
      <c r="G71" s="97"/>
      <c r="H71" s="63">
        <f t="shared" si="57"/>
      </c>
      <c r="I71" s="97"/>
      <c r="J71" s="63">
        <f aca="true" t="shared" si="67" ref="J71:J79">IF(I$68&gt;0,I71/I$68,"")</f>
      </c>
      <c r="K71" s="97"/>
      <c r="L71" s="63">
        <f t="shared" si="58"/>
      </c>
      <c r="M71" s="97"/>
      <c r="N71" s="63">
        <f t="shared" si="59"/>
        <v>0</v>
      </c>
      <c r="O71" s="97"/>
      <c r="P71" s="63">
        <f t="shared" si="60"/>
        <v>0</v>
      </c>
      <c r="Q71" s="97"/>
      <c r="R71" s="63">
        <f t="shared" si="61"/>
      </c>
      <c r="S71" s="97"/>
      <c r="T71" s="63">
        <f t="shared" si="62"/>
      </c>
      <c r="U71" s="97"/>
      <c r="V71" s="63">
        <f t="shared" si="63"/>
      </c>
      <c r="W71" s="97"/>
      <c r="X71" s="63">
        <f t="shared" si="64"/>
      </c>
      <c r="Y71" s="62"/>
      <c r="Z71" s="63">
        <f t="shared" si="65"/>
      </c>
      <c r="AA71" s="62"/>
      <c r="AB71" s="63">
        <f t="shared" si="66"/>
      </c>
      <c r="AC71" s="73"/>
      <c r="AD71" s="73"/>
      <c r="AE71" s="48"/>
      <c r="AH71" s="48"/>
    </row>
    <row r="72" spans="1:35" ht="12.75">
      <c r="A72" s="89" t="s">
        <v>107</v>
      </c>
      <c r="B72" s="7" t="s">
        <v>31</v>
      </c>
      <c r="C72" s="38" t="s">
        <v>112</v>
      </c>
      <c r="D72" s="69" t="s">
        <v>33</v>
      </c>
      <c r="E72" s="62"/>
      <c r="F72" s="63">
        <f t="shared" si="56"/>
      </c>
      <c r="G72" s="62"/>
      <c r="H72" s="63">
        <f t="shared" si="57"/>
      </c>
      <c r="I72" s="62"/>
      <c r="J72" s="63">
        <f t="shared" si="67"/>
      </c>
      <c r="K72" s="62"/>
      <c r="L72" s="63">
        <f t="shared" si="58"/>
      </c>
      <c r="M72" s="62"/>
      <c r="N72" s="63">
        <f t="shared" si="59"/>
        <v>0</v>
      </c>
      <c r="O72" s="62"/>
      <c r="P72" s="63">
        <f t="shared" si="60"/>
        <v>0</v>
      </c>
      <c r="Q72" s="62"/>
      <c r="R72" s="63">
        <f t="shared" si="61"/>
      </c>
      <c r="S72" s="62"/>
      <c r="T72" s="63">
        <f t="shared" si="62"/>
      </c>
      <c r="U72" s="62"/>
      <c r="V72" s="63">
        <f t="shared" si="63"/>
      </c>
      <c r="W72" s="62"/>
      <c r="X72" s="63">
        <f t="shared" si="64"/>
      </c>
      <c r="Y72" s="62"/>
      <c r="Z72" s="63">
        <f t="shared" si="65"/>
      </c>
      <c r="AA72" s="62"/>
      <c r="AB72" s="63">
        <f t="shared" si="66"/>
      </c>
      <c r="AC72" s="64"/>
      <c r="AD72" s="65"/>
      <c r="AE72" s="66"/>
      <c r="AF72" s="66"/>
      <c r="AG72" s="67"/>
      <c r="AH72" s="66"/>
      <c r="AI72" s="66"/>
    </row>
    <row r="73" spans="1:34" ht="12.75">
      <c r="A73" s="89" t="s">
        <v>107</v>
      </c>
      <c r="B73" s="74" t="s">
        <v>34</v>
      </c>
      <c r="C73" s="56" t="s">
        <v>113</v>
      </c>
      <c r="D73" s="69" t="s">
        <v>36</v>
      </c>
      <c r="E73" s="97"/>
      <c r="F73" s="63">
        <f t="shared" si="56"/>
      </c>
      <c r="G73" s="97"/>
      <c r="H73" s="63">
        <f t="shared" si="57"/>
      </c>
      <c r="I73" s="97"/>
      <c r="J73" s="63">
        <f t="shared" si="67"/>
      </c>
      <c r="K73" s="97"/>
      <c r="L73" s="63">
        <f t="shared" si="58"/>
      </c>
      <c r="M73" s="97"/>
      <c r="N73" s="63">
        <f t="shared" si="59"/>
        <v>0</v>
      </c>
      <c r="O73" s="97"/>
      <c r="P73" s="63">
        <f t="shared" si="60"/>
        <v>0</v>
      </c>
      <c r="Q73" s="97"/>
      <c r="R73" s="63">
        <f t="shared" si="61"/>
      </c>
      <c r="S73" s="97"/>
      <c r="T73" s="63">
        <f t="shared" si="62"/>
      </c>
      <c r="U73" s="97"/>
      <c r="V73" s="63">
        <f t="shared" si="63"/>
      </c>
      <c r="W73" s="97"/>
      <c r="X73" s="63">
        <f t="shared" si="64"/>
      </c>
      <c r="Y73" s="62"/>
      <c r="Z73" s="63">
        <f t="shared" si="65"/>
      </c>
      <c r="AA73" s="62"/>
      <c r="AB73" s="63">
        <f t="shared" si="66"/>
      </c>
      <c r="AC73" s="73"/>
      <c r="AD73" s="73"/>
      <c r="AE73" s="48"/>
      <c r="AH73" s="48"/>
    </row>
    <row r="74" spans="1:35" ht="12.75">
      <c r="A74" s="89" t="s">
        <v>107</v>
      </c>
      <c r="B74" s="7" t="s">
        <v>37</v>
      </c>
      <c r="C74" s="38" t="s">
        <v>114</v>
      </c>
      <c r="D74" s="57" t="s">
        <v>39</v>
      </c>
      <c r="E74" s="62"/>
      <c r="F74" s="63">
        <f t="shared" si="56"/>
      </c>
      <c r="G74" s="62"/>
      <c r="H74" s="63">
        <f t="shared" si="57"/>
      </c>
      <c r="I74" s="62"/>
      <c r="J74" s="63">
        <f t="shared" si="67"/>
      </c>
      <c r="K74" s="62"/>
      <c r="L74" s="63">
        <f t="shared" si="58"/>
      </c>
      <c r="M74" s="62">
        <f>SUM(M14,M26,M50,M62)</f>
        <v>7205</v>
      </c>
      <c r="N74" s="63">
        <f t="shared" si="59"/>
        <v>0.058819687655621136</v>
      </c>
      <c r="O74" s="62">
        <f>SUM(O14,O26,O50,O62)</f>
        <v>2650.276297676128</v>
      </c>
      <c r="P74" s="63">
        <f t="shared" si="60"/>
        <v>0.02732016667369621</v>
      </c>
      <c r="Q74" s="62"/>
      <c r="R74" s="63">
        <f t="shared" si="61"/>
      </c>
      <c r="S74" s="62"/>
      <c r="T74" s="63">
        <f t="shared" si="62"/>
      </c>
      <c r="U74" s="62"/>
      <c r="V74" s="63">
        <f t="shared" si="63"/>
      </c>
      <c r="W74" s="62"/>
      <c r="X74" s="63">
        <f t="shared" si="64"/>
      </c>
      <c r="Y74" s="62"/>
      <c r="Z74" s="63">
        <f t="shared" si="65"/>
      </c>
      <c r="AA74" s="62"/>
      <c r="AB74" s="63">
        <f t="shared" si="66"/>
      </c>
      <c r="AC74" s="64"/>
      <c r="AD74" s="65"/>
      <c r="AE74" s="66"/>
      <c r="AF74" s="66"/>
      <c r="AG74" s="67"/>
      <c r="AH74" s="66"/>
      <c r="AI74" s="66"/>
    </row>
    <row r="75" spans="1:34" ht="12.75">
      <c r="A75" s="89" t="s">
        <v>107</v>
      </c>
      <c r="B75" s="74" t="s">
        <v>40</v>
      </c>
      <c r="C75" s="56" t="s">
        <v>115</v>
      </c>
      <c r="D75" s="57" t="s">
        <v>42</v>
      </c>
      <c r="E75" s="97"/>
      <c r="F75" s="63">
        <f t="shared" si="56"/>
      </c>
      <c r="G75" s="97"/>
      <c r="H75" s="63">
        <f t="shared" si="57"/>
      </c>
      <c r="I75" s="97"/>
      <c r="J75" s="63">
        <f t="shared" si="67"/>
      </c>
      <c r="K75" s="97"/>
      <c r="L75" s="63">
        <f t="shared" si="58"/>
      </c>
      <c r="M75" s="97">
        <f>SUM(M15,M51)</f>
        <v>166</v>
      </c>
      <c r="N75" s="63">
        <f t="shared" si="59"/>
        <v>0.0013551794796437346</v>
      </c>
      <c r="O75" s="97">
        <f>SUM(O15,O51)</f>
        <v>449.8085176414617</v>
      </c>
      <c r="P75" s="63">
        <f t="shared" si="60"/>
        <v>0.004636816049703317</v>
      </c>
      <c r="Q75" s="97"/>
      <c r="R75" s="63">
        <f t="shared" si="61"/>
      </c>
      <c r="S75" s="97"/>
      <c r="T75" s="63">
        <f t="shared" si="62"/>
      </c>
      <c r="U75" s="97"/>
      <c r="V75" s="63">
        <f t="shared" si="63"/>
      </c>
      <c r="W75" s="97"/>
      <c r="X75" s="63">
        <f t="shared" si="64"/>
      </c>
      <c r="Y75" s="62"/>
      <c r="Z75" s="63">
        <f t="shared" si="65"/>
      </c>
      <c r="AA75" s="62"/>
      <c r="AB75" s="63">
        <f t="shared" si="66"/>
      </c>
      <c r="AC75" s="73"/>
      <c r="AD75" s="73"/>
      <c r="AE75" s="48"/>
      <c r="AH75" s="48"/>
    </row>
    <row r="76" spans="1:35" ht="12.75">
      <c r="A76" s="89" t="s">
        <v>107</v>
      </c>
      <c r="B76" s="74" t="s">
        <v>43</v>
      </c>
      <c r="C76" s="38" t="s">
        <v>116</v>
      </c>
      <c r="D76" s="57" t="s">
        <v>45</v>
      </c>
      <c r="E76" s="62"/>
      <c r="F76" s="63">
        <f t="shared" si="56"/>
      </c>
      <c r="G76" s="62"/>
      <c r="H76" s="63">
        <f t="shared" si="57"/>
      </c>
      <c r="I76" s="62"/>
      <c r="J76" s="63">
        <f t="shared" si="67"/>
      </c>
      <c r="K76" s="62"/>
      <c r="L76" s="63">
        <f t="shared" si="58"/>
      </c>
      <c r="M76" s="62"/>
      <c r="N76" s="63">
        <f t="shared" si="59"/>
        <v>0</v>
      </c>
      <c r="O76" s="62"/>
      <c r="P76" s="63">
        <f t="shared" si="60"/>
        <v>0</v>
      </c>
      <c r="Q76" s="62"/>
      <c r="R76" s="63">
        <f t="shared" si="61"/>
      </c>
      <c r="S76" s="62"/>
      <c r="T76" s="63">
        <f t="shared" si="62"/>
      </c>
      <c r="U76" s="62"/>
      <c r="V76" s="63">
        <f t="shared" si="63"/>
      </c>
      <c r="W76" s="62"/>
      <c r="X76" s="63">
        <f t="shared" si="64"/>
      </c>
      <c r="Y76" s="62"/>
      <c r="Z76" s="63">
        <f t="shared" si="65"/>
      </c>
      <c r="AA76" s="62"/>
      <c r="AB76" s="63">
        <f t="shared" si="66"/>
      </c>
      <c r="AC76" s="64"/>
      <c r="AD76" s="65"/>
      <c r="AE76" s="66"/>
      <c r="AF76" s="66"/>
      <c r="AG76" s="67"/>
      <c r="AH76" s="66"/>
      <c r="AI76" s="66"/>
    </row>
    <row r="77" spans="1:34" ht="12.75">
      <c r="A77" s="89" t="s">
        <v>107</v>
      </c>
      <c r="B77" s="74" t="s">
        <v>46</v>
      </c>
      <c r="C77" s="56" t="s">
        <v>117</v>
      </c>
      <c r="D77" s="57" t="s">
        <v>48</v>
      </c>
      <c r="E77" s="97"/>
      <c r="F77" s="63">
        <f t="shared" si="56"/>
      </c>
      <c r="G77" s="97"/>
      <c r="H77" s="63">
        <f t="shared" si="57"/>
      </c>
      <c r="I77" s="97"/>
      <c r="J77" s="63">
        <f t="shared" si="67"/>
      </c>
      <c r="K77" s="97"/>
      <c r="L77" s="63">
        <f t="shared" si="58"/>
      </c>
      <c r="M77" s="97">
        <f>SUM(M17,M29,M53,M65)</f>
        <v>57156</v>
      </c>
      <c r="N77" s="63">
        <f t="shared" si="59"/>
        <v>0.46660625505130904</v>
      </c>
      <c r="O77" s="97">
        <f>SUM(O17,O29,O53,O65)</f>
        <v>58267.255174469945</v>
      </c>
      <c r="P77" s="63">
        <f t="shared" si="60"/>
        <v>0.6006434590918409</v>
      </c>
      <c r="Q77" s="97"/>
      <c r="R77" s="63">
        <f t="shared" si="61"/>
      </c>
      <c r="S77" s="97"/>
      <c r="T77" s="63">
        <f t="shared" si="62"/>
      </c>
      <c r="U77" s="97"/>
      <c r="V77" s="63">
        <f t="shared" si="63"/>
      </c>
      <c r="W77" s="97"/>
      <c r="X77" s="63">
        <f t="shared" si="64"/>
      </c>
      <c r="Y77" s="62"/>
      <c r="Z77" s="63">
        <f t="shared" si="65"/>
      </c>
      <c r="AA77" s="62"/>
      <c r="AB77" s="63">
        <f t="shared" si="66"/>
      </c>
      <c r="AC77" s="73"/>
      <c r="AD77" s="73"/>
      <c r="AE77" s="48"/>
      <c r="AH77" s="48"/>
    </row>
    <row r="78" spans="1:35" ht="12.75">
      <c r="A78" s="89" t="s">
        <v>107</v>
      </c>
      <c r="B78" s="74" t="s">
        <v>49</v>
      </c>
      <c r="C78" s="38" t="s">
        <v>118</v>
      </c>
      <c r="D78" s="57" t="s">
        <v>51</v>
      </c>
      <c r="E78" s="62"/>
      <c r="F78" s="63">
        <f t="shared" si="56"/>
      </c>
      <c r="G78" s="62"/>
      <c r="H78" s="63">
        <f t="shared" si="57"/>
      </c>
      <c r="I78" s="62"/>
      <c r="J78" s="63">
        <f t="shared" si="67"/>
      </c>
      <c r="K78" s="62"/>
      <c r="L78" s="63">
        <f t="shared" si="58"/>
      </c>
      <c r="M78" s="62">
        <f>SUM(M18,M30,M54,M66)</f>
        <v>1448</v>
      </c>
      <c r="N78" s="63">
        <f t="shared" si="59"/>
        <v>0.011821083653759806</v>
      </c>
      <c r="O78" s="62">
        <f>SUM(O18,O30,O54,O66)</f>
        <v>2427.158962470038</v>
      </c>
      <c r="P78" s="63">
        <f t="shared" si="60"/>
        <v>0.025020179011667844</v>
      </c>
      <c r="Q78" s="62"/>
      <c r="R78" s="63">
        <f t="shared" si="61"/>
      </c>
      <c r="S78" s="62"/>
      <c r="T78" s="63">
        <f t="shared" si="62"/>
      </c>
      <c r="U78" s="62"/>
      <c r="V78" s="63">
        <f t="shared" si="63"/>
      </c>
      <c r="W78" s="62"/>
      <c r="X78" s="63">
        <f t="shared" si="64"/>
      </c>
      <c r="Y78" s="62"/>
      <c r="Z78" s="63">
        <f t="shared" si="65"/>
      </c>
      <c r="AA78" s="62"/>
      <c r="AB78" s="63">
        <f t="shared" si="66"/>
      </c>
      <c r="AC78" s="64"/>
      <c r="AD78" s="65"/>
      <c r="AE78" s="66"/>
      <c r="AF78" s="66"/>
      <c r="AG78" s="67"/>
      <c r="AH78" s="66"/>
      <c r="AI78" s="66"/>
    </row>
    <row r="79" spans="1:34" ht="12.75">
      <c r="A79" s="89" t="s">
        <v>107</v>
      </c>
      <c r="B79" s="74" t="s">
        <v>52</v>
      </c>
      <c r="C79" s="56" t="s">
        <v>119</v>
      </c>
      <c r="D79" s="57" t="s">
        <v>54</v>
      </c>
      <c r="E79" s="97"/>
      <c r="F79" s="63">
        <f t="shared" si="56"/>
      </c>
      <c r="G79" s="97"/>
      <c r="H79" s="63">
        <f t="shared" si="57"/>
      </c>
      <c r="I79" s="97"/>
      <c r="J79" s="63">
        <f t="shared" si="67"/>
      </c>
      <c r="K79" s="97"/>
      <c r="L79" s="63">
        <f t="shared" si="58"/>
      </c>
      <c r="M79" s="97">
        <f>SUM(M19,M55)</f>
        <v>19</v>
      </c>
      <c r="N79" s="63">
        <f t="shared" si="59"/>
        <v>0.00015511090429657206</v>
      </c>
      <c r="O79" s="97">
        <f>SUM(O19,O55)</f>
        <v>56.469812049971125</v>
      </c>
      <c r="P79" s="63">
        <f t="shared" si="60"/>
        <v>0.0005821146567209878</v>
      </c>
      <c r="Q79" s="97"/>
      <c r="R79" s="63">
        <f t="shared" si="61"/>
      </c>
      <c r="S79" s="97"/>
      <c r="T79" s="63">
        <f t="shared" si="62"/>
      </c>
      <c r="U79" s="97"/>
      <c r="V79" s="63">
        <f t="shared" si="63"/>
      </c>
      <c r="W79" s="97"/>
      <c r="X79" s="63">
        <f t="shared" si="64"/>
      </c>
      <c r="Y79" s="62"/>
      <c r="Z79" s="63">
        <f t="shared" si="65"/>
      </c>
      <c r="AA79" s="62"/>
      <c r="AB79" s="63">
        <f t="shared" si="66"/>
      </c>
      <c r="AC79" s="73"/>
      <c r="AD79" s="73"/>
      <c r="AE79" s="48"/>
      <c r="AH79" s="48"/>
    </row>
    <row r="80" spans="7:27" ht="12.75">
      <c r="G80" s="48"/>
      <c r="J80" s="98"/>
      <c r="O80" s="48"/>
      <c r="Y80" s="99"/>
      <c r="Z80" s="99"/>
      <c r="AA80" s="99"/>
    </row>
    <row r="81" spans="7:27" ht="12.75">
      <c r="G81" s="48"/>
      <c r="J81" s="98"/>
      <c r="O81" s="48"/>
      <c r="Y81" s="99"/>
      <c r="Z81" s="99"/>
      <c r="AA81" s="99"/>
    </row>
    <row r="82" spans="7:27" ht="12.75">
      <c r="G82" s="48"/>
      <c r="J82" s="98"/>
      <c r="O82" s="48"/>
      <c r="Y82" s="99"/>
      <c r="Z82" s="99"/>
      <c r="AA82" s="99"/>
    </row>
    <row r="83" spans="7:27" ht="12.75">
      <c r="G83" s="48"/>
      <c r="J83" s="98"/>
      <c r="O83" s="48"/>
      <c r="AA83" s="100"/>
    </row>
    <row r="84" spans="7:15" ht="12.75">
      <c r="G84" s="48"/>
      <c r="J84" s="98"/>
      <c r="O84" s="48"/>
    </row>
    <row r="85" spans="7:15" ht="12.75">
      <c r="G85" s="48"/>
      <c r="J85" s="98"/>
      <c r="O85" s="48"/>
    </row>
    <row r="86" spans="7:15" ht="12.75">
      <c r="G86" s="48"/>
      <c r="J86" s="98"/>
      <c r="O86" s="48"/>
    </row>
    <row r="87" spans="7:15" ht="12.75">
      <c r="G87" s="48"/>
      <c r="J87" s="98"/>
      <c r="O87" s="48"/>
    </row>
    <row r="88" spans="7:15" ht="12.75">
      <c r="G88" s="48"/>
      <c r="J88" s="98"/>
      <c r="O88" s="48"/>
    </row>
    <row r="89" spans="7:15" ht="12.75">
      <c r="G89" s="48"/>
      <c r="J89" s="98"/>
      <c r="O89" s="48"/>
    </row>
    <row r="90" spans="7:15" ht="12.75">
      <c r="G90" s="48"/>
      <c r="J90" s="98"/>
      <c r="O90" s="48"/>
    </row>
    <row r="91" spans="7:15" ht="12.75">
      <c r="G91" s="48"/>
      <c r="J91" s="98"/>
      <c r="O91" s="48"/>
    </row>
    <row r="92" spans="7:15" ht="12.75">
      <c r="G92" s="48"/>
      <c r="J92" s="98"/>
      <c r="O92" s="48"/>
    </row>
    <row r="93" spans="7:15" ht="12.75">
      <c r="G93" s="48"/>
      <c r="J93" s="98"/>
      <c r="O93" s="48"/>
    </row>
    <row r="94" spans="7:15" ht="12.75">
      <c r="G94" s="48"/>
      <c r="J94" s="98"/>
      <c r="O94" s="48"/>
    </row>
    <row r="95" spans="7:15" ht="12.75">
      <c r="G95" s="48"/>
      <c r="J95" s="98"/>
      <c r="O95" s="48"/>
    </row>
    <row r="96" spans="7:15" ht="12.75">
      <c r="G96" s="48"/>
      <c r="J96" s="98"/>
      <c r="O96" s="48"/>
    </row>
    <row r="97" spans="7:15" ht="12.75">
      <c r="G97" s="48"/>
      <c r="J97" s="98"/>
      <c r="O97" s="48"/>
    </row>
    <row r="98" spans="7:15" ht="12.75">
      <c r="G98" s="48"/>
      <c r="J98" s="98"/>
      <c r="O98" s="48"/>
    </row>
    <row r="99" spans="7:15" ht="12.75">
      <c r="G99" s="48"/>
      <c r="J99" s="98"/>
      <c r="O99" s="48"/>
    </row>
    <row r="100" spans="7:15" ht="12.75">
      <c r="G100" s="48"/>
      <c r="J100" s="98"/>
      <c r="O100" s="48"/>
    </row>
    <row r="101" spans="7:15" ht="12.75">
      <c r="G101" s="48"/>
      <c r="J101" s="98"/>
      <c r="O101" s="48"/>
    </row>
    <row r="102" spans="7:15" ht="12.75">
      <c r="G102" s="48"/>
      <c r="J102" s="98"/>
      <c r="O102" s="48"/>
    </row>
    <row r="103" spans="7:15" ht="12.75">
      <c r="G103" s="48"/>
      <c r="J103" s="98"/>
      <c r="O103" s="48"/>
    </row>
    <row r="104" spans="7:15" ht="12.75">
      <c r="G104" s="48"/>
      <c r="J104" s="98"/>
      <c r="O104" s="48"/>
    </row>
    <row r="105" spans="7:15" ht="12.75">
      <c r="G105" s="48"/>
      <c r="J105" s="98"/>
      <c r="O105" s="48"/>
    </row>
    <row r="106" spans="7:15" ht="12.75">
      <c r="G106" s="48"/>
      <c r="J106" s="98"/>
      <c r="O106" s="48"/>
    </row>
    <row r="107" spans="7:15" ht="12.75">
      <c r="G107" s="48"/>
      <c r="J107" s="98"/>
      <c r="O107" s="48"/>
    </row>
    <row r="108" spans="7:15" ht="12.75">
      <c r="G108" s="48"/>
      <c r="J108" s="98"/>
      <c r="O108" s="48"/>
    </row>
    <row r="109" spans="7:15" ht="12.75">
      <c r="G109" s="48"/>
      <c r="J109" s="98"/>
      <c r="O109" s="48"/>
    </row>
    <row r="110" spans="7:15" ht="12.75">
      <c r="G110" s="48"/>
      <c r="J110" s="98"/>
      <c r="O110" s="48"/>
    </row>
    <row r="111" spans="7:15" ht="12.75">
      <c r="G111" s="48"/>
      <c r="J111" s="98"/>
      <c r="O111" s="48"/>
    </row>
    <row r="112" spans="7:15" ht="12.75">
      <c r="G112" s="48"/>
      <c r="J112" s="98"/>
      <c r="O112" s="48"/>
    </row>
    <row r="113" spans="7:15" ht="12.75">
      <c r="G113" s="48"/>
      <c r="J113" s="98"/>
      <c r="O113" s="48"/>
    </row>
    <row r="114" spans="7:15" ht="12.75">
      <c r="G114" s="48"/>
      <c r="J114" s="98"/>
      <c r="O114" s="48"/>
    </row>
    <row r="115" spans="7:15" ht="12.75">
      <c r="G115" s="48"/>
      <c r="J115" s="98"/>
      <c r="O115" s="48"/>
    </row>
    <row r="116" spans="7:15" ht="12.75">
      <c r="G116" s="48"/>
      <c r="J116" s="98"/>
      <c r="O116" s="48"/>
    </row>
    <row r="117" spans="7:15" ht="12.75">
      <c r="G117" s="48"/>
      <c r="J117" s="98"/>
      <c r="O117" s="48"/>
    </row>
    <row r="118" spans="7:15" ht="12.75">
      <c r="G118" s="48"/>
      <c r="J118" s="98"/>
      <c r="O118" s="48"/>
    </row>
    <row r="119" spans="7:15" ht="12.75">
      <c r="G119" s="48"/>
      <c r="J119" s="98"/>
      <c r="O119" s="48"/>
    </row>
    <row r="120" spans="7:15" ht="12.75">
      <c r="G120" s="48"/>
      <c r="J120" s="98"/>
      <c r="O120" s="48"/>
    </row>
    <row r="121" spans="7:15" ht="12.75">
      <c r="G121" s="48"/>
      <c r="J121" s="98"/>
      <c r="O121" s="48"/>
    </row>
    <row r="122" spans="7:15" ht="12.75">
      <c r="G122" s="48"/>
      <c r="J122" s="98"/>
      <c r="O122" s="48"/>
    </row>
    <row r="123" spans="7:15" ht="12.75">
      <c r="G123" s="48"/>
      <c r="J123" s="98"/>
      <c r="O123" s="48"/>
    </row>
    <row r="124" spans="7:15" ht="12.75">
      <c r="G124" s="48"/>
      <c r="J124" s="98"/>
      <c r="O124" s="48"/>
    </row>
    <row r="125" spans="7:15" ht="12.75">
      <c r="G125" s="48"/>
      <c r="J125" s="98"/>
      <c r="O125" s="48"/>
    </row>
    <row r="126" spans="7:15" ht="12.75">
      <c r="G126" s="48"/>
      <c r="J126" s="98"/>
      <c r="O126" s="48"/>
    </row>
    <row r="127" spans="7:15" ht="12.75">
      <c r="G127" s="48"/>
      <c r="J127" s="98"/>
      <c r="O127" s="48"/>
    </row>
    <row r="128" spans="7:15" ht="12.75">
      <c r="G128" s="48"/>
      <c r="J128" s="98"/>
      <c r="O128" s="48"/>
    </row>
    <row r="129" spans="7:15" ht="12.75">
      <c r="G129" s="48"/>
      <c r="J129" s="98"/>
      <c r="O129" s="48"/>
    </row>
    <row r="130" spans="7:15" ht="12.75">
      <c r="G130" s="48"/>
      <c r="J130" s="98"/>
      <c r="O130" s="48"/>
    </row>
    <row r="131" spans="7:15" ht="12.75">
      <c r="G131" s="48"/>
      <c r="J131" s="98"/>
      <c r="O131" s="48"/>
    </row>
    <row r="132" spans="7:15" ht="12.75">
      <c r="G132" s="48"/>
      <c r="J132" s="98"/>
      <c r="O132" s="48"/>
    </row>
    <row r="133" spans="7:15" ht="12.75">
      <c r="G133" s="48"/>
      <c r="J133" s="98"/>
      <c r="O133" s="48"/>
    </row>
    <row r="134" spans="7:15" ht="12.75">
      <c r="G134" s="48"/>
      <c r="J134" s="98"/>
      <c r="O134" s="48"/>
    </row>
    <row r="135" spans="7:15" ht="12.75">
      <c r="G135" s="48"/>
      <c r="J135" s="98"/>
      <c r="O135" s="48"/>
    </row>
    <row r="136" spans="7:15" ht="12.75">
      <c r="G136" s="48"/>
      <c r="J136" s="98"/>
      <c r="O136" s="48"/>
    </row>
    <row r="137" spans="7:15" ht="12.75">
      <c r="G137" s="48"/>
      <c r="J137" s="98"/>
      <c r="O137" s="48"/>
    </row>
    <row r="138" spans="7:15" ht="12.75">
      <c r="G138" s="48"/>
      <c r="J138" s="98"/>
      <c r="O138" s="48"/>
    </row>
    <row r="139" spans="7:15" ht="12.75">
      <c r="G139" s="48"/>
      <c r="J139" s="98"/>
      <c r="O139" s="48"/>
    </row>
    <row r="140" spans="7:15" ht="12.75">
      <c r="G140" s="48"/>
      <c r="J140" s="98"/>
      <c r="O140" s="48"/>
    </row>
    <row r="141" spans="7:15" ht="12.75">
      <c r="G141" s="48"/>
      <c r="J141" s="98"/>
      <c r="O141" s="48"/>
    </row>
    <row r="142" spans="7:15" ht="12.75">
      <c r="G142" s="48"/>
      <c r="J142" s="98"/>
      <c r="O142" s="48"/>
    </row>
    <row r="143" spans="7:15" ht="12.75">
      <c r="G143" s="48"/>
      <c r="J143" s="98"/>
      <c r="O143" s="48"/>
    </row>
    <row r="144" spans="7:15" ht="12.75">
      <c r="G144" s="48"/>
      <c r="J144" s="98"/>
      <c r="O144" s="48"/>
    </row>
    <row r="145" spans="7:15" ht="12.75">
      <c r="G145" s="48"/>
      <c r="J145" s="98"/>
      <c r="O145" s="48"/>
    </row>
    <row r="146" spans="7:15" ht="12.75">
      <c r="G146" s="48"/>
      <c r="J146" s="98"/>
      <c r="O146" s="48"/>
    </row>
    <row r="147" spans="7:15" ht="12.75">
      <c r="G147" s="48"/>
      <c r="J147" s="98"/>
      <c r="O147" s="48"/>
    </row>
    <row r="148" spans="7:15" ht="12.75">
      <c r="G148" s="48"/>
      <c r="J148" s="98"/>
      <c r="O148" s="48"/>
    </row>
    <row r="149" spans="7:15" ht="12.75">
      <c r="G149" s="48"/>
      <c r="J149" s="98"/>
      <c r="O149" s="48"/>
    </row>
    <row r="150" spans="7:15" ht="12.75">
      <c r="G150" s="48"/>
      <c r="J150" s="98"/>
      <c r="O150" s="48"/>
    </row>
    <row r="151" spans="7:15" ht="12.75">
      <c r="G151" s="48"/>
      <c r="J151" s="98"/>
      <c r="O151" s="48"/>
    </row>
    <row r="152" spans="7:15" ht="12.75">
      <c r="G152" s="48"/>
      <c r="J152" s="98"/>
      <c r="O152" s="48"/>
    </row>
    <row r="153" spans="7:15" ht="12.75">
      <c r="G153" s="48"/>
      <c r="J153" s="98"/>
      <c r="O153" s="48"/>
    </row>
    <row r="154" spans="7:15" ht="12.75">
      <c r="G154" s="48"/>
      <c r="J154" s="98"/>
      <c r="O154" s="48"/>
    </row>
    <row r="155" spans="7:15" ht="12.75">
      <c r="G155" s="48"/>
      <c r="J155" s="98"/>
      <c r="O155" s="48"/>
    </row>
    <row r="156" spans="7:15" ht="12.75">
      <c r="G156" s="48"/>
      <c r="J156" s="98"/>
      <c r="O156" s="48"/>
    </row>
    <row r="157" spans="7:15" ht="12.75">
      <c r="G157" s="48"/>
      <c r="J157" s="98"/>
      <c r="O157" s="48"/>
    </row>
    <row r="158" spans="7:15" ht="12.75">
      <c r="G158" s="48"/>
      <c r="J158" s="98"/>
      <c r="O158" s="48"/>
    </row>
    <row r="159" spans="7:15" ht="12.75">
      <c r="G159" s="48"/>
      <c r="J159" s="98"/>
      <c r="O159" s="48"/>
    </row>
    <row r="160" spans="7:15" ht="12.75">
      <c r="G160" s="48"/>
      <c r="J160" s="98"/>
      <c r="O160" s="48"/>
    </row>
    <row r="161" spans="7:15" ht="12.75">
      <c r="G161" s="48"/>
      <c r="J161" s="98"/>
      <c r="O161" s="48"/>
    </row>
    <row r="162" spans="7:15" ht="12.75">
      <c r="G162" s="48"/>
      <c r="J162" s="98"/>
      <c r="O162" s="48"/>
    </row>
    <row r="163" spans="7:15" ht="12.75">
      <c r="G163" s="48"/>
      <c r="J163" s="98"/>
      <c r="O163" s="48"/>
    </row>
    <row r="164" spans="7:15" ht="12.75">
      <c r="G164" s="48"/>
      <c r="J164" s="98"/>
      <c r="O164" s="48"/>
    </row>
    <row r="165" spans="7:15" ht="12.75">
      <c r="G165" s="48"/>
      <c r="J165" s="98"/>
      <c r="O165" s="48"/>
    </row>
    <row r="166" spans="7:15" ht="12.75">
      <c r="G166" s="48"/>
      <c r="J166" s="98"/>
      <c r="O166" s="48"/>
    </row>
    <row r="167" spans="7:15" ht="12.75">
      <c r="G167" s="48"/>
      <c r="J167" s="98"/>
      <c r="O167" s="48"/>
    </row>
    <row r="168" spans="7:15" ht="12.75">
      <c r="G168" s="48"/>
      <c r="J168" s="98"/>
      <c r="O168" s="48"/>
    </row>
    <row r="169" spans="7:15" ht="12.75">
      <c r="G169" s="48"/>
      <c r="J169" s="98"/>
      <c r="O169" s="48"/>
    </row>
    <row r="170" spans="7:15" ht="12.75">
      <c r="G170" s="48"/>
      <c r="J170" s="98"/>
      <c r="O170" s="48"/>
    </row>
    <row r="171" spans="7:10" ht="12.75">
      <c r="G171" s="48"/>
      <c r="J171" s="98"/>
    </row>
    <row r="172" spans="7:10" ht="12.75">
      <c r="G172" s="48"/>
      <c r="J172" s="98"/>
    </row>
    <row r="173" spans="7:10" ht="12.75">
      <c r="G173" s="48"/>
      <c r="J173" s="98"/>
    </row>
    <row r="174" spans="7:10" ht="12.75">
      <c r="G174" s="48"/>
      <c r="J174" s="98"/>
    </row>
    <row r="175" spans="7:10" ht="12.75">
      <c r="G175" s="48"/>
      <c r="J175" s="98"/>
    </row>
    <row r="176" spans="7:10" ht="12.75">
      <c r="G176" s="48"/>
      <c r="J176" s="98"/>
    </row>
    <row r="177" spans="7:10" ht="12.75">
      <c r="G177" s="48"/>
      <c r="J177" s="98"/>
    </row>
    <row r="178" spans="7:10" ht="12.75">
      <c r="G178" s="48"/>
      <c r="J178" s="98"/>
    </row>
    <row r="179" spans="7:10" ht="12.75">
      <c r="G179" s="48"/>
      <c r="J179" s="98"/>
    </row>
    <row r="180" spans="7:10" ht="12.75">
      <c r="G180" s="48"/>
      <c r="J180" s="98"/>
    </row>
    <row r="181" spans="7:10" ht="12.75">
      <c r="G181" s="48"/>
      <c r="J181" s="98"/>
    </row>
    <row r="182" spans="7:10" ht="12.75">
      <c r="G182" s="48"/>
      <c r="J182" s="98"/>
    </row>
    <row r="183" spans="7:10" ht="12.75">
      <c r="G183" s="48"/>
      <c r="J183" s="98"/>
    </row>
    <row r="184" spans="7:10" ht="12.75">
      <c r="G184" s="48"/>
      <c r="J184" s="98"/>
    </row>
    <row r="185" spans="7:10" ht="12.75">
      <c r="G185" s="48"/>
      <c r="J185" s="98"/>
    </row>
    <row r="186" spans="7:10" ht="12.75">
      <c r="G186" s="48"/>
      <c r="J186" s="98"/>
    </row>
    <row r="187" spans="7:10" ht="12.75">
      <c r="G187" s="48"/>
      <c r="J187" s="98"/>
    </row>
    <row r="188" spans="7:10" ht="12.75">
      <c r="G188" s="48"/>
      <c r="J188" s="98"/>
    </row>
    <row r="189" spans="7:10" ht="12.75">
      <c r="G189" s="48"/>
      <c r="J189" s="98"/>
    </row>
    <row r="190" spans="7:10" ht="12.75">
      <c r="G190" s="48"/>
      <c r="J190" s="98"/>
    </row>
    <row r="191" spans="7:10" ht="12.75">
      <c r="G191" s="48"/>
      <c r="J191" s="98"/>
    </row>
    <row r="192" spans="7:10" ht="12.75">
      <c r="G192" s="48"/>
      <c r="J192" s="98"/>
    </row>
    <row r="193" spans="7:10" ht="12.75">
      <c r="G193" s="48"/>
      <c r="J193" s="98"/>
    </row>
    <row r="194" spans="7:10" ht="12.75">
      <c r="G194" s="48"/>
      <c r="J194" s="98"/>
    </row>
    <row r="195" spans="7:10" ht="12.75">
      <c r="G195" s="48"/>
      <c r="J195" s="98"/>
    </row>
    <row r="196" spans="7:10" ht="12.75">
      <c r="G196" s="48"/>
      <c r="J196" s="98"/>
    </row>
    <row r="197" spans="7:10" ht="12.75">
      <c r="G197" s="48"/>
      <c r="J197" s="98"/>
    </row>
    <row r="198" spans="7:10" ht="12.75">
      <c r="G198" s="48"/>
      <c r="J198" s="98"/>
    </row>
    <row r="199" spans="7:10" ht="12.75">
      <c r="G199" s="48"/>
      <c r="J199" s="98"/>
    </row>
    <row r="200" spans="7:10" ht="12.75">
      <c r="G200" s="48"/>
      <c r="J200" s="98"/>
    </row>
    <row r="201" spans="7:10" ht="12.75">
      <c r="G201" s="48"/>
      <c r="J201" s="98"/>
    </row>
    <row r="202" spans="7:10" ht="12.75">
      <c r="G202" s="48"/>
      <c r="J202" s="98"/>
    </row>
    <row r="203" spans="7:10" ht="12.75">
      <c r="G203" s="48"/>
      <c r="J203" s="98"/>
    </row>
    <row r="204" spans="7:10" ht="12.75">
      <c r="G204" s="48"/>
      <c r="J204" s="98"/>
    </row>
    <row r="205" spans="7:10" ht="12.75">
      <c r="G205" s="48"/>
      <c r="J205" s="98"/>
    </row>
    <row r="206" spans="7:10" ht="12.75">
      <c r="G206" s="48"/>
      <c r="J206" s="98"/>
    </row>
    <row r="207" spans="7:10" ht="12.75">
      <c r="G207" s="48"/>
      <c r="J207" s="98"/>
    </row>
    <row r="208" spans="7:10" ht="12.75">
      <c r="G208" s="48"/>
      <c r="J208" s="98"/>
    </row>
    <row r="209" spans="7:10" ht="12.75">
      <c r="G209" s="48"/>
      <c r="J209" s="98"/>
    </row>
    <row r="210" spans="7:10" ht="12.75">
      <c r="G210" s="48"/>
      <c r="J210" s="98"/>
    </row>
    <row r="211" spans="7:10" ht="12.75">
      <c r="G211" s="48"/>
      <c r="J211" s="98"/>
    </row>
    <row r="212" spans="7:10" ht="12.75">
      <c r="G212" s="48"/>
      <c r="J212" s="98"/>
    </row>
    <row r="213" ht="12.75">
      <c r="J213" s="98"/>
    </row>
    <row r="214" ht="12.75">
      <c r="J214" s="98"/>
    </row>
    <row r="215" ht="12.75">
      <c r="J215" s="98"/>
    </row>
    <row r="216" ht="12.75">
      <c r="J216" s="98"/>
    </row>
    <row r="217" ht="12.75">
      <c r="J217" s="98"/>
    </row>
    <row r="218" ht="12.75">
      <c r="J218" s="98"/>
    </row>
    <row r="219" ht="12.75">
      <c r="J219" s="98"/>
    </row>
    <row r="220" ht="12.75">
      <c r="J220" s="98"/>
    </row>
    <row r="221" ht="12.75">
      <c r="J221" s="98"/>
    </row>
    <row r="222" ht="12.75">
      <c r="J222" s="98"/>
    </row>
    <row r="223" ht="12.75">
      <c r="J223" s="98"/>
    </row>
    <row r="224" ht="12.75">
      <c r="J224" s="98"/>
    </row>
    <row r="225" ht="12.75">
      <c r="J225" s="98"/>
    </row>
    <row r="226" ht="12.75">
      <c r="J226" s="98"/>
    </row>
    <row r="227" ht="12.75">
      <c r="J227" s="98"/>
    </row>
    <row r="228" ht="12.75">
      <c r="J228" s="98"/>
    </row>
    <row r="229" ht="12.75">
      <c r="J229" s="98"/>
    </row>
    <row r="230" ht="12.75">
      <c r="J230" s="98"/>
    </row>
    <row r="231" ht="12.75">
      <c r="J231" s="98"/>
    </row>
    <row r="232" ht="12.75">
      <c r="J232" s="98"/>
    </row>
    <row r="233" ht="12.75">
      <c r="J233" s="98"/>
    </row>
    <row r="234" ht="12.75">
      <c r="J234" s="98"/>
    </row>
    <row r="235" ht="12.75">
      <c r="J235" s="98"/>
    </row>
    <row r="236" ht="12.75">
      <c r="J236" s="98"/>
    </row>
    <row r="237" ht="12.75">
      <c r="J237" s="98"/>
    </row>
    <row r="238" ht="12.75">
      <c r="J238" s="98"/>
    </row>
    <row r="239" ht="12.75">
      <c r="J239" s="98"/>
    </row>
    <row r="240" ht="12.75">
      <c r="J240" s="98"/>
    </row>
    <row r="241" ht="12.75">
      <c r="J241" s="98"/>
    </row>
    <row r="242" ht="12.75">
      <c r="J242" s="98"/>
    </row>
    <row r="243" ht="12.75">
      <c r="J243" s="98"/>
    </row>
    <row r="244" ht="12.75">
      <c r="J244" s="98"/>
    </row>
    <row r="245" ht="12.75">
      <c r="J245" s="98"/>
    </row>
    <row r="246" ht="12.75">
      <c r="J246" s="98"/>
    </row>
    <row r="247" ht="12.75">
      <c r="J247" s="98"/>
    </row>
    <row r="248" ht="12.75">
      <c r="J248" s="98"/>
    </row>
    <row r="249" ht="12.75">
      <c r="J249" s="98"/>
    </row>
    <row r="250" ht="12.75">
      <c r="J250" s="98"/>
    </row>
    <row r="251" ht="12.75">
      <c r="J251" s="98"/>
    </row>
    <row r="252" ht="12.75">
      <c r="J252" s="98"/>
    </row>
    <row r="253" ht="12.75">
      <c r="J253" s="98"/>
    </row>
    <row r="254" ht="12.75">
      <c r="J254" s="98"/>
    </row>
    <row r="255" ht="12.75">
      <c r="J255" s="98"/>
    </row>
    <row r="256" ht="12.75">
      <c r="J256" s="98"/>
    </row>
    <row r="257" ht="12.75">
      <c r="J257" s="98"/>
    </row>
    <row r="258" ht="12.75">
      <c r="J258" s="98"/>
    </row>
    <row r="259" ht="12.75">
      <c r="J259" s="98"/>
    </row>
    <row r="260" ht="12.75">
      <c r="J260" s="98"/>
    </row>
    <row r="261" ht="12.75">
      <c r="J261" s="98"/>
    </row>
    <row r="262" ht="12.75">
      <c r="J262" s="98"/>
    </row>
    <row r="263" ht="12.75">
      <c r="J263" s="98"/>
    </row>
    <row r="264" ht="12.75">
      <c r="J264" s="98"/>
    </row>
    <row r="265" ht="12.75">
      <c r="J265" s="98"/>
    </row>
    <row r="266" ht="12.75">
      <c r="J266" s="98"/>
    </row>
    <row r="267" ht="12.75">
      <c r="J267" s="98"/>
    </row>
    <row r="268" ht="12.75">
      <c r="J268" s="98"/>
    </row>
    <row r="269" ht="12.75">
      <c r="J269" s="98"/>
    </row>
    <row r="270" ht="12.75">
      <c r="J270" s="98"/>
    </row>
    <row r="271" ht="12.75">
      <c r="J271" s="98"/>
    </row>
    <row r="272" ht="12.75">
      <c r="J272" s="98"/>
    </row>
    <row r="273" ht="12.75">
      <c r="J273" s="98"/>
    </row>
    <row r="274" ht="12.75">
      <c r="J274" s="98"/>
    </row>
    <row r="275" ht="12.75">
      <c r="J275" s="98"/>
    </row>
    <row r="276" ht="12.75">
      <c r="J276" s="98"/>
    </row>
    <row r="277" ht="12.75">
      <c r="J277" s="98"/>
    </row>
    <row r="278" ht="12.75">
      <c r="J278" s="98"/>
    </row>
    <row r="279" ht="12.75">
      <c r="J279" s="98"/>
    </row>
    <row r="280" ht="12.75">
      <c r="J280" s="98"/>
    </row>
    <row r="281" ht="12.75">
      <c r="J281" s="98"/>
    </row>
    <row r="282" ht="12.75">
      <c r="J282" s="98"/>
    </row>
    <row r="283" ht="12.75">
      <c r="J283" s="98"/>
    </row>
    <row r="284" ht="12.75">
      <c r="J284" s="98"/>
    </row>
    <row r="285" ht="12.75">
      <c r="J285" s="98"/>
    </row>
    <row r="286" ht="12.75">
      <c r="J286" s="98"/>
    </row>
    <row r="287" ht="12.75">
      <c r="J287" s="98"/>
    </row>
    <row r="288" ht="12.75">
      <c r="J288" s="98"/>
    </row>
    <row r="289" ht="12.75">
      <c r="J289" s="98"/>
    </row>
    <row r="290" ht="12.75">
      <c r="J290" s="98"/>
    </row>
    <row r="291" ht="12.75">
      <c r="J291" s="98"/>
    </row>
    <row r="292" ht="12.75">
      <c r="J292" s="98"/>
    </row>
    <row r="293" ht="12.75">
      <c r="J293" s="98"/>
    </row>
    <row r="294" ht="12.75">
      <c r="J294" s="98"/>
    </row>
    <row r="295" ht="12.75">
      <c r="J295" s="98"/>
    </row>
    <row r="296" ht="12.75">
      <c r="J296" s="98"/>
    </row>
    <row r="297" ht="12.75">
      <c r="J297" s="98"/>
    </row>
    <row r="298" ht="12.75">
      <c r="J298" s="98"/>
    </row>
    <row r="299" ht="12.75">
      <c r="J299" s="98"/>
    </row>
    <row r="300" ht="12.75">
      <c r="J300" s="98"/>
    </row>
    <row r="301" ht="12.75">
      <c r="J301" s="98"/>
    </row>
    <row r="302" ht="12.75">
      <c r="J302" s="98"/>
    </row>
    <row r="303" ht="12.75">
      <c r="J303" s="98"/>
    </row>
    <row r="304" ht="12.75">
      <c r="J304" s="98"/>
    </row>
    <row r="305" ht="12.75">
      <c r="J305" s="98"/>
    </row>
    <row r="306" ht="12.75">
      <c r="J306" s="98"/>
    </row>
    <row r="307" ht="12.75">
      <c r="J307" s="98"/>
    </row>
    <row r="308" ht="12.75">
      <c r="J308" s="98"/>
    </row>
    <row r="309" ht="12.75">
      <c r="J309" s="98"/>
    </row>
    <row r="310" ht="12.75">
      <c r="J310" s="98"/>
    </row>
    <row r="311" ht="12.75">
      <c r="J311" s="98"/>
    </row>
    <row r="312" ht="12.75">
      <c r="J312" s="98"/>
    </row>
    <row r="313" ht="12.75">
      <c r="J313" s="98"/>
    </row>
    <row r="314" ht="12.75">
      <c r="J314" s="98"/>
    </row>
    <row r="315" ht="12.75">
      <c r="J315" s="98"/>
    </row>
    <row r="316" ht="12.75">
      <c r="J316" s="98"/>
    </row>
    <row r="317" ht="12.75">
      <c r="J317" s="98"/>
    </row>
    <row r="318" ht="12.75">
      <c r="J318" s="98"/>
    </row>
    <row r="319" ht="12.75">
      <c r="J319" s="98"/>
    </row>
    <row r="320" ht="12.75">
      <c r="J320" s="98"/>
    </row>
    <row r="321" ht="12.75">
      <c r="J321" s="98"/>
    </row>
    <row r="322" ht="12.75">
      <c r="J322" s="98"/>
    </row>
    <row r="323" ht="12.75">
      <c r="J323" s="98"/>
    </row>
    <row r="324" ht="12.75">
      <c r="J324" s="98"/>
    </row>
    <row r="325" ht="12.75">
      <c r="J325" s="98"/>
    </row>
    <row r="326" ht="12.75">
      <c r="J326" s="98"/>
    </row>
    <row r="327" ht="12.75">
      <c r="J327" s="98"/>
    </row>
    <row r="328" ht="12.75">
      <c r="J328" s="98"/>
    </row>
    <row r="329" ht="12.75">
      <c r="J329" s="98"/>
    </row>
    <row r="330" ht="12.75">
      <c r="J330" s="98"/>
    </row>
    <row r="331" ht="12.75">
      <c r="J331" s="98"/>
    </row>
    <row r="332" ht="12.75">
      <c r="J332" s="98"/>
    </row>
    <row r="333" ht="12.75">
      <c r="J333" s="98"/>
    </row>
    <row r="334" ht="12.75">
      <c r="J334" s="98"/>
    </row>
    <row r="335" ht="12.75">
      <c r="J335" s="98"/>
    </row>
    <row r="336" ht="12.75">
      <c r="J336" s="98"/>
    </row>
    <row r="337" ht="12.75">
      <c r="J337" s="98"/>
    </row>
    <row r="338" ht="12.75">
      <c r="J338" s="98"/>
    </row>
    <row r="339" ht="12.75">
      <c r="J339" s="98"/>
    </row>
    <row r="340" ht="12.75">
      <c r="J340" s="98"/>
    </row>
    <row r="341" ht="12.75">
      <c r="J341" s="98"/>
    </row>
    <row r="342" ht="12.75">
      <c r="J342" s="98"/>
    </row>
    <row r="343" ht="12.75">
      <c r="J343" s="98"/>
    </row>
    <row r="344" ht="12.75">
      <c r="J344" s="98"/>
    </row>
    <row r="345" ht="12.75">
      <c r="J345" s="98"/>
    </row>
    <row r="346" ht="12.75">
      <c r="J346" s="98"/>
    </row>
    <row r="347" ht="12.75">
      <c r="J347" s="98"/>
    </row>
    <row r="348" ht="12.75">
      <c r="J348" s="98"/>
    </row>
    <row r="349" ht="12.75">
      <c r="J349" s="98"/>
    </row>
    <row r="350" ht="12.75">
      <c r="J350" s="98"/>
    </row>
    <row r="351" ht="12.75">
      <c r="J351" s="98"/>
    </row>
    <row r="352" ht="12.75">
      <c r="J352" s="98"/>
    </row>
    <row r="353" ht="12.75">
      <c r="J353" s="98"/>
    </row>
    <row r="354" ht="12.75">
      <c r="J354" s="98"/>
    </row>
    <row r="355" ht="12.75">
      <c r="J355" s="98"/>
    </row>
    <row r="356" ht="12.75">
      <c r="J356" s="98"/>
    </row>
    <row r="357" ht="12.75">
      <c r="J357" s="98"/>
    </row>
    <row r="358" ht="12.75">
      <c r="J358" s="98"/>
    </row>
    <row r="359" ht="12.75">
      <c r="J359" s="98"/>
    </row>
    <row r="360" ht="12.75">
      <c r="J360" s="98"/>
    </row>
    <row r="361" ht="12.75">
      <c r="J361" s="98"/>
    </row>
    <row r="362" ht="12.75">
      <c r="J362" s="98"/>
    </row>
    <row r="363" ht="12.75">
      <c r="J363" s="98"/>
    </row>
    <row r="364" ht="12.75">
      <c r="J364" s="98"/>
    </row>
    <row r="365" ht="12.75">
      <c r="J365" s="98"/>
    </row>
    <row r="366" ht="12.75">
      <c r="J366" s="98"/>
    </row>
    <row r="367" ht="12.75">
      <c r="J367" s="98"/>
    </row>
    <row r="368" ht="12.75">
      <c r="J368" s="98"/>
    </row>
    <row r="369" ht="12.75">
      <c r="J369" s="98"/>
    </row>
    <row r="370" ht="12.75">
      <c r="J370" s="98"/>
    </row>
    <row r="371" ht="12.75">
      <c r="J371" s="98"/>
    </row>
    <row r="372" ht="12.75">
      <c r="J372" s="98"/>
    </row>
    <row r="373" ht="12.75">
      <c r="J373" s="98"/>
    </row>
    <row r="374" ht="12.75">
      <c r="J374" s="98"/>
    </row>
    <row r="375" ht="12.75">
      <c r="J375" s="98"/>
    </row>
    <row r="376" ht="12.75">
      <c r="J376" s="98"/>
    </row>
    <row r="377" ht="12.75">
      <c r="J377" s="98"/>
    </row>
    <row r="378" ht="12.75">
      <c r="J378" s="98"/>
    </row>
    <row r="379" ht="12.75">
      <c r="J379" s="98"/>
    </row>
    <row r="380" ht="12.75">
      <c r="J380" s="98"/>
    </row>
    <row r="381" ht="12.75">
      <c r="J381" s="98"/>
    </row>
    <row r="382" ht="12.75">
      <c r="J382" s="98"/>
    </row>
    <row r="383" ht="12.75">
      <c r="J383" s="98"/>
    </row>
    <row r="384" ht="12.75">
      <c r="J384" s="98"/>
    </row>
    <row r="385" ht="12.75">
      <c r="J385" s="98"/>
    </row>
    <row r="386" ht="12.75">
      <c r="J386" s="98"/>
    </row>
    <row r="387" ht="12.75">
      <c r="J387" s="98"/>
    </row>
    <row r="388" ht="12.75">
      <c r="J388" s="98"/>
    </row>
    <row r="389" ht="12.75">
      <c r="J389" s="98"/>
    </row>
    <row r="390" ht="12.75">
      <c r="J390" s="98"/>
    </row>
    <row r="391" ht="12.75">
      <c r="J391" s="98"/>
    </row>
    <row r="392" ht="12.75">
      <c r="J392" s="98"/>
    </row>
    <row r="393" ht="12.75">
      <c r="J393" s="98"/>
    </row>
    <row r="394" ht="12.75">
      <c r="J394" s="98"/>
    </row>
    <row r="395" ht="12.75">
      <c r="J395" s="98"/>
    </row>
    <row r="396" ht="12.75">
      <c r="J396" s="98"/>
    </row>
    <row r="397" ht="12.75">
      <c r="J397" s="98"/>
    </row>
    <row r="398" ht="12.75">
      <c r="J398" s="98"/>
    </row>
    <row r="399" ht="12.75">
      <c r="J399" s="98"/>
    </row>
    <row r="400" ht="12.75">
      <c r="J400" s="98"/>
    </row>
    <row r="401" ht="12.75">
      <c r="J401" s="98"/>
    </row>
    <row r="402" ht="12.75">
      <c r="J402" s="98"/>
    </row>
    <row r="403" ht="12.75">
      <c r="J403" s="98"/>
    </row>
    <row r="404" ht="12.75">
      <c r="J404" s="98"/>
    </row>
    <row r="405" ht="12.75">
      <c r="J405" s="98"/>
    </row>
    <row r="406" ht="12.75">
      <c r="J406" s="98"/>
    </row>
    <row r="407" ht="12.75">
      <c r="J407" s="98"/>
    </row>
    <row r="408" ht="12.75">
      <c r="J408" s="98"/>
    </row>
    <row r="409" ht="12.75">
      <c r="J409" s="98"/>
    </row>
    <row r="410" ht="12.75">
      <c r="J410" s="98"/>
    </row>
    <row r="411" ht="12.75">
      <c r="J411" s="98"/>
    </row>
    <row r="412" ht="12.75">
      <c r="J412" s="98"/>
    </row>
    <row r="413" ht="12.75">
      <c r="J413" s="98"/>
    </row>
    <row r="414" ht="12.75">
      <c r="J414" s="98"/>
    </row>
    <row r="415" ht="12.75">
      <c r="J415" s="98"/>
    </row>
    <row r="416" ht="12.75">
      <c r="J416" s="98"/>
    </row>
    <row r="417" ht="12.75">
      <c r="J417" s="98"/>
    </row>
    <row r="418" ht="12.75">
      <c r="J418" s="98"/>
    </row>
    <row r="419" ht="12.75">
      <c r="J419" s="98"/>
    </row>
    <row r="420" ht="12.75">
      <c r="J420" s="98"/>
    </row>
    <row r="421" ht="12.75">
      <c r="J421" s="98"/>
    </row>
    <row r="422" ht="12.75">
      <c r="J422" s="98"/>
    </row>
    <row r="423" ht="12.75">
      <c r="J423" s="98"/>
    </row>
    <row r="424" ht="12.75">
      <c r="J424" s="98"/>
    </row>
    <row r="425" ht="12.75">
      <c r="J425" s="98"/>
    </row>
    <row r="426" ht="12.75">
      <c r="J426" s="98"/>
    </row>
    <row r="427" ht="12.75">
      <c r="J427" s="98"/>
    </row>
    <row r="428" ht="12.75">
      <c r="J428" s="98"/>
    </row>
    <row r="429" ht="12.75">
      <c r="J429" s="98"/>
    </row>
    <row r="430" ht="12.75">
      <c r="J430" s="98"/>
    </row>
    <row r="431" ht="12.75">
      <c r="J431" s="98"/>
    </row>
    <row r="432" ht="12.75">
      <c r="J432" s="98"/>
    </row>
    <row r="433" ht="12.75">
      <c r="J433" s="98"/>
    </row>
    <row r="434" ht="12.75">
      <c r="J434" s="98"/>
    </row>
    <row r="435" ht="12.75">
      <c r="J435" s="98"/>
    </row>
    <row r="436" ht="12.75">
      <c r="J436" s="98"/>
    </row>
    <row r="437" ht="12.75">
      <c r="J437" s="98"/>
    </row>
    <row r="438" ht="12.75">
      <c r="J438" s="98"/>
    </row>
    <row r="439" ht="12.75">
      <c r="J439" s="98"/>
    </row>
    <row r="440" ht="12.75">
      <c r="J440" s="98"/>
    </row>
    <row r="441" ht="12.75">
      <c r="J441" s="98"/>
    </row>
    <row r="442" ht="12.75">
      <c r="J442" s="98"/>
    </row>
    <row r="443" ht="12.75">
      <c r="J443" s="98"/>
    </row>
    <row r="444" ht="12.75">
      <c r="J444" s="98"/>
    </row>
    <row r="445" ht="12.75">
      <c r="J445" s="98"/>
    </row>
    <row r="446" ht="12.75">
      <c r="J446" s="98"/>
    </row>
    <row r="447" ht="12.75">
      <c r="J447" s="98"/>
    </row>
    <row r="448" ht="12.75">
      <c r="J448" s="98"/>
    </row>
    <row r="449" ht="12.75">
      <c r="J449" s="98"/>
    </row>
    <row r="450" ht="12.75">
      <c r="J450" s="98"/>
    </row>
    <row r="451" ht="12.75">
      <c r="J451" s="98"/>
    </row>
    <row r="452" ht="12.75">
      <c r="J452" s="98"/>
    </row>
    <row r="453" ht="12.75">
      <c r="J453" s="98"/>
    </row>
    <row r="454" ht="12.75">
      <c r="J454" s="98"/>
    </row>
    <row r="455" ht="12.75">
      <c r="J455" s="98"/>
    </row>
    <row r="456" ht="12.75">
      <c r="J456" s="98"/>
    </row>
    <row r="457" ht="12.75">
      <c r="J457" s="98"/>
    </row>
    <row r="458" ht="12.75">
      <c r="J458" s="98"/>
    </row>
    <row r="459" ht="12.75">
      <c r="J459" s="98"/>
    </row>
    <row r="460" ht="12.75">
      <c r="J460" s="98"/>
    </row>
    <row r="461" ht="12.75">
      <c r="J461" s="98"/>
    </row>
    <row r="462" ht="12.75">
      <c r="J462" s="98"/>
    </row>
    <row r="463" ht="12.75">
      <c r="J463" s="98"/>
    </row>
    <row r="464" ht="12.75">
      <c r="J464" s="98"/>
    </row>
    <row r="465" ht="12.75">
      <c r="J465" s="98"/>
    </row>
    <row r="466" ht="12.75">
      <c r="J466" s="98"/>
    </row>
    <row r="467" ht="12.75">
      <c r="J467" s="98"/>
    </row>
    <row r="468" ht="12.75">
      <c r="J468" s="98"/>
    </row>
    <row r="469" ht="12.75">
      <c r="J469" s="98"/>
    </row>
    <row r="470" ht="12.75">
      <c r="J470" s="98"/>
    </row>
    <row r="471" ht="12.75">
      <c r="J471" s="98"/>
    </row>
    <row r="472" ht="12.75">
      <c r="J472" s="98"/>
    </row>
    <row r="473" ht="12.75">
      <c r="J473" s="98"/>
    </row>
    <row r="474" ht="12.75">
      <c r="J474" s="98"/>
    </row>
    <row r="475" ht="12.75">
      <c r="J475" s="98"/>
    </row>
    <row r="476" ht="12.75">
      <c r="J476" s="98"/>
    </row>
    <row r="477" ht="12.75">
      <c r="J477" s="98"/>
    </row>
    <row r="478" ht="12.75">
      <c r="J478" s="98"/>
    </row>
    <row r="479" ht="12.75">
      <c r="J479" s="98"/>
    </row>
    <row r="480" ht="12.75">
      <c r="J480" s="98"/>
    </row>
    <row r="481" ht="12.75">
      <c r="J481" s="98"/>
    </row>
    <row r="482" ht="12.75">
      <c r="J482" s="98"/>
    </row>
    <row r="483" ht="12.75">
      <c r="J483" s="98"/>
    </row>
    <row r="484" ht="12.75">
      <c r="J484" s="98"/>
    </row>
    <row r="485" ht="12.75">
      <c r="J485" s="98"/>
    </row>
    <row r="486" ht="12.75">
      <c r="J486" s="98"/>
    </row>
    <row r="487" ht="12.75">
      <c r="J487" s="98"/>
    </row>
    <row r="488" ht="12.75">
      <c r="J488" s="98"/>
    </row>
    <row r="489" ht="12.75">
      <c r="J489" s="98"/>
    </row>
    <row r="490" ht="12.75">
      <c r="J490" s="98"/>
    </row>
    <row r="491" ht="12.75">
      <c r="J491" s="98"/>
    </row>
    <row r="492" ht="12.75">
      <c r="J492" s="98"/>
    </row>
    <row r="493" ht="12.75">
      <c r="J493" s="98"/>
    </row>
    <row r="494" ht="12.75">
      <c r="J494" s="98"/>
    </row>
    <row r="495" ht="12.75">
      <c r="J495" s="98"/>
    </row>
    <row r="496" ht="12.75">
      <c r="J496" s="98"/>
    </row>
    <row r="497" ht="12.75">
      <c r="J497" s="98"/>
    </row>
    <row r="498" ht="12.75">
      <c r="J498" s="98"/>
    </row>
    <row r="499" ht="12.75">
      <c r="J499" s="98"/>
    </row>
    <row r="500" ht="12.75">
      <c r="J500" s="98"/>
    </row>
    <row r="501" ht="12.75">
      <c r="J501" s="98"/>
    </row>
    <row r="502" ht="12.75">
      <c r="J502" s="98"/>
    </row>
    <row r="503" ht="12.75">
      <c r="J503" s="98"/>
    </row>
    <row r="504" ht="12.75">
      <c r="J504" s="98"/>
    </row>
    <row r="505" ht="12.75">
      <c r="J505" s="98"/>
    </row>
    <row r="506" ht="12.75">
      <c r="J506" s="98"/>
    </row>
    <row r="507" ht="12.75">
      <c r="J507" s="98"/>
    </row>
    <row r="508" ht="12.75">
      <c r="J508" s="98"/>
    </row>
    <row r="509" ht="12.75">
      <c r="J509" s="98"/>
    </row>
    <row r="510" ht="12.75">
      <c r="J510" s="98"/>
    </row>
    <row r="511" ht="12.75">
      <c r="J511" s="98"/>
    </row>
    <row r="512" ht="12.75">
      <c r="J512" s="98"/>
    </row>
    <row r="513" ht="12.75">
      <c r="J513" s="98"/>
    </row>
    <row r="514" ht="12.75">
      <c r="J514" s="98"/>
    </row>
    <row r="515" ht="12.75">
      <c r="J515" s="98"/>
    </row>
    <row r="516" ht="12.75">
      <c r="J516" s="98"/>
    </row>
    <row r="517" ht="12.75">
      <c r="J517" s="98"/>
    </row>
    <row r="518" ht="12.75">
      <c r="J518" s="98"/>
    </row>
    <row r="519" ht="12.75">
      <c r="J519" s="98"/>
    </row>
    <row r="520" ht="12.75">
      <c r="J520" s="98"/>
    </row>
    <row r="521" ht="12.75">
      <c r="J521" s="98"/>
    </row>
    <row r="522" ht="12.75">
      <c r="J522" s="98"/>
    </row>
    <row r="523" ht="12.75">
      <c r="J523" s="98"/>
    </row>
    <row r="524" ht="12.75">
      <c r="J524" s="98"/>
    </row>
    <row r="525" ht="12.75">
      <c r="J525" s="98"/>
    </row>
    <row r="526" ht="12.75">
      <c r="J526" s="98"/>
    </row>
    <row r="527" ht="12.75">
      <c r="J527" s="98"/>
    </row>
    <row r="528" ht="12.75">
      <c r="J528" s="98"/>
    </row>
    <row r="529" ht="12.75">
      <c r="J529" s="98"/>
    </row>
    <row r="530" ht="12.75">
      <c r="J530" s="98"/>
    </row>
    <row r="531" ht="12.75">
      <c r="J531" s="98"/>
    </row>
    <row r="532" ht="12.75">
      <c r="J532" s="98"/>
    </row>
    <row r="533" ht="12.75">
      <c r="J533" s="98"/>
    </row>
    <row r="534" ht="12.75">
      <c r="J534" s="98"/>
    </row>
    <row r="535" ht="12.75">
      <c r="J535" s="98"/>
    </row>
    <row r="536" ht="12.75">
      <c r="J536" s="98"/>
    </row>
    <row r="537" ht="12.75">
      <c r="J537" s="98"/>
    </row>
    <row r="538" ht="12.75">
      <c r="J538" s="98"/>
    </row>
    <row r="539" ht="12.75">
      <c r="J539" s="98"/>
    </row>
    <row r="540" ht="12.75">
      <c r="J540" s="98"/>
    </row>
    <row r="541" ht="12.75">
      <c r="J541" s="98"/>
    </row>
    <row r="542" ht="12.75">
      <c r="J542" s="98"/>
    </row>
    <row r="543" ht="12.75">
      <c r="J543" s="98"/>
    </row>
    <row r="544" ht="12.75">
      <c r="J544" s="98"/>
    </row>
    <row r="545" ht="12.75">
      <c r="J545" s="98"/>
    </row>
    <row r="546" ht="12.75">
      <c r="J546" s="98"/>
    </row>
    <row r="547" ht="12.75">
      <c r="J547" s="98"/>
    </row>
    <row r="548" ht="12.75">
      <c r="J548" s="98"/>
    </row>
    <row r="549" ht="12.75">
      <c r="J549" s="98"/>
    </row>
    <row r="550" ht="12.75">
      <c r="J550" s="98"/>
    </row>
    <row r="551" ht="12.75">
      <c r="J551" s="98"/>
    </row>
    <row r="552" ht="12.75">
      <c r="J552" s="98"/>
    </row>
    <row r="553" ht="12.75">
      <c r="J553" s="98"/>
    </row>
    <row r="554" ht="12.75">
      <c r="J554" s="98"/>
    </row>
    <row r="555" ht="12.75">
      <c r="J555" s="98"/>
    </row>
    <row r="556" ht="12.75">
      <c r="J556" s="98"/>
    </row>
    <row r="557" ht="12.75">
      <c r="J557" s="98"/>
    </row>
    <row r="558" ht="12.75">
      <c r="J558" s="98"/>
    </row>
    <row r="559" ht="12.75">
      <c r="J559" s="98"/>
    </row>
    <row r="560" ht="12.75">
      <c r="J560" s="98"/>
    </row>
    <row r="561" ht="12.75">
      <c r="J561" s="98"/>
    </row>
    <row r="562" ht="12.75">
      <c r="J562" s="98"/>
    </row>
    <row r="563" ht="12.75">
      <c r="J563" s="98"/>
    </row>
    <row r="564" ht="12.75">
      <c r="J564" s="98"/>
    </row>
    <row r="565" ht="12.75">
      <c r="J565" s="98"/>
    </row>
    <row r="566" ht="12.75">
      <c r="J566" s="98"/>
    </row>
    <row r="567" ht="12.75">
      <c r="J567" s="98"/>
    </row>
    <row r="568" ht="12.75">
      <c r="J568" s="98"/>
    </row>
    <row r="569" ht="12.75">
      <c r="J569" s="98"/>
    </row>
    <row r="570" ht="12.75">
      <c r="J570" s="98"/>
    </row>
    <row r="571" ht="12.75">
      <c r="J571" s="98"/>
    </row>
    <row r="572" ht="12.75">
      <c r="J572" s="98"/>
    </row>
    <row r="573" ht="12.75">
      <c r="J573" s="98"/>
    </row>
    <row r="574" ht="12.75">
      <c r="J574" s="98"/>
    </row>
    <row r="575" ht="12.75">
      <c r="J575" s="98"/>
    </row>
    <row r="576" ht="12.75">
      <c r="J576" s="98"/>
    </row>
    <row r="577" ht="12.75">
      <c r="J577" s="98"/>
    </row>
    <row r="578" ht="12.75">
      <c r="J578" s="98"/>
    </row>
    <row r="579" ht="12.75">
      <c r="J579" s="98"/>
    </row>
    <row r="580" ht="12.75">
      <c r="J580" s="98"/>
    </row>
    <row r="581" ht="12.75">
      <c r="J581" s="98"/>
    </row>
    <row r="582" ht="12.75">
      <c r="J582" s="98"/>
    </row>
    <row r="583" ht="12.75">
      <c r="J583" s="98"/>
    </row>
    <row r="584" ht="12.75">
      <c r="J584" s="98"/>
    </row>
    <row r="585" ht="12.75">
      <c r="J585" s="98"/>
    </row>
    <row r="586" ht="12.75">
      <c r="J586" s="98"/>
    </row>
    <row r="587" ht="12.75">
      <c r="J587" s="98"/>
    </row>
    <row r="588" ht="12.75">
      <c r="J588" s="98"/>
    </row>
    <row r="589" ht="12.75">
      <c r="J589" s="98"/>
    </row>
    <row r="590" ht="12.75">
      <c r="J590" s="98"/>
    </row>
    <row r="591" ht="12.75">
      <c r="J591" s="98"/>
    </row>
    <row r="592" ht="12.75">
      <c r="J592" s="98"/>
    </row>
    <row r="593" ht="12.75">
      <c r="J593" s="98"/>
    </row>
    <row r="594" ht="12.75">
      <c r="J594" s="98"/>
    </row>
    <row r="595" ht="12.75">
      <c r="J595" s="98"/>
    </row>
    <row r="596" ht="12.75">
      <c r="J596" s="98"/>
    </row>
    <row r="597" ht="12.75">
      <c r="J597" s="98"/>
    </row>
    <row r="598" ht="12.75">
      <c r="J598" s="98"/>
    </row>
    <row r="599" ht="12.75">
      <c r="J599" s="98"/>
    </row>
    <row r="600" ht="12.75">
      <c r="J600" s="98"/>
    </row>
    <row r="601" ht="12.75">
      <c r="J601" s="98"/>
    </row>
    <row r="602" ht="12.75">
      <c r="J602" s="98"/>
    </row>
    <row r="603" ht="12.75">
      <c r="J603" s="98"/>
    </row>
    <row r="604" ht="12.75">
      <c r="J604" s="98"/>
    </row>
    <row r="605" ht="12.75">
      <c r="J605" s="98"/>
    </row>
    <row r="606" ht="12.75">
      <c r="J606" s="98"/>
    </row>
    <row r="607" ht="12.75">
      <c r="J607" s="98"/>
    </row>
    <row r="608" ht="12.75">
      <c r="J608" s="98"/>
    </row>
    <row r="609" ht="12.75">
      <c r="J609" s="98"/>
    </row>
    <row r="610" ht="12.75">
      <c r="J610" s="98"/>
    </row>
    <row r="611" ht="12.75">
      <c r="J611" s="98"/>
    </row>
    <row r="612" ht="12.75">
      <c r="J612" s="98"/>
    </row>
    <row r="613" ht="12.75">
      <c r="J613" s="98"/>
    </row>
    <row r="614" ht="12.75">
      <c r="J614" s="98"/>
    </row>
    <row r="615" ht="12.75">
      <c r="J615" s="98"/>
    </row>
    <row r="616" ht="12.75">
      <c r="J616" s="98"/>
    </row>
    <row r="617" ht="12.75">
      <c r="J617" s="98"/>
    </row>
    <row r="618" ht="12.75">
      <c r="J618" s="98"/>
    </row>
    <row r="619" ht="12.75">
      <c r="J619" s="98"/>
    </row>
    <row r="620" ht="12.75">
      <c r="J620" s="98"/>
    </row>
    <row r="621" ht="12.75">
      <c r="J621" s="98"/>
    </row>
    <row r="622" ht="12.75">
      <c r="J622" s="98"/>
    </row>
    <row r="623" ht="12.75">
      <c r="J623" s="98"/>
    </row>
    <row r="624" ht="12.75">
      <c r="J624" s="98"/>
    </row>
    <row r="625" ht="12.75">
      <c r="J625" s="98"/>
    </row>
    <row r="626" ht="12.75">
      <c r="J626" s="98"/>
    </row>
    <row r="627" ht="12.75">
      <c r="J627" s="98"/>
    </row>
    <row r="628" ht="12.75">
      <c r="J628" s="98"/>
    </row>
    <row r="629" ht="12.75">
      <c r="J629" s="98"/>
    </row>
    <row r="630" ht="12.75">
      <c r="J630" s="98"/>
    </row>
    <row r="631" ht="12.75">
      <c r="J631" s="98"/>
    </row>
    <row r="632" ht="12.75">
      <c r="J632" s="98"/>
    </row>
    <row r="633" ht="12.75">
      <c r="J633" s="98"/>
    </row>
    <row r="634" ht="12.75">
      <c r="J634" s="98"/>
    </row>
    <row r="635" ht="12.75">
      <c r="J635" s="98"/>
    </row>
    <row r="636" ht="12.75">
      <c r="J636" s="98"/>
    </row>
    <row r="637" ht="12.75">
      <c r="J637" s="98"/>
    </row>
    <row r="638" ht="12.75">
      <c r="J638" s="98"/>
    </row>
    <row r="639" ht="12.75">
      <c r="J639" s="98"/>
    </row>
    <row r="640" ht="12.75">
      <c r="J640" s="98"/>
    </row>
    <row r="641" ht="12.75">
      <c r="J641" s="98"/>
    </row>
    <row r="642" ht="12.75">
      <c r="J642" s="98"/>
    </row>
    <row r="643" ht="12.75">
      <c r="J643" s="98"/>
    </row>
    <row r="644" ht="12.75">
      <c r="J644" s="98"/>
    </row>
    <row r="645" ht="12.75">
      <c r="J645" s="98"/>
    </row>
    <row r="646" ht="12.75">
      <c r="J646" s="98"/>
    </row>
    <row r="647" ht="12.75">
      <c r="J647" s="98"/>
    </row>
    <row r="648" ht="12.75">
      <c r="J648" s="98"/>
    </row>
    <row r="649" ht="12.75">
      <c r="J649" s="98"/>
    </row>
    <row r="650" ht="12.75">
      <c r="J650" s="98"/>
    </row>
    <row r="651" ht="12.75">
      <c r="J651" s="98"/>
    </row>
    <row r="652" ht="12.75">
      <c r="J652" s="98"/>
    </row>
    <row r="653" ht="12.75">
      <c r="J653" s="98"/>
    </row>
    <row r="654" ht="12.75">
      <c r="J654" s="98"/>
    </row>
    <row r="655" ht="12.75">
      <c r="J655" s="98"/>
    </row>
    <row r="656" ht="12.75">
      <c r="J656" s="98"/>
    </row>
    <row r="657" ht="12.75">
      <c r="J657" s="98"/>
    </row>
    <row r="658" ht="12.75">
      <c r="J658" s="98"/>
    </row>
    <row r="659" ht="12.75">
      <c r="J659" s="98"/>
    </row>
    <row r="660" ht="12.75">
      <c r="J660" s="98"/>
    </row>
    <row r="661" ht="12.75">
      <c r="J661" s="98"/>
    </row>
    <row r="662" ht="12.75">
      <c r="J662" s="98"/>
    </row>
    <row r="663" ht="12.75">
      <c r="J663" s="98"/>
    </row>
    <row r="664" ht="12.75">
      <c r="J664" s="98"/>
    </row>
    <row r="665" ht="12.75">
      <c r="J665" s="98"/>
    </row>
    <row r="666" ht="12.75">
      <c r="J666" s="98"/>
    </row>
    <row r="667" ht="12.75">
      <c r="J667" s="98"/>
    </row>
    <row r="668" ht="12.75">
      <c r="J668" s="98"/>
    </row>
    <row r="669" ht="12.75">
      <c r="J669" s="98"/>
    </row>
    <row r="670" ht="12.75">
      <c r="J670" s="98"/>
    </row>
    <row r="671" ht="12.75">
      <c r="J671" s="98"/>
    </row>
    <row r="672" ht="12.75">
      <c r="J672" s="98"/>
    </row>
    <row r="673" ht="12.75">
      <c r="J673" s="98"/>
    </row>
    <row r="674" ht="12.75">
      <c r="J674" s="98"/>
    </row>
    <row r="675" ht="12.75">
      <c r="J675" s="98"/>
    </row>
    <row r="676" ht="12.75">
      <c r="J676" s="98"/>
    </row>
    <row r="677" ht="12.75">
      <c r="J677" s="98"/>
    </row>
    <row r="678" ht="12.75">
      <c r="J678" s="98"/>
    </row>
    <row r="679" ht="12.75">
      <c r="J679" s="98"/>
    </row>
    <row r="680" ht="12.75">
      <c r="J680" s="98"/>
    </row>
    <row r="681" ht="12.75">
      <c r="J681" s="98"/>
    </row>
    <row r="682" ht="12.75">
      <c r="J682" s="98"/>
    </row>
    <row r="683" ht="12.75">
      <c r="J683" s="98"/>
    </row>
    <row r="684" ht="12.75">
      <c r="J684" s="98"/>
    </row>
    <row r="685" ht="12.75">
      <c r="J685" s="98"/>
    </row>
    <row r="686" ht="12.75">
      <c r="J686" s="98"/>
    </row>
    <row r="687" ht="12.75">
      <c r="J687" s="98"/>
    </row>
    <row r="688" ht="12.75">
      <c r="J688" s="98"/>
    </row>
    <row r="689" ht="12.75">
      <c r="J689" s="98"/>
    </row>
    <row r="690" ht="12.75">
      <c r="J690" s="98"/>
    </row>
    <row r="691" ht="12.75">
      <c r="J691" s="98"/>
    </row>
    <row r="692" ht="12.75">
      <c r="J692" s="98"/>
    </row>
    <row r="693" ht="12.75">
      <c r="J693" s="98"/>
    </row>
    <row r="694" ht="12.75">
      <c r="J694" s="98"/>
    </row>
    <row r="695" ht="12.75">
      <c r="J695" s="98"/>
    </row>
    <row r="696" ht="12.75">
      <c r="J696" s="98"/>
    </row>
    <row r="697" ht="12.75">
      <c r="J697" s="98"/>
    </row>
    <row r="698" ht="12.75">
      <c r="J698" s="98"/>
    </row>
    <row r="699" ht="12.75">
      <c r="J699" s="98"/>
    </row>
    <row r="700" ht="12.75">
      <c r="J700" s="98"/>
    </row>
    <row r="701" ht="12.75">
      <c r="J701" s="98"/>
    </row>
    <row r="702" ht="12.75">
      <c r="J702" s="98"/>
    </row>
    <row r="703" ht="12.75">
      <c r="J703" s="98"/>
    </row>
    <row r="704" ht="12.75">
      <c r="J704" s="98"/>
    </row>
    <row r="705" ht="12.75">
      <c r="J705" s="98"/>
    </row>
    <row r="706" ht="12.75">
      <c r="J706" s="98"/>
    </row>
    <row r="707" ht="12.75">
      <c r="J707" s="98"/>
    </row>
    <row r="708" ht="12.75">
      <c r="J708" s="98"/>
    </row>
    <row r="709" ht="12.75">
      <c r="J709" s="98"/>
    </row>
    <row r="710" ht="12.75">
      <c r="J710" s="98"/>
    </row>
    <row r="711" ht="12.75">
      <c r="J711" s="98"/>
    </row>
    <row r="712" ht="12.75">
      <c r="J712" s="98"/>
    </row>
    <row r="713" ht="12.75">
      <c r="J713" s="98"/>
    </row>
    <row r="714" ht="12.75">
      <c r="J714" s="98"/>
    </row>
    <row r="715" ht="12.75">
      <c r="J715" s="98"/>
    </row>
    <row r="716" ht="12.75">
      <c r="J716" s="98"/>
    </row>
    <row r="717" ht="12.75">
      <c r="J717" s="98"/>
    </row>
    <row r="718" ht="12.75">
      <c r="J718" s="98"/>
    </row>
    <row r="719" ht="12.75">
      <c r="J719" s="98"/>
    </row>
    <row r="720" ht="12.75">
      <c r="J720" s="98"/>
    </row>
    <row r="721" ht="12.75">
      <c r="J721" s="98"/>
    </row>
    <row r="722" ht="12.75">
      <c r="J722" s="98"/>
    </row>
    <row r="723" ht="12.75">
      <c r="J723" s="98"/>
    </row>
    <row r="724" ht="12.75">
      <c r="J724" s="98"/>
    </row>
    <row r="725" ht="12.75">
      <c r="J725" s="98"/>
    </row>
    <row r="726" ht="12.75">
      <c r="J726" s="98"/>
    </row>
    <row r="727" ht="12.75">
      <c r="J727" s="98"/>
    </row>
    <row r="728" ht="12.75">
      <c r="J728" s="98"/>
    </row>
    <row r="729" ht="12.75">
      <c r="J729" s="98"/>
    </row>
    <row r="730" ht="12.75">
      <c r="J730" s="98"/>
    </row>
    <row r="731" ht="12.75">
      <c r="J731" s="98"/>
    </row>
    <row r="732" ht="12.75">
      <c r="J732" s="98"/>
    </row>
    <row r="733" ht="12.75">
      <c r="J733" s="98"/>
    </row>
    <row r="734" ht="12.75">
      <c r="J734" s="98"/>
    </row>
    <row r="735" ht="12.75">
      <c r="J735" s="98"/>
    </row>
    <row r="736" ht="12.75">
      <c r="J736" s="98"/>
    </row>
    <row r="737" ht="12.75">
      <c r="J737" s="98"/>
    </row>
    <row r="738" ht="12.75">
      <c r="J738" s="98"/>
    </row>
    <row r="739" ht="12.75">
      <c r="J739" s="98"/>
    </row>
    <row r="740" ht="12.75">
      <c r="J740" s="98"/>
    </row>
    <row r="741" ht="12.75">
      <c r="J741" s="98"/>
    </row>
    <row r="742" ht="12.75">
      <c r="J742" s="98"/>
    </row>
    <row r="743" ht="12.75">
      <c r="J743" s="98"/>
    </row>
    <row r="744" ht="12.75">
      <c r="J744" s="98"/>
    </row>
    <row r="745" ht="12.75">
      <c r="J745" s="98"/>
    </row>
    <row r="746" ht="12.75">
      <c r="J746" s="98"/>
    </row>
    <row r="747" ht="12.75">
      <c r="J747" s="98"/>
    </row>
    <row r="748" ht="12.75">
      <c r="J748" s="98"/>
    </row>
    <row r="749" ht="12.75">
      <c r="J749" s="98"/>
    </row>
    <row r="750" ht="12.75">
      <c r="J750" s="98"/>
    </row>
    <row r="751" ht="12.75">
      <c r="J751" s="98"/>
    </row>
    <row r="752" ht="12.75">
      <c r="J752" s="98"/>
    </row>
    <row r="753" ht="12.75">
      <c r="J753" s="98"/>
    </row>
    <row r="754" ht="12.75">
      <c r="J754" s="98"/>
    </row>
    <row r="755" ht="12.75">
      <c r="J755" s="98"/>
    </row>
    <row r="756" ht="12.75">
      <c r="J756" s="98"/>
    </row>
    <row r="757" ht="12.75">
      <c r="J757" s="98"/>
    </row>
    <row r="758" ht="12.75">
      <c r="J758" s="98"/>
    </row>
    <row r="759" ht="12.75">
      <c r="J759" s="98"/>
    </row>
    <row r="760" ht="12.75">
      <c r="J760" s="98"/>
    </row>
    <row r="761" ht="12.75">
      <c r="J761" s="98"/>
    </row>
    <row r="762" ht="12.75">
      <c r="J762" s="98"/>
    </row>
    <row r="763" ht="12.75">
      <c r="J763" s="98"/>
    </row>
    <row r="764" ht="12.75">
      <c r="J764" s="98"/>
    </row>
    <row r="765" ht="12.75">
      <c r="J765" s="98"/>
    </row>
    <row r="766" ht="12.75">
      <c r="J766" s="98"/>
    </row>
    <row r="767" ht="12.75">
      <c r="J767" s="98"/>
    </row>
    <row r="768" ht="12.75">
      <c r="J768" s="98"/>
    </row>
    <row r="769" ht="12.75">
      <c r="J769" s="98"/>
    </row>
    <row r="770" ht="12.75">
      <c r="J770" s="98"/>
    </row>
    <row r="771" ht="12.75">
      <c r="J771" s="98"/>
    </row>
    <row r="772" ht="12.75">
      <c r="J772" s="98"/>
    </row>
    <row r="773" ht="12.75">
      <c r="J773" s="98"/>
    </row>
    <row r="774" ht="12.75">
      <c r="J774" s="98"/>
    </row>
    <row r="775" ht="12.75">
      <c r="J775" s="98"/>
    </row>
    <row r="776" ht="12.75">
      <c r="J776" s="98"/>
    </row>
    <row r="777" ht="12.75">
      <c r="J777" s="98"/>
    </row>
    <row r="778" ht="12.75">
      <c r="J778" s="98"/>
    </row>
    <row r="779" ht="12.75">
      <c r="J779" s="98"/>
    </row>
    <row r="780" ht="12.75">
      <c r="J780" s="98"/>
    </row>
    <row r="781" ht="12.75">
      <c r="J781" s="98"/>
    </row>
    <row r="782" ht="12.75">
      <c r="J782" s="98"/>
    </row>
    <row r="783" ht="12.75">
      <c r="J783" s="98"/>
    </row>
    <row r="784" ht="12.75">
      <c r="J784" s="98"/>
    </row>
    <row r="785" ht="12.75">
      <c r="J785" s="98"/>
    </row>
    <row r="786" ht="12.75">
      <c r="J786" s="98"/>
    </row>
    <row r="787" ht="12.75">
      <c r="J787" s="98"/>
    </row>
    <row r="788" ht="12.75">
      <c r="J788" s="98"/>
    </row>
    <row r="789" ht="12.75">
      <c r="J789" s="98"/>
    </row>
    <row r="790" ht="12.75">
      <c r="J790" s="98"/>
    </row>
    <row r="791" ht="12.75">
      <c r="J791" s="98"/>
    </row>
    <row r="792" ht="12.75">
      <c r="J792" s="98"/>
    </row>
    <row r="793" ht="12.75">
      <c r="J793" s="98"/>
    </row>
    <row r="794" ht="12.75">
      <c r="J794" s="98"/>
    </row>
    <row r="795" ht="12.75">
      <c r="J795" s="98"/>
    </row>
    <row r="796" ht="12.75">
      <c r="J796" s="98"/>
    </row>
    <row r="797" ht="12.75">
      <c r="J797" s="98"/>
    </row>
    <row r="798" ht="12.75">
      <c r="J798" s="98"/>
    </row>
    <row r="799" ht="12.75">
      <c r="J799" s="98"/>
    </row>
    <row r="800" ht="12.75">
      <c r="J800" s="98"/>
    </row>
    <row r="801" ht="12.75">
      <c r="J801" s="98"/>
    </row>
    <row r="802" ht="12.75">
      <c r="J802" s="98"/>
    </row>
    <row r="803" ht="12.75">
      <c r="J803" s="98"/>
    </row>
    <row r="804" ht="12.75">
      <c r="J804" s="98"/>
    </row>
    <row r="805" ht="12.75">
      <c r="J805" s="98"/>
    </row>
    <row r="806" ht="12.75">
      <c r="J806" s="98"/>
    </row>
    <row r="807" ht="12.75">
      <c r="J807" s="98"/>
    </row>
    <row r="808" ht="12.75">
      <c r="J808" s="98"/>
    </row>
    <row r="809" ht="12.75">
      <c r="J809" s="98"/>
    </row>
    <row r="810" ht="12.75">
      <c r="J810" s="98"/>
    </row>
    <row r="811" ht="12.75">
      <c r="J811" s="98"/>
    </row>
    <row r="812" ht="12.75">
      <c r="J812" s="98"/>
    </row>
    <row r="813" ht="12.75">
      <c r="J813" s="98"/>
    </row>
    <row r="814" ht="12.75">
      <c r="J814" s="98"/>
    </row>
    <row r="815" ht="12.75">
      <c r="J815" s="98"/>
    </row>
    <row r="816" ht="12.75">
      <c r="J816" s="98"/>
    </row>
    <row r="817" ht="12.75">
      <c r="J817" s="98"/>
    </row>
    <row r="818" ht="12.75">
      <c r="J818" s="98"/>
    </row>
    <row r="819" ht="12.75">
      <c r="J819" s="98"/>
    </row>
    <row r="820" ht="12.75">
      <c r="J820" s="98"/>
    </row>
    <row r="821" ht="12.75">
      <c r="J821" s="98"/>
    </row>
    <row r="822" ht="12.75">
      <c r="J822" s="98"/>
    </row>
    <row r="823" ht="12.75">
      <c r="J823" s="98"/>
    </row>
    <row r="824" ht="12.75">
      <c r="J824" s="98"/>
    </row>
    <row r="825" ht="12.75">
      <c r="J825" s="98"/>
    </row>
    <row r="826" ht="12.75">
      <c r="J826" s="98"/>
    </row>
    <row r="827" ht="12.75">
      <c r="J827" s="98"/>
    </row>
    <row r="828" ht="12.75">
      <c r="J828" s="98"/>
    </row>
    <row r="829" ht="12.75">
      <c r="J829" s="98"/>
    </row>
    <row r="830" ht="12.75">
      <c r="J830" s="98"/>
    </row>
    <row r="831" ht="12.75">
      <c r="J831" s="98"/>
    </row>
    <row r="832" ht="12.75">
      <c r="J832" s="98"/>
    </row>
    <row r="833" ht="12.75">
      <c r="J833" s="98"/>
    </row>
    <row r="834" ht="12.75">
      <c r="J834" s="98"/>
    </row>
    <row r="835" ht="12.75">
      <c r="J835" s="98"/>
    </row>
    <row r="836" ht="12.75">
      <c r="J836" s="98"/>
    </row>
    <row r="837" ht="12.75">
      <c r="J837" s="98"/>
    </row>
    <row r="838" ht="12.75">
      <c r="J838" s="98"/>
    </row>
    <row r="839" ht="12.75">
      <c r="J839" s="98"/>
    </row>
    <row r="840" ht="12.75">
      <c r="J840" s="98"/>
    </row>
    <row r="841" ht="12.75">
      <c r="J841" s="98"/>
    </row>
    <row r="842" ht="12.75">
      <c r="J842" s="98"/>
    </row>
    <row r="843" ht="12.75">
      <c r="J843" s="98"/>
    </row>
    <row r="844" ht="12.75">
      <c r="J844" s="98"/>
    </row>
    <row r="845" ht="12.75">
      <c r="J845" s="98"/>
    </row>
    <row r="846" ht="12.75">
      <c r="J846" s="98"/>
    </row>
    <row r="847" ht="12.75">
      <c r="J847" s="98"/>
    </row>
    <row r="848" ht="12.75">
      <c r="J848" s="98"/>
    </row>
    <row r="849" ht="12.75">
      <c r="J849" s="98"/>
    </row>
    <row r="850" ht="12.75">
      <c r="J850" s="98"/>
    </row>
    <row r="851" ht="12.75">
      <c r="J851" s="98"/>
    </row>
    <row r="852" ht="12.75">
      <c r="J852" s="98"/>
    </row>
    <row r="853" ht="12.75">
      <c r="J853" s="98"/>
    </row>
    <row r="854" ht="12.75">
      <c r="J854" s="98"/>
    </row>
    <row r="855" ht="12.75">
      <c r="J855" s="98"/>
    </row>
    <row r="856" ht="12.75">
      <c r="J856" s="98"/>
    </row>
    <row r="857" ht="12.75">
      <c r="J857" s="98"/>
    </row>
    <row r="858" ht="12.75">
      <c r="J858" s="98"/>
    </row>
    <row r="859" ht="12.75">
      <c r="J859" s="98"/>
    </row>
    <row r="860" ht="12.75">
      <c r="J860" s="98"/>
    </row>
    <row r="861" ht="12.75">
      <c r="J861" s="98"/>
    </row>
    <row r="862" ht="12.75">
      <c r="J862" s="98"/>
    </row>
    <row r="863" ht="12.75">
      <c r="J863" s="98"/>
    </row>
    <row r="864" ht="12.75">
      <c r="J864" s="98"/>
    </row>
    <row r="865" ht="12.75">
      <c r="J865" s="98"/>
    </row>
    <row r="866" ht="12.75">
      <c r="J866" s="98"/>
    </row>
    <row r="867" ht="12.75">
      <c r="J867" s="98"/>
    </row>
    <row r="868" ht="12.75">
      <c r="J868" s="98"/>
    </row>
    <row r="869" ht="12.75">
      <c r="J869" s="98"/>
    </row>
    <row r="870" ht="12.75">
      <c r="J870" s="98"/>
    </row>
    <row r="871" ht="12.75">
      <c r="J871" s="98"/>
    </row>
    <row r="872" ht="12.75">
      <c r="J872" s="98"/>
    </row>
    <row r="873" ht="12.75">
      <c r="J873" s="98"/>
    </row>
    <row r="874" ht="12.75">
      <c r="J874" s="98"/>
    </row>
    <row r="875" ht="12.75">
      <c r="J875" s="98"/>
    </row>
    <row r="876" ht="12.75">
      <c r="J876" s="98"/>
    </row>
    <row r="877" ht="12.75">
      <c r="J877" s="98"/>
    </row>
    <row r="878" ht="12.75">
      <c r="J878" s="98"/>
    </row>
    <row r="879" ht="12.75">
      <c r="J879" s="98"/>
    </row>
    <row r="880" ht="12.75">
      <c r="J880" s="98"/>
    </row>
    <row r="881" ht="12.75">
      <c r="J881" s="98"/>
    </row>
    <row r="882" ht="12.75">
      <c r="J882" s="98"/>
    </row>
    <row r="883" ht="12.75">
      <c r="J883" s="98"/>
    </row>
    <row r="884" ht="12.75">
      <c r="J884" s="98"/>
    </row>
    <row r="885" ht="12.75">
      <c r="J885" s="98"/>
    </row>
    <row r="886" ht="12.75">
      <c r="J886" s="98"/>
    </row>
    <row r="887" ht="12.75">
      <c r="J887" s="98"/>
    </row>
    <row r="888" ht="12.75">
      <c r="J888" s="98"/>
    </row>
    <row r="889" ht="12.75">
      <c r="J889" s="98"/>
    </row>
    <row r="890" ht="12.75">
      <c r="J890" s="98"/>
    </row>
    <row r="891" ht="12.75">
      <c r="J891" s="98"/>
    </row>
    <row r="892" ht="12.75">
      <c r="J892" s="98"/>
    </row>
    <row r="893" ht="12.75">
      <c r="J893" s="98"/>
    </row>
    <row r="894" ht="12.75">
      <c r="J894" s="98"/>
    </row>
    <row r="895" ht="12.75">
      <c r="J895" s="98"/>
    </row>
    <row r="896" ht="12.75">
      <c r="J896" s="98"/>
    </row>
    <row r="897" ht="12.75">
      <c r="J897" s="98"/>
    </row>
    <row r="898" ht="12.75">
      <c r="J898" s="98"/>
    </row>
    <row r="899" ht="12.75">
      <c r="J899" s="98"/>
    </row>
    <row r="900" ht="12.75">
      <c r="J900" s="98"/>
    </row>
    <row r="901" ht="12.75">
      <c r="J901" s="98"/>
    </row>
    <row r="902" ht="12.75">
      <c r="J902" s="98"/>
    </row>
    <row r="903" ht="12.75">
      <c r="J903" s="98"/>
    </row>
    <row r="904" ht="12.75">
      <c r="J904" s="98"/>
    </row>
    <row r="905" ht="12.75">
      <c r="J905" s="98"/>
    </row>
    <row r="906" ht="12.75">
      <c r="J906" s="98"/>
    </row>
    <row r="907" ht="12.75">
      <c r="J907" s="98"/>
    </row>
    <row r="908" ht="12.75">
      <c r="J908" s="98"/>
    </row>
    <row r="909" ht="12.75">
      <c r="J909" s="98"/>
    </row>
    <row r="910" ht="12.75">
      <c r="J910" s="98"/>
    </row>
    <row r="911" ht="12.75">
      <c r="J911" s="98"/>
    </row>
    <row r="912" ht="12.75">
      <c r="J912" s="98"/>
    </row>
    <row r="913" ht="12.75">
      <c r="J913" s="98"/>
    </row>
    <row r="914" ht="12.75">
      <c r="J914" s="98"/>
    </row>
    <row r="915" ht="12.75">
      <c r="J915" s="98"/>
    </row>
    <row r="916" ht="12.75">
      <c r="J916" s="98"/>
    </row>
    <row r="917" ht="12.75">
      <c r="J917" s="98"/>
    </row>
    <row r="918" ht="12.75">
      <c r="J918" s="98"/>
    </row>
    <row r="919" ht="12.75">
      <c r="J919" s="98"/>
    </row>
    <row r="920" ht="12.75">
      <c r="J920" s="98"/>
    </row>
    <row r="921" ht="12.75">
      <c r="J921" s="98"/>
    </row>
    <row r="922" ht="12.75">
      <c r="J922" s="98"/>
    </row>
    <row r="923" ht="12.75">
      <c r="J923" s="98"/>
    </row>
    <row r="924" ht="12.75">
      <c r="J924" s="98"/>
    </row>
    <row r="925" ht="12.75">
      <c r="J925" s="98"/>
    </row>
    <row r="926" ht="12.75">
      <c r="J926" s="98"/>
    </row>
    <row r="927" ht="12.75">
      <c r="J927" s="98"/>
    </row>
    <row r="928" ht="12.75">
      <c r="J928" s="98"/>
    </row>
    <row r="929" ht="12.75">
      <c r="J929" s="98"/>
    </row>
    <row r="930" ht="12.75">
      <c r="J930" s="98"/>
    </row>
    <row r="931" ht="12.75">
      <c r="J931" s="98"/>
    </row>
    <row r="932" ht="12.75">
      <c r="J932" s="98"/>
    </row>
    <row r="933" ht="12.75">
      <c r="J933" s="98"/>
    </row>
    <row r="934" ht="12.75">
      <c r="J934" s="98"/>
    </row>
    <row r="935" ht="12.75">
      <c r="J935" s="98"/>
    </row>
    <row r="936" ht="12.75">
      <c r="J936" s="98"/>
    </row>
    <row r="937" ht="12.75">
      <c r="J937" s="98"/>
    </row>
    <row r="938" ht="12.75">
      <c r="J938" s="98"/>
    </row>
    <row r="939" ht="12.75">
      <c r="J939" s="98"/>
    </row>
    <row r="940" ht="12.75">
      <c r="J940" s="98"/>
    </row>
    <row r="941" ht="12.75">
      <c r="J941" s="98"/>
    </row>
    <row r="942" ht="12.75">
      <c r="J942" s="98"/>
    </row>
    <row r="943" ht="12.75">
      <c r="J943" s="98"/>
    </row>
    <row r="944" ht="12.75">
      <c r="J944" s="98"/>
    </row>
    <row r="945" ht="12.75">
      <c r="J945" s="98"/>
    </row>
    <row r="946" ht="12.75">
      <c r="J946" s="98"/>
    </row>
    <row r="947" ht="12.75">
      <c r="J947" s="98"/>
    </row>
    <row r="948" ht="12.75">
      <c r="J948" s="98"/>
    </row>
    <row r="949" ht="12.75">
      <c r="J949" s="98"/>
    </row>
    <row r="950" ht="12.75">
      <c r="J950" s="98"/>
    </row>
    <row r="951" ht="12.75">
      <c r="J951" s="98"/>
    </row>
    <row r="952" ht="12.75">
      <c r="J952" s="98"/>
    </row>
    <row r="953" ht="12.75">
      <c r="J953" s="98"/>
    </row>
    <row r="954" ht="12.75">
      <c r="J954" s="98"/>
    </row>
    <row r="955" ht="12.75">
      <c r="J955" s="98"/>
    </row>
    <row r="956" ht="12.75">
      <c r="J956" s="98"/>
    </row>
    <row r="957" ht="12.75">
      <c r="J957" s="98"/>
    </row>
    <row r="958" ht="12.75">
      <c r="J958" s="98"/>
    </row>
    <row r="959" ht="12.75">
      <c r="J959" s="98"/>
    </row>
    <row r="960" ht="12.75">
      <c r="J960" s="98"/>
    </row>
    <row r="961" ht="12.75">
      <c r="J961" s="98"/>
    </row>
    <row r="962" ht="12.75">
      <c r="J962" s="98"/>
    </row>
    <row r="963" ht="12.75">
      <c r="J963" s="98"/>
    </row>
    <row r="964" ht="12.75">
      <c r="J964" s="98"/>
    </row>
    <row r="965" ht="12.75">
      <c r="J965" s="98"/>
    </row>
    <row r="966" ht="12.75">
      <c r="J966" s="98"/>
    </row>
    <row r="967" ht="12.75">
      <c r="J967" s="98"/>
    </row>
    <row r="968" ht="12.75">
      <c r="J968" s="98"/>
    </row>
    <row r="969" ht="12.75">
      <c r="J969" s="98"/>
    </row>
    <row r="970" ht="12.75">
      <c r="J970" s="98"/>
    </row>
    <row r="971" ht="12.75">
      <c r="J971" s="98"/>
    </row>
    <row r="972" ht="12.75">
      <c r="J972" s="98"/>
    </row>
    <row r="973" ht="12.75">
      <c r="J973" s="98"/>
    </row>
    <row r="974" ht="12.75">
      <c r="J974" s="98"/>
    </row>
    <row r="975" ht="12.75">
      <c r="J975" s="98"/>
    </row>
    <row r="976" ht="12.75">
      <c r="J976" s="98"/>
    </row>
    <row r="977" ht="12.75">
      <c r="J977" s="98"/>
    </row>
    <row r="978" ht="12.75">
      <c r="J978" s="98"/>
    </row>
    <row r="979" ht="12.75">
      <c r="J979" s="98"/>
    </row>
    <row r="980" ht="12.75">
      <c r="J980" s="98"/>
    </row>
    <row r="981" ht="12.75">
      <c r="J981" s="98"/>
    </row>
    <row r="982" ht="12.75">
      <c r="J982" s="98"/>
    </row>
    <row r="983" ht="12.75">
      <c r="J983" s="98"/>
    </row>
    <row r="984" ht="12.75">
      <c r="J984" s="98"/>
    </row>
    <row r="985" ht="12.75">
      <c r="J985" s="98"/>
    </row>
    <row r="986" ht="12.75">
      <c r="J986" s="98"/>
    </row>
    <row r="987" ht="12.75">
      <c r="J987" s="98"/>
    </row>
    <row r="988" ht="12.75">
      <c r="J988" s="98"/>
    </row>
    <row r="989" ht="12.75">
      <c r="J989" s="98"/>
    </row>
    <row r="990" ht="12.75">
      <c r="J990" s="98"/>
    </row>
    <row r="991" ht="12.75">
      <c r="J991" s="98"/>
    </row>
    <row r="992" ht="12.75">
      <c r="J992" s="98"/>
    </row>
    <row r="993" ht="12.75">
      <c r="J993" s="98"/>
    </row>
    <row r="994" ht="12.75">
      <c r="J994" s="98"/>
    </row>
    <row r="995" ht="12.75">
      <c r="J995" s="98"/>
    </row>
    <row r="996" ht="12.75">
      <c r="J996" s="98"/>
    </row>
    <row r="997" ht="12.75">
      <c r="J997" s="98"/>
    </row>
    <row r="998" ht="12.75">
      <c r="J998" s="98"/>
    </row>
    <row r="999" ht="12.75">
      <c r="J999" s="98"/>
    </row>
    <row r="1000" ht="12.75">
      <c r="J1000" s="98"/>
    </row>
    <row r="1001" ht="12.75">
      <c r="J1001" s="98"/>
    </row>
    <row r="1002" ht="12.75">
      <c r="J1002" s="98"/>
    </row>
    <row r="1003" ht="12.75">
      <c r="J1003" s="98"/>
    </row>
    <row r="1004" ht="12.75">
      <c r="J1004" s="98"/>
    </row>
    <row r="1005" ht="12.75">
      <c r="J1005" s="98"/>
    </row>
    <row r="1006" ht="12.75">
      <c r="J1006" s="98"/>
    </row>
    <row r="1007" ht="12.75">
      <c r="J1007" s="98"/>
    </row>
    <row r="1008" ht="12.75">
      <c r="J1008" s="98"/>
    </row>
    <row r="1009" ht="12.75">
      <c r="J1009" s="98"/>
    </row>
    <row r="1010" ht="12.75">
      <c r="J1010" s="98"/>
    </row>
    <row r="1011" ht="12.75">
      <c r="J1011" s="98"/>
    </row>
    <row r="1012" ht="12.75">
      <c r="J1012" s="98"/>
    </row>
    <row r="1013" ht="12.75">
      <c r="J1013" s="98"/>
    </row>
    <row r="1014" ht="12.75">
      <c r="J1014" s="98"/>
    </row>
    <row r="1015" ht="12.75">
      <c r="J1015" s="98"/>
    </row>
    <row r="1016" ht="12.75">
      <c r="J1016" s="98"/>
    </row>
    <row r="1017" ht="12.75">
      <c r="J1017" s="98"/>
    </row>
    <row r="1018" ht="12.75">
      <c r="J1018" s="98"/>
    </row>
    <row r="1019" ht="12.75">
      <c r="J1019" s="98"/>
    </row>
    <row r="1020" ht="12.75">
      <c r="J1020" s="98"/>
    </row>
    <row r="1021" ht="12.75">
      <c r="J1021" s="98"/>
    </row>
    <row r="1022" ht="12.75">
      <c r="J1022" s="98"/>
    </row>
    <row r="1023" ht="12.75">
      <c r="J1023" s="98"/>
    </row>
    <row r="1024" ht="12.75">
      <c r="J1024" s="98"/>
    </row>
    <row r="1025" ht="12.75">
      <c r="J1025" s="98"/>
    </row>
    <row r="1026" ht="12.75">
      <c r="J1026" s="98"/>
    </row>
    <row r="1027" ht="12.75">
      <c r="J1027" s="98"/>
    </row>
    <row r="1028" ht="12.75">
      <c r="J1028" s="98"/>
    </row>
    <row r="1029" ht="12.75">
      <c r="J1029" s="98"/>
    </row>
    <row r="1030" ht="12.75">
      <c r="J1030" s="98"/>
    </row>
    <row r="1031" ht="12.75">
      <c r="J1031" s="98"/>
    </row>
    <row r="1032" ht="12.75">
      <c r="J1032" s="98"/>
    </row>
    <row r="1033" ht="12.75">
      <c r="J1033" s="98"/>
    </row>
    <row r="1034" ht="12.75">
      <c r="J1034" s="98"/>
    </row>
    <row r="1035" ht="12.75">
      <c r="J1035" s="98"/>
    </row>
    <row r="1036" ht="12.75">
      <c r="J1036" s="98"/>
    </row>
    <row r="1037" ht="12.75">
      <c r="J1037" s="98"/>
    </row>
    <row r="1038" ht="12.75">
      <c r="J1038" s="98"/>
    </row>
    <row r="1039" ht="12.75">
      <c r="J1039" s="98"/>
    </row>
    <row r="1040" ht="12.75">
      <c r="J1040" s="98"/>
    </row>
    <row r="1041" ht="12.75">
      <c r="J1041" s="98"/>
    </row>
    <row r="1042" ht="12.75">
      <c r="J1042" s="98"/>
    </row>
    <row r="1043" ht="12.75">
      <c r="J1043" s="98"/>
    </row>
    <row r="1044" ht="12.75">
      <c r="J1044" s="98"/>
    </row>
    <row r="1045" ht="12.75">
      <c r="J1045" s="98"/>
    </row>
    <row r="1046" ht="12.75">
      <c r="J1046" s="98"/>
    </row>
    <row r="1047" ht="12.75">
      <c r="J1047" s="98"/>
    </row>
    <row r="1048" ht="12.75">
      <c r="J1048" s="98"/>
    </row>
    <row r="1049" ht="12.75">
      <c r="J1049" s="98"/>
    </row>
    <row r="1050" ht="12.75">
      <c r="J1050" s="98"/>
    </row>
    <row r="1051" ht="12.75">
      <c r="J1051" s="98"/>
    </row>
    <row r="1052" ht="12.75">
      <c r="J1052" s="98"/>
    </row>
    <row r="1053" ht="12.75">
      <c r="J1053" s="98"/>
    </row>
    <row r="1054" ht="12.75">
      <c r="J1054" s="98"/>
    </row>
    <row r="1055" ht="12.75">
      <c r="J1055" s="98"/>
    </row>
    <row r="1056" ht="12.75">
      <c r="J1056" s="98"/>
    </row>
    <row r="1057" ht="12.75">
      <c r="J1057" s="98"/>
    </row>
    <row r="1058" ht="12.75">
      <c r="J1058" s="98"/>
    </row>
    <row r="1059" ht="12.75">
      <c r="J1059" s="98"/>
    </row>
    <row r="1060" ht="12.75">
      <c r="J1060" s="98"/>
    </row>
    <row r="1061" ht="12.75">
      <c r="J1061" s="98"/>
    </row>
    <row r="1062" ht="12.75">
      <c r="J1062" s="98"/>
    </row>
    <row r="1063" ht="12.75">
      <c r="J1063" s="98"/>
    </row>
    <row r="1064" ht="12.75">
      <c r="J1064" s="98"/>
    </row>
    <row r="1065" ht="12.75">
      <c r="J1065" s="98"/>
    </row>
    <row r="1066" ht="12.75">
      <c r="J1066" s="98"/>
    </row>
    <row r="1067" ht="12.75">
      <c r="J1067" s="98"/>
    </row>
    <row r="1068" ht="12.75">
      <c r="J1068" s="98"/>
    </row>
    <row r="1069" ht="12.75">
      <c r="J1069" s="98"/>
    </row>
    <row r="1070" ht="12.75">
      <c r="J1070" s="98"/>
    </row>
    <row r="1071" ht="12.75">
      <c r="J1071" s="98"/>
    </row>
    <row r="1072" ht="12.75">
      <c r="J1072" s="98"/>
    </row>
    <row r="1073" ht="12.75">
      <c r="J1073" s="98"/>
    </row>
    <row r="1074" ht="12.75">
      <c r="J1074" s="98"/>
    </row>
    <row r="1075" ht="12.75">
      <c r="J1075" s="98"/>
    </row>
    <row r="1076" ht="12.75">
      <c r="J1076" s="98"/>
    </row>
    <row r="1077" ht="12.75">
      <c r="J1077" s="98"/>
    </row>
    <row r="1078" ht="12.75">
      <c r="J1078" s="98"/>
    </row>
    <row r="1079" ht="12.75">
      <c r="J1079" s="98"/>
    </row>
    <row r="1080" ht="12.75">
      <c r="J1080" s="98"/>
    </row>
    <row r="1081" ht="12.75">
      <c r="J1081" s="98"/>
    </row>
    <row r="1082" ht="12.75">
      <c r="J1082" s="98"/>
    </row>
    <row r="1083" ht="12.75">
      <c r="J1083" s="98"/>
    </row>
    <row r="1084" ht="12.75">
      <c r="J1084" s="98"/>
    </row>
    <row r="1085" ht="12.75">
      <c r="J1085" s="98"/>
    </row>
    <row r="1086" ht="12.75">
      <c r="J1086" s="98"/>
    </row>
    <row r="1087" ht="12.75">
      <c r="J1087" s="98"/>
    </row>
    <row r="1088" ht="12.75">
      <c r="J1088" s="98"/>
    </row>
    <row r="1089" ht="12.75">
      <c r="J1089" s="98"/>
    </row>
    <row r="1090" ht="12.75">
      <c r="J1090" s="98"/>
    </row>
    <row r="1091" ht="12.75">
      <c r="J1091" s="98"/>
    </row>
    <row r="1092" ht="12.75">
      <c r="J1092" s="98"/>
    </row>
    <row r="1093" ht="12.75">
      <c r="J1093" s="98"/>
    </row>
    <row r="1094" ht="12.75">
      <c r="J1094" s="98"/>
    </row>
    <row r="1095" ht="12.75">
      <c r="J1095" s="98"/>
    </row>
    <row r="1096" ht="12.75">
      <c r="J1096" s="98"/>
    </row>
    <row r="1097" ht="12.75">
      <c r="J1097" s="98"/>
    </row>
    <row r="1098" ht="12.75">
      <c r="J1098" s="98"/>
    </row>
    <row r="1099" ht="12.75">
      <c r="J1099" s="98"/>
    </row>
    <row r="1100" ht="12.75">
      <c r="J1100" s="98"/>
    </row>
    <row r="1101" ht="12.75">
      <c r="J1101" s="98"/>
    </row>
    <row r="1102" ht="12.75">
      <c r="J1102" s="98"/>
    </row>
    <row r="1103" ht="12.75">
      <c r="J1103" s="98"/>
    </row>
    <row r="1104" ht="12.75">
      <c r="J1104" s="98"/>
    </row>
    <row r="1105" ht="12.75">
      <c r="J1105" s="98"/>
    </row>
    <row r="1106" ht="12.75">
      <c r="J1106" s="98"/>
    </row>
    <row r="1107" ht="12.75">
      <c r="J1107" s="98"/>
    </row>
    <row r="1108" ht="12.75">
      <c r="J1108" s="98"/>
    </row>
    <row r="1109" ht="12.75">
      <c r="J1109" s="98"/>
    </row>
    <row r="1110" ht="12.75">
      <c r="J1110" s="98"/>
    </row>
    <row r="1111" ht="12.75">
      <c r="J1111" s="98"/>
    </row>
    <row r="1112" ht="12.75">
      <c r="J1112" s="98"/>
    </row>
    <row r="1113" ht="12.75">
      <c r="J1113" s="98"/>
    </row>
    <row r="1114" ht="12.75">
      <c r="J1114" s="98"/>
    </row>
    <row r="1115" ht="12.75">
      <c r="J1115" s="98"/>
    </row>
    <row r="1116" ht="12.75">
      <c r="J1116" s="98"/>
    </row>
    <row r="1117" ht="12.75">
      <c r="J1117" s="98"/>
    </row>
    <row r="1118" ht="12.75">
      <c r="J1118" s="98"/>
    </row>
    <row r="1119" ht="12.75">
      <c r="J1119" s="98"/>
    </row>
    <row r="1120" ht="12.75">
      <c r="J1120" s="98"/>
    </row>
    <row r="1121" ht="12.75">
      <c r="J1121" s="98"/>
    </row>
    <row r="1122" ht="12.75">
      <c r="J1122" s="98"/>
    </row>
    <row r="1123" ht="12.75">
      <c r="J1123" s="98"/>
    </row>
    <row r="1124" ht="12.75">
      <c r="J1124" s="98"/>
    </row>
    <row r="1125" ht="12.75">
      <c r="J1125" s="98"/>
    </row>
    <row r="1126" ht="12.75">
      <c r="J1126" s="98"/>
    </row>
    <row r="1127" ht="12.75">
      <c r="J1127" s="98"/>
    </row>
    <row r="1128" ht="12.75">
      <c r="J1128" s="98"/>
    </row>
    <row r="1129" ht="12.75">
      <c r="J1129" s="98"/>
    </row>
    <row r="1130" ht="12.75">
      <c r="J1130" s="98"/>
    </row>
    <row r="1131" ht="12.75">
      <c r="J1131" s="98"/>
    </row>
    <row r="1132" ht="12.75">
      <c r="J1132" s="98"/>
    </row>
    <row r="1133" ht="12.75">
      <c r="J1133" s="98"/>
    </row>
    <row r="1134" ht="12.75">
      <c r="J1134" s="98"/>
    </row>
    <row r="1135" ht="12.75">
      <c r="J1135" s="98"/>
    </row>
    <row r="1136" ht="12.75">
      <c r="J1136" s="98"/>
    </row>
    <row r="1137" ht="12.75">
      <c r="J1137" s="98"/>
    </row>
    <row r="1138" ht="12.75">
      <c r="J1138" s="98"/>
    </row>
    <row r="1139" ht="12.75">
      <c r="J1139" s="98"/>
    </row>
    <row r="1140" ht="12.75">
      <c r="J1140" s="98"/>
    </row>
    <row r="1141" ht="12.75">
      <c r="J1141" s="98"/>
    </row>
    <row r="1142" ht="12.75">
      <c r="J1142" s="98"/>
    </row>
    <row r="1143" ht="12.75">
      <c r="J1143" s="98"/>
    </row>
    <row r="1144" ht="12.75">
      <c r="J1144" s="98"/>
    </row>
    <row r="1145" ht="12.75">
      <c r="J1145" s="98"/>
    </row>
    <row r="1146" ht="12.75">
      <c r="J1146" s="98"/>
    </row>
    <row r="1147" ht="12.75">
      <c r="J1147" s="98"/>
    </row>
    <row r="1148" ht="12.75">
      <c r="J1148" s="98"/>
    </row>
    <row r="1149" ht="12.75">
      <c r="J1149" s="98"/>
    </row>
    <row r="1150" ht="12.75">
      <c r="J1150" s="98"/>
    </row>
    <row r="1151" ht="12.75">
      <c r="J1151" s="98"/>
    </row>
    <row r="1152" ht="12.75">
      <c r="J1152" s="98"/>
    </row>
    <row r="1153" ht="12.75">
      <c r="J1153" s="98"/>
    </row>
    <row r="1154" ht="12.75">
      <c r="J1154" s="98"/>
    </row>
    <row r="1155" ht="12.75">
      <c r="J1155" s="98"/>
    </row>
    <row r="1156" ht="12.75">
      <c r="J1156" s="98"/>
    </row>
    <row r="1157" ht="12.75">
      <c r="J1157" s="98"/>
    </row>
    <row r="1158" ht="12.75">
      <c r="J1158" s="98"/>
    </row>
    <row r="1159" ht="12.75">
      <c r="J1159" s="98"/>
    </row>
    <row r="1160" ht="12.75">
      <c r="J1160" s="98"/>
    </row>
    <row r="1161" ht="12.75">
      <c r="J1161" s="98"/>
    </row>
    <row r="1162" ht="12.75">
      <c r="J1162" s="98"/>
    </row>
    <row r="1163" ht="12.75">
      <c r="J1163" s="98"/>
    </row>
    <row r="1164" ht="12.75">
      <c r="J1164" s="98"/>
    </row>
    <row r="1165" ht="12.75">
      <c r="J1165" s="98"/>
    </row>
    <row r="1166" ht="12.75">
      <c r="J1166" s="98"/>
    </row>
    <row r="1167" ht="12.75">
      <c r="J1167" s="98"/>
    </row>
    <row r="1168" ht="12.75">
      <c r="J1168" s="98"/>
    </row>
    <row r="1169" ht="12.75">
      <c r="J1169" s="98"/>
    </row>
    <row r="1170" ht="12.75">
      <c r="J1170" s="98"/>
    </row>
    <row r="1171" ht="12.75">
      <c r="J1171" s="98"/>
    </row>
    <row r="1172" ht="12.75">
      <c r="J1172" s="98"/>
    </row>
    <row r="1173" ht="12.75">
      <c r="J1173" s="98"/>
    </row>
    <row r="1174" ht="12.75">
      <c r="J1174" s="98"/>
    </row>
    <row r="1175" ht="12.75">
      <c r="J1175" s="98"/>
    </row>
    <row r="1176" ht="12.75">
      <c r="J1176" s="98"/>
    </row>
    <row r="1177" ht="12.75">
      <c r="J1177" s="98"/>
    </row>
    <row r="1178" ht="12.75">
      <c r="J1178" s="98"/>
    </row>
    <row r="1179" ht="12.75">
      <c r="J1179" s="98"/>
    </row>
    <row r="1180" ht="12.75">
      <c r="J1180" s="98"/>
    </row>
    <row r="1181" ht="12.75">
      <c r="J1181" s="98"/>
    </row>
    <row r="1182" ht="12.75">
      <c r="J1182" s="98"/>
    </row>
    <row r="1183" ht="12.75">
      <c r="J1183" s="98"/>
    </row>
    <row r="1184" ht="12.75">
      <c r="J1184" s="98"/>
    </row>
    <row r="1185" ht="12.75">
      <c r="J1185" s="98"/>
    </row>
    <row r="1186" ht="12.75">
      <c r="J1186" s="98"/>
    </row>
    <row r="1187" ht="12.75">
      <c r="J1187" s="98"/>
    </row>
    <row r="1188" ht="12.75">
      <c r="J1188" s="98"/>
    </row>
    <row r="1189" ht="12.75">
      <c r="J1189" s="98"/>
    </row>
    <row r="1190" ht="12.75">
      <c r="J1190" s="98"/>
    </row>
    <row r="1191" ht="12.75">
      <c r="J1191" s="98"/>
    </row>
    <row r="1192" ht="12.75">
      <c r="J1192" s="98"/>
    </row>
    <row r="1193" ht="12.75">
      <c r="J1193" s="98"/>
    </row>
    <row r="1194" ht="12.75">
      <c r="J1194" s="98"/>
    </row>
    <row r="1195" ht="12.75">
      <c r="J1195" s="98"/>
    </row>
    <row r="1196" ht="12.75">
      <c r="J1196" s="98"/>
    </row>
    <row r="1197" ht="12.75">
      <c r="J1197" s="98"/>
    </row>
    <row r="1198" ht="12.75">
      <c r="J1198" s="98"/>
    </row>
    <row r="1199" ht="12.75">
      <c r="J1199" s="98"/>
    </row>
    <row r="1200" ht="12.75">
      <c r="J1200" s="98"/>
    </row>
    <row r="1201" ht="12.75">
      <c r="J1201" s="98"/>
    </row>
    <row r="1202" ht="12.75">
      <c r="J1202" s="98"/>
    </row>
    <row r="1203" ht="12.75">
      <c r="J1203" s="98"/>
    </row>
    <row r="1204" ht="12.75">
      <c r="J1204" s="98"/>
    </row>
    <row r="1205" ht="12.75">
      <c r="J1205" s="98"/>
    </row>
    <row r="1206" ht="12.75">
      <c r="J1206" s="98"/>
    </row>
    <row r="1207" ht="12.75">
      <c r="J1207" s="98"/>
    </row>
  </sheetData>
  <sheetProtection/>
  <autoFilter ref="A7:B79"/>
  <mergeCells count="94">
    <mergeCell ref="Y4:AD4"/>
    <mergeCell ref="AC5:AC6"/>
    <mergeCell ref="AD5:AD6"/>
    <mergeCell ref="U69:V69"/>
    <mergeCell ref="W69:X69"/>
    <mergeCell ref="Y69:Z69"/>
    <mergeCell ref="AA69:AB69"/>
    <mergeCell ref="E57:F57"/>
    <mergeCell ref="G57:H57"/>
    <mergeCell ref="I57:J57"/>
    <mergeCell ref="Y57:Z57"/>
    <mergeCell ref="Q69:R69"/>
    <mergeCell ref="S69:T69"/>
    <mergeCell ref="E69:F69"/>
    <mergeCell ref="G69:H69"/>
    <mergeCell ref="I69:J69"/>
    <mergeCell ref="K69:L69"/>
    <mergeCell ref="M69:N69"/>
    <mergeCell ref="O69:P69"/>
    <mergeCell ref="K57:L57"/>
    <mergeCell ref="AA57:AB57"/>
    <mergeCell ref="M57:N57"/>
    <mergeCell ref="O57:P57"/>
    <mergeCell ref="Q57:R57"/>
    <mergeCell ref="S57:T57"/>
    <mergeCell ref="W57:X57"/>
    <mergeCell ref="U57:V57"/>
    <mergeCell ref="Q45:R45"/>
    <mergeCell ref="S45:T45"/>
    <mergeCell ref="U45:V45"/>
    <mergeCell ref="W45:X45"/>
    <mergeCell ref="Y45:Z45"/>
    <mergeCell ref="AA45:AB45"/>
    <mergeCell ref="E45:F45"/>
    <mergeCell ref="G45:H45"/>
    <mergeCell ref="I45:J45"/>
    <mergeCell ref="K45:L45"/>
    <mergeCell ref="M45:N45"/>
    <mergeCell ref="O45:P45"/>
    <mergeCell ref="Q33:R33"/>
    <mergeCell ref="S33:T33"/>
    <mergeCell ref="U33:V33"/>
    <mergeCell ref="W33:X33"/>
    <mergeCell ref="Y33:Z33"/>
    <mergeCell ref="AA33:AB33"/>
    <mergeCell ref="E33:F33"/>
    <mergeCell ref="G33:H33"/>
    <mergeCell ref="I33:J33"/>
    <mergeCell ref="K33:L33"/>
    <mergeCell ref="M33:N33"/>
    <mergeCell ref="O33:P33"/>
    <mergeCell ref="Q21:R21"/>
    <mergeCell ref="S21:T21"/>
    <mergeCell ref="U21:V21"/>
    <mergeCell ref="W21:X21"/>
    <mergeCell ref="Y21:Z21"/>
    <mergeCell ref="AA21:AB21"/>
    <mergeCell ref="E21:F21"/>
    <mergeCell ref="G21:H21"/>
    <mergeCell ref="I21:J21"/>
    <mergeCell ref="K21:L21"/>
    <mergeCell ref="M21:N21"/>
    <mergeCell ref="O21:P21"/>
    <mergeCell ref="Q9:R9"/>
    <mergeCell ref="S9:T9"/>
    <mergeCell ref="U9:V9"/>
    <mergeCell ref="W9:X9"/>
    <mergeCell ref="Y9:Z9"/>
    <mergeCell ref="AA9:AB9"/>
    <mergeCell ref="I9:J9"/>
    <mergeCell ref="K9:L9"/>
    <mergeCell ref="E9:F9"/>
    <mergeCell ref="G9:H9"/>
    <mergeCell ref="M9:N9"/>
    <mergeCell ref="O9:P9"/>
    <mergeCell ref="D4:D5"/>
    <mergeCell ref="U4:X4"/>
    <mergeCell ref="U5:V5"/>
    <mergeCell ref="W5:X5"/>
    <mergeCell ref="E5:F5"/>
    <mergeCell ref="G5:H5"/>
    <mergeCell ref="E4:H4"/>
    <mergeCell ref="I4:L4"/>
    <mergeCell ref="I5:J5"/>
    <mergeCell ref="C1:AB1"/>
    <mergeCell ref="A6:B6"/>
    <mergeCell ref="M4:P4"/>
    <mergeCell ref="K5:L5"/>
    <mergeCell ref="Y5:Z5"/>
    <mergeCell ref="AA5:AB5"/>
    <mergeCell ref="Q4:T4"/>
    <mergeCell ref="Q5:R5"/>
    <mergeCell ref="S5:T5"/>
    <mergeCell ref="C4:C6"/>
  </mergeCells>
  <printOptions/>
  <pageMargins left="0.1968503937007874" right="0.1968503937007874" top="0.1968503937007874" bottom="0.1968503937007874" header="0.15748031496062992" footer="0.11811023622047245"/>
  <pageSetup fitToHeight="1" fitToWidth="1" horizontalDpi="600" verticalDpi="600" orientation="landscape" pageOrder="overThenDown" paperSize="8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I83"/>
  <sheetViews>
    <sheetView tabSelected="1" zoomScale="55" zoomScaleNormal="55" zoomScalePageLayoutView="0" workbookViewId="0" topLeftCell="A1">
      <selection activeCell="K81" sqref="K81"/>
    </sheetView>
  </sheetViews>
  <sheetFormatPr defaultColWidth="9.00390625" defaultRowHeight="12.75"/>
  <cols>
    <col min="4" max="4" width="35.625" style="0" customWidth="1"/>
    <col min="5" max="5" width="13.625" style="0" customWidth="1"/>
    <col min="7" max="7" width="13.625" style="0" customWidth="1"/>
    <col min="9" max="9" width="11.375" style="0" customWidth="1"/>
    <col min="11" max="11" width="11.50390625" style="0" customWidth="1"/>
    <col min="13" max="13" width="12.50390625" style="0" customWidth="1"/>
    <col min="15" max="15" width="11.625" style="0" customWidth="1"/>
    <col min="17" max="17" width="12.00390625" style="0" customWidth="1"/>
    <col min="19" max="19" width="13.125" style="0" customWidth="1"/>
    <col min="21" max="21" width="11.375" style="0" customWidth="1"/>
    <col min="23" max="23" width="11.50390625" style="0" customWidth="1"/>
    <col min="25" max="25" width="12.00390625" style="0" customWidth="1"/>
    <col min="27" max="27" width="12.625" style="0" customWidth="1"/>
  </cols>
  <sheetData>
    <row r="1" spans="1:28" s="2" customFormat="1" ht="54" customHeight="1">
      <c r="A1" s="1"/>
      <c r="B1" s="1"/>
      <c r="C1" s="101" t="s">
        <v>130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8" s="2" customFormat="1" ht="17.25">
      <c r="A2" s="1"/>
      <c r="B2" s="1"/>
      <c r="C2" s="3" t="s">
        <v>0</v>
      </c>
      <c r="D2" s="4"/>
      <c r="U2" s="5"/>
      <c r="V2" s="5"/>
      <c r="W2" s="5"/>
      <c r="X2" s="5"/>
      <c r="Y2" s="6"/>
      <c r="Z2" s="6"/>
      <c r="AA2" s="6"/>
      <c r="AB2" s="6"/>
    </row>
    <row r="3" spans="1:28" s="10" customFormat="1" ht="12.75">
      <c r="A3" s="7"/>
      <c r="B3" s="7"/>
      <c r="C3" s="8"/>
      <c r="D3" s="9"/>
      <c r="U3" s="11"/>
      <c r="V3" s="11"/>
      <c r="W3" s="11"/>
      <c r="X3" s="11"/>
      <c r="Y3" s="12"/>
      <c r="Z3" s="12"/>
      <c r="AA3" s="12"/>
      <c r="AB3" s="12"/>
    </row>
    <row r="4" spans="1:30" s="10" customFormat="1" ht="63.75" customHeight="1">
      <c r="A4" s="7"/>
      <c r="B4" s="7"/>
      <c r="C4" s="109" t="s">
        <v>1</v>
      </c>
      <c r="D4" s="110" t="s">
        <v>2</v>
      </c>
      <c r="E4" s="115" t="s">
        <v>3</v>
      </c>
      <c r="F4" s="115"/>
      <c r="G4" s="115"/>
      <c r="H4" s="115"/>
      <c r="I4" s="116" t="s">
        <v>4</v>
      </c>
      <c r="J4" s="116"/>
      <c r="K4" s="116"/>
      <c r="L4" s="116"/>
      <c r="M4" s="103" t="s">
        <v>5</v>
      </c>
      <c r="N4" s="103"/>
      <c r="O4" s="103"/>
      <c r="P4" s="103"/>
      <c r="Q4" s="107" t="s">
        <v>6</v>
      </c>
      <c r="R4" s="107"/>
      <c r="S4" s="107"/>
      <c r="T4" s="107"/>
      <c r="U4" s="112" t="s">
        <v>7</v>
      </c>
      <c r="V4" s="112"/>
      <c r="W4" s="112"/>
      <c r="X4" s="112"/>
      <c r="Y4" s="123" t="s">
        <v>8</v>
      </c>
      <c r="Z4" s="123"/>
      <c r="AA4" s="123"/>
      <c r="AB4" s="123"/>
      <c r="AC4" s="123"/>
      <c r="AD4" s="123"/>
    </row>
    <row r="5" spans="1:30" s="10" customFormat="1" ht="26.25" customHeight="1">
      <c r="A5" s="7"/>
      <c r="B5" s="7"/>
      <c r="C5" s="109"/>
      <c r="D5" s="111"/>
      <c r="E5" s="114" t="s">
        <v>9</v>
      </c>
      <c r="F5" s="114"/>
      <c r="G5" s="114" t="s">
        <v>10</v>
      </c>
      <c r="H5" s="114"/>
      <c r="I5" s="104" t="s">
        <v>9</v>
      </c>
      <c r="J5" s="104"/>
      <c r="K5" s="104" t="s">
        <v>10</v>
      </c>
      <c r="L5" s="104"/>
      <c r="M5" s="13" t="s">
        <v>9</v>
      </c>
      <c r="N5" s="13"/>
      <c r="O5" s="13" t="s">
        <v>10</v>
      </c>
      <c r="P5" s="13"/>
      <c r="Q5" s="108" t="s">
        <v>9</v>
      </c>
      <c r="R5" s="108"/>
      <c r="S5" s="108" t="s">
        <v>10</v>
      </c>
      <c r="T5" s="108"/>
      <c r="U5" s="113" t="s">
        <v>9</v>
      </c>
      <c r="V5" s="113"/>
      <c r="W5" s="113" t="s">
        <v>10</v>
      </c>
      <c r="X5" s="113"/>
      <c r="Y5" s="105" t="s">
        <v>9</v>
      </c>
      <c r="Z5" s="106"/>
      <c r="AA5" s="105" t="s">
        <v>10</v>
      </c>
      <c r="AB5" s="106"/>
      <c r="AC5" s="124" t="s">
        <v>11</v>
      </c>
      <c r="AD5" s="124" t="s">
        <v>12</v>
      </c>
    </row>
    <row r="6" spans="1:30" s="27" customFormat="1" ht="46.5" customHeight="1">
      <c r="A6" s="102" t="s">
        <v>13</v>
      </c>
      <c r="B6" s="102"/>
      <c r="C6" s="109"/>
      <c r="D6" s="14" t="s">
        <v>14</v>
      </c>
      <c r="E6" s="15" t="s">
        <v>15</v>
      </c>
      <c r="F6" s="16" t="s">
        <v>16</v>
      </c>
      <c r="G6" s="16" t="s">
        <v>17</v>
      </c>
      <c r="H6" s="16" t="s">
        <v>16</v>
      </c>
      <c r="I6" s="17" t="s">
        <v>15</v>
      </c>
      <c r="J6" s="18" t="s">
        <v>16</v>
      </c>
      <c r="K6" s="18" t="s">
        <v>18</v>
      </c>
      <c r="L6" s="18" t="s">
        <v>16</v>
      </c>
      <c r="M6" s="19" t="s">
        <v>15</v>
      </c>
      <c r="N6" s="20" t="s">
        <v>16</v>
      </c>
      <c r="O6" s="20" t="s">
        <v>18</v>
      </c>
      <c r="P6" s="20" t="s">
        <v>16</v>
      </c>
      <c r="Q6" s="21" t="s">
        <v>15</v>
      </c>
      <c r="R6" s="22" t="s">
        <v>16</v>
      </c>
      <c r="S6" s="22" t="s">
        <v>18</v>
      </c>
      <c r="T6" s="22" t="s">
        <v>16</v>
      </c>
      <c r="U6" s="23" t="s">
        <v>15</v>
      </c>
      <c r="V6" s="24" t="s">
        <v>16</v>
      </c>
      <c r="W6" s="24" t="s">
        <v>18</v>
      </c>
      <c r="X6" s="24" t="s">
        <v>16</v>
      </c>
      <c r="Y6" s="25" t="s">
        <v>15</v>
      </c>
      <c r="Z6" s="26" t="s">
        <v>16</v>
      </c>
      <c r="AA6" s="26" t="s">
        <v>18</v>
      </c>
      <c r="AB6" s="26" t="s">
        <v>16</v>
      </c>
      <c r="AC6" s="125"/>
      <c r="AD6" s="125"/>
    </row>
    <row r="7" spans="1:30" s="10" customFormat="1" ht="39">
      <c r="A7" s="28" t="s">
        <v>19</v>
      </c>
      <c r="B7" s="28" t="s">
        <v>20</v>
      </c>
      <c r="C7" s="29" t="s">
        <v>21</v>
      </c>
      <c r="D7" s="29">
        <v>2</v>
      </c>
      <c r="E7" s="30">
        <v>3</v>
      </c>
      <c r="F7" s="30">
        <v>4</v>
      </c>
      <c r="G7" s="30">
        <v>5</v>
      </c>
      <c r="H7" s="30">
        <v>6</v>
      </c>
      <c r="I7" s="31">
        <v>7</v>
      </c>
      <c r="J7" s="31">
        <v>8</v>
      </c>
      <c r="K7" s="31">
        <v>9</v>
      </c>
      <c r="L7" s="31">
        <v>10</v>
      </c>
      <c r="M7" s="32">
        <v>11</v>
      </c>
      <c r="N7" s="32">
        <v>12</v>
      </c>
      <c r="O7" s="32">
        <v>13</v>
      </c>
      <c r="P7" s="32">
        <v>14</v>
      </c>
      <c r="Q7" s="33">
        <v>15</v>
      </c>
      <c r="R7" s="33">
        <v>16</v>
      </c>
      <c r="S7" s="33">
        <v>17</v>
      </c>
      <c r="T7" s="33">
        <v>18</v>
      </c>
      <c r="U7" s="34">
        <v>19</v>
      </c>
      <c r="V7" s="35">
        <v>20</v>
      </c>
      <c r="W7" s="35">
        <v>21</v>
      </c>
      <c r="X7" s="35">
        <v>22</v>
      </c>
      <c r="Y7" s="36">
        <v>23</v>
      </c>
      <c r="Z7" s="36">
        <v>24</v>
      </c>
      <c r="AA7" s="36">
        <v>25</v>
      </c>
      <c r="AB7" s="36">
        <v>26</v>
      </c>
      <c r="AC7" s="36">
        <v>27</v>
      </c>
      <c r="AD7" s="36">
        <v>28</v>
      </c>
    </row>
    <row r="8" spans="1:35" s="49" customFormat="1" ht="15">
      <c r="A8" s="37" t="s">
        <v>22</v>
      </c>
      <c r="B8" s="37" t="s">
        <v>23</v>
      </c>
      <c r="C8" s="38" t="s">
        <v>21</v>
      </c>
      <c r="D8" s="39" t="s">
        <v>120</v>
      </c>
      <c r="E8" s="40"/>
      <c r="F8" s="40"/>
      <c r="G8" s="41"/>
      <c r="H8" s="40"/>
      <c r="I8" s="42"/>
      <c r="J8" s="43">
        <f>SUM(J10:J19)</f>
        <v>0</v>
      </c>
      <c r="K8" s="42"/>
      <c r="L8" s="43">
        <f>SUM(L10:L19)</f>
        <v>0</v>
      </c>
      <c r="M8" s="42">
        <f>SUM(M10:M19)</f>
        <v>573308</v>
      </c>
      <c r="N8" s="43">
        <f>SUM(N10:N19)</f>
        <v>0.9999999999999999</v>
      </c>
      <c r="O8" s="42">
        <f>SUM(O10:O19)</f>
        <v>531268</v>
      </c>
      <c r="P8" s="43">
        <f>SUM(P10:P19)</f>
        <v>1</v>
      </c>
      <c r="Q8" s="42"/>
      <c r="R8" s="43">
        <f>SUM(R10:R19)</f>
        <v>0</v>
      </c>
      <c r="S8" s="42"/>
      <c r="T8" s="43">
        <f>SUM(T10:T19)</f>
        <v>0</v>
      </c>
      <c r="U8" s="42"/>
      <c r="V8" s="43">
        <f>SUM(V10:V19)</f>
        <v>0</v>
      </c>
      <c r="W8" s="42"/>
      <c r="X8" s="43">
        <f>SUM(X10:X19)</f>
        <v>0</v>
      </c>
      <c r="Y8" s="44">
        <f>SUM(Y10:Y19)</f>
        <v>0</v>
      </c>
      <c r="Z8" s="45">
        <f>SUM(Z10:Z19)</f>
        <v>0</v>
      </c>
      <c r="AA8" s="44">
        <f>SUM(AA10:AA19)</f>
        <v>0</v>
      </c>
      <c r="AB8" s="45">
        <f>SUM(AB10:AB19)</f>
        <v>0</v>
      </c>
      <c r="AC8" s="46" t="e">
        <f>Y8/Y$68</f>
        <v>#DIV/0!</v>
      </c>
      <c r="AD8" s="47" t="e">
        <f>AA8/AA$68</f>
        <v>#DIV/0!</v>
      </c>
      <c r="AE8" s="48"/>
      <c r="AF8" s="10"/>
      <c r="AG8" s="10"/>
      <c r="AH8" s="48"/>
      <c r="AI8" s="10"/>
    </row>
    <row r="9" spans="1:35" s="55" customFormat="1" ht="12.75">
      <c r="A9" s="50"/>
      <c r="B9" s="50"/>
      <c r="C9" s="51"/>
      <c r="D9" s="52" t="s">
        <v>24</v>
      </c>
      <c r="E9" s="117">
        <f>IF(E8&gt;0,E8/$Y8,"")</f>
      </c>
      <c r="F9" s="118"/>
      <c r="G9" s="119">
        <f>IF(G8&gt;0,G8/$AA8,"")</f>
      </c>
      <c r="H9" s="120"/>
      <c r="I9" s="117">
        <f>IF(I8&gt;0,I8/$Y8,"")</f>
      </c>
      <c r="J9" s="118"/>
      <c r="K9" s="119">
        <f>IF(K8&gt;0,K8/$AA8,"")</f>
      </c>
      <c r="L9" s="120"/>
      <c r="M9" s="117" t="e">
        <f>IF(M8&gt;0,M8/$Y8,"")</f>
        <v>#DIV/0!</v>
      </c>
      <c r="N9" s="118"/>
      <c r="O9" s="119" t="e">
        <f>IF(O8&gt;0,O8/$AA8,"")</f>
        <v>#DIV/0!</v>
      </c>
      <c r="P9" s="120"/>
      <c r="Q9" s="117">
        <f>IF(Q8&gt;0,Q8/$Y8,"")</f>
      </c>
      <c r="R9" s="118"/>
      <c r="S9" s="119">
        <f>IF(S8&gt;0,S8/$AA8,"")</f>
      </c>
      <c r="T9" s="120"/>
      <c r="U9" s="117">
        <f>IF(U8&gt;0,U8/$Y8,"")</f>
      </c>
      <c r="V9" s="118"/>
      <c r="W9" s="119">
        <f>IF(W8&gt;0,W8/$AA8,"")</f>
      </c>
      <c r="X9" s="120"/>
      <c r="Y9" s="117">
        <f>IF(Y8&gt;0,Y8/$Y8,"")</f>
      </c>
      <c r="Z9" s="118"/>
      <c r="AA9" s="119">
        <f>IF(AA8&gt;0,AA8/$AA8,"")</f>
      </c>
      <c r="AB9" s="120"/>
      <c r="AC9" s="53"/>
      <c r="AD9" s="53"/>
      <c r="AE9" s="54"/>
      <c r="AF9" s="54"/>
      <c r="AG9" s="54"/>
      <c r="AH9" s="54"/>
      <c r="AI9" s="54"/>
    </row>
    <row r="10" spans="1:61" s="10" customFormat="1" ht="12.75">
      <c r="A10" s="37" t="s">
        <v>22</v>
      </c>
      <c r="B10" s="7" t="s">
        <v>25</v>
      </c>
      <c r="C10" s="56" t="s">
        <v>26</v>
      </c>
      <c r="D10" s="57" t="s">
        <v>27</v>
      </c>
      <c r="E10" s="58"/>
      <c r="F10" s="59"/>
      <c r="G10" s="58"/>
      <c r="H10" s="58"/>
      <c r="I10" s="60"/>
      <c r="J10" s="61">
        <f aca="true" t="shared" si="0" ref="J10:J19">IF(I$8&gt;0,I10/I$8,"")</f>
      </c>
      <c r="K10" s="60"/>
      <c r="L10" s="61">
        <f aca="true" t="shared" si="1" ref="L10:L19">IF(K$8&gt;0,K10/K$8,"")</f>
      </c>
      <c r="M10" s="60">
        <v>428905</v>
      </c>
      <c r="N10" s="61">
        <f aca="true" t="shared" si="2" ref="N10:N19">IF(M$8&gt;0,M10/M$8,"")</f>
        <v>0.7481231728843832</v>
      </c>
      <c r="O10" s="60">
        <v>296361</v>
      </c>
      <c r="P10" s="61">
        <f aca="true" t="shared" si="3" ref="P10:P19">IF(O$8&gt;0,O10/O$8,"")</f>
        <v>0.5578370991665224</v>
      </c>
      <c r="Q10" s="60"/>
      <c r="R10" s="61">
        <f aca="true" t="shared" si="4" ref="R10:R19">IF(Q$8&gt;0,Q10/Q$8,"")</f>
      </c>
      <c r="S10" s="60"/>
      <c r="T10" s="61">
        <f aca="true" t="shared" si="5" ref="T10:T19">IF(S$8&gt;0,S10/S$8,"")</f>
      </c>
      <c r="U10" s="60"/>
      <c r="V10" s="61">
        <f aca="true" t="shared" si="6" ref="V10:V19">IF(U$8&gt;0,U10/U$8,"")</f>
      </c>
      <c r="W10" s="60"/>
      <c r="X10" s="61">
        <f aca="true" t="shared" si="7" ref="X10:X19">IF(W$8&gt;0,W10/W$8,"")</f>
      </c>
      <c r="Y10" s="62"/>
      <c r="Z10" s="63">
        <f aca="true" t="shared" si="8" ref="Z10:Z19">IF(Y$8&gt;0,Y10/Y$8,"")</f>
      </c>
      <c r="AA10" s="62"/>
      <c r="AB10" s="63">
        <f aca="true" t="shared" si="9" ref="AB10:AB19">IF(AA$8&gt;0,AA10/AA$8,"")</f>
      </c>
      <c r="AC10" s="64"/>
      <c r="AD10" s="65"/>
      <c r="AE10" s="66"/>
      <c r="AF10" s="66"/>
      <c r="AG10" s="67"/>
      <c r="AH10" s="66"/>
      <c r="AI10" s="66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</row>
    <row r="11" spans="1:34" s="10" customFormat="1" ht="12.75">
      <c r="A11" s="37" t="s">
        <v>22</v>
      </c>
      <c r="B11" s="7" t="s">
        <v>28</v>
      </c>
      <c r="C11" s="38" t="s">
        <v>29</v>
      </c>
      <c r="D11" s="69" t="s">
        <v>30</v>
      </c>
      <c r="E11" s="70"/>
      <c r="F11" s="70"/>
      <c r="G11" s="71"/>
      <c r="H11" s="70"/>
      <c r="I11" s="72"/>
      <c r="J11" s="61">
        <f t="shared" si="0"/>
      </c>
      <c r="K11" s="72"/>
      <c r="L11" s="61">
        <f t="shared" si="1"/>
      </c>
      <c r="M11" s="72"/>
      <c r="N11" s="61">
        <f t="shared" si="2"/>
        <v>0</v>
      </c>
      <c r="O11" s="72"/>
      <c r="P11" s="61">
        <f t="shared" si="3"/>
        <v>0</v>
      </c>
      <c r="Q11" s="72"/>
      <c r="R11" s="61">
        <f t="shared" si="4"/>
      </c>
      <c r="S11" s="72"/>
      <c r="T11" s="61">
        <f t="shared" si="5"/>
      </c>
      <c r="U11" s="72"/>
      <c r="V11" s="61">
        <f t="shared" si="6"/>
      </c>
      <c r="W11" s="72"/>
      <c r="X11" s="61">
        <f t="shared" si="7"/>
      </c>
      <c r="Y11" s="62"/>
      <c r="Z11" s="63">
        <f t="shared" si="8"/>
      </c>
      <c r="AA11" s="62"/>
      <c r="AB11" s="63">
        <f t="shared" si="9"/>
      </c>
      <c r="AC11" s="73"/>
      <c r="AD11" s="73"/>
      <c r="AE11" s="48"/>
      <c r="AH11" s="48"/>
    </row>
    <row r="12" spans="1:35" s="10" customFormat="1" ht="12.75">
      <c r="A12" s="37" t="s">
        <v>22</v>
      </c>
      <c r="B12" s="7" t="s">
        <v>31</v>
      </c>
      <c r="C12" s="56" t="s">
        <v>32</v>
      </c>
      <c r="D12" s="69" t="s">
        <v>33</v>
      </c>
      <c r="E12" s="58"/>
      <c r="F12" s="59"/>
      <c r="G12" s="58"/>
      <c r="H12" s="58"/>
      <c r="I12" s="60"/>
      <c r="J12" s="61">
        <f t="shared" si="0"/>
      </c>
      <c r="K12" s="60"/>
      <c r="L12" s="61">
        <f t="shared" si="1"/>
      </c>
      <c r="M12" s="60"/>
      <c r="N12" s="61">
        <f t="shared" si="2"/>
        <v>0</v>
      </c>
      <c r="O12" s="60"/>
      <c r="P12" s="61">
        <f t="shared" si="3"/>
        <v>0</v>
      </c>
      <c r="Q12" s="60"/>
      <c r="R12" s="61">
        <f t="shared" si="4"/>
      </c>
      <c r="S12" s="60"/>
      <c r="T12" s="61">
        <f t="shared" si="5"/>
      </c>
      <c r="U12" s="60"/>
      <c r="V12" s="61">
        <f t="shared" si="6"/>
      </c>
      <c r="W12" s="60"/>
      <c r="X12" s="61">
        <f t="shared" si="7"/>
      </c>
      <c r="Y12" s="62"/>
      <c r="Z12" s="63">
        <f t="shared" si="8"/>
      </c>
      <c r="AA12" s="62"/>
      <c r="AB12" s="63">
        <f t="shared" si="9"/>
      </c>
      <c r="AC12" s="64"/>
      <c r="AD12" s="65"/>
      <c r="AE12" s="66"/>
      <c r="AF12" s="66"/>
      <c r="AG12" s="67"/>
      <c r="AH12" s="66"/>
      <c r="AI12" s="66"/>
    </row>
    <row r="13" spans="1:34" s="10" customFormat="1" ht="12.75">
      <c r="A13" s="37" t="s">
        <v>22</v>
      </c>
      <c r="B13" s="74" t="s">
        <v>34</v>
      </c>
      <c r="C13" s="38" t="s">
        <v>35</v>
      </c>
      <c r="D13" s="69" t="s">
        <v>36</v>
      </c>
      <c r="E13" s="70"/>
      <c r="F13" s="70"/>
      <c r="G13" s="71"/>
      <c r="H13" s="70"/>
      <c r="I13" s="72"/>
      <c r="J13" s="61">
        <f t="shared" si="0"/>
      </c>
      <c r="K13" s="72"/>
      <c r="L13" s="61">
        <f t="shared" si="1"/>
      </c>
      <c r="M13" s="72"/>
      <c r="N13" s="61">
        <f t="shared" si="2"/>
        <v>0</v>
      </c>
      <c r="O13" s="72"/>
      <c r="P13" s="61">
        <f t="shared" si="3"/>
        <v>0</v>
      </c>
      <c r="Q13" s="72"/>
      <c r="R13" s="61">
        <f t="shared" si="4"/>
      </c>
      <c r="S13" s="72"/>
      <c r="T13" s="61">
        <f t="shared" si="5"/>
      </c>
      <c r="U13" s="72"/>
      <c r="V13" s="61">
        <f t="shared" si="6"/>
      </c>
      <c r="W13" s="72"/>
      <c r="X13" s="61">
        <f t="shared" si="7"/>
      </c>
      <c r="Y13" s="62"/>
      <c r="Z13" s="63">
        <f t="shared" si="8"/>
      </c>
      <c r="AA13" s="62"/>
      <c r="AB13" s="63">
        <f t="shared" si="9"/>
      </c>
      <c r="AC13" s="73"/>
      <c r="AD13" s="73"/>
      <c r="AE13" s="48"/>
      <c r="AH13" s="48"/>
    </row>
    <row r="14" spans="1:35" s="10" customFormat="1" ht="12.75">
      <c r="A14" s="37" t="s">
        <v>22</v>
      </c>
      <c r="B14" s="7" t="s">
        <v>37</v>
      </c>
      <c r="C14" s="56" t="s">
        <v>38</v>
      </c>
      <c r="D14" s="57" t="s">
        <v>39</v>
      </c>
      <c r="E14" s="58"/>
      <c r="F14" s="59"/>
      <c r="G14" s="58"/>
      <c r="H14" s="58"/>
      <c r="I14" s="60"/>
      <c r="J14" s="61">
        <f t="shared" si="0"/>
      </c>
      <c r="K14" s="60"/>
      <c r="L14" s="61">
        <f t="shared" si="1"/>
      </c>
      <c r="M14" s="60">
        <v>19950</v>
      </c>
      <c r="N14" s="61">
        <f t="shared" si="2"/>
        <v>0.034798049216128155</v>
      </c>
      <c r="O14" s="60">
        <v>9661</v>
      </c>
      <c r="P14" s="61">
        <f t="shared" si="3"/>
        <v>0.01818479562104249</v>
      </c>
      <c r="Q14" s="60"/>
      <c r="R14" s="61">
        <f t="shared" si="4"/>
      </c>
      <c r="S14" s="60"/>
      <c r="T14" s="61">
        <f t="shared" si="5"/>
      </c>
      <c r="U14" s="60"/>
      <c r="V14" s="61">
        <f t="shared" si="6"/>
      </c>
      <c r="W14" s="60"/>
      <c r="X14" s="61">
        <f t="shared" si="7"/>
      </c>
      <c r="Y14" s="62"/>
      <c r="Z14" s="63">
        <f t="shared" si="8"/>
      </c>
      <c r="AA14" s="62"/>
      <c r="AB14" s="63">
        <f t="shared" si="9"/>
      </c>
      <c r="AC14" s="64"/>
      <c r="AD14" s="65"/>
      <c r="AE14" s="66"/>
      <c r="AF14" s="66"/>
      <c r="AG14" s="67"/>
      <c r="AH14" s="66"/>
      <c r="AI14" s="66"/>
    </row>
    <row r="15" spans="1:34" s="10" customFormat="1" ht="12.75">
      <c r="A15" s="37" t="s">
        <v>22</v>
      </c>
      <c r="B15" s="74" t="s">
        <v>40</v>
      </c>
      <c r="C15" s="38" t="s">
        <v>41</v>
      </c>
      <c r="D15" s="57" t="s">
        <v>42</v>
      </c>
      <c r="E15" s="70"/>
      <c r="F15" s="70"/>
      <c r="G15" s="71"/>
      <c r="H15" s="70"/>
      <c r="I15" s="72"/>
      <c r="J15" s="61">
        <f t="shared" si="0"/>
      </c>
      <c r="K15" s="72"/>
      <c r="L15" s="61">
        <f t="shared" si="1"/>
      </c>
      <c r="M15" s="72">
        <v>83</v>
      </c>
      <c r="N15" s="61">
        <f t="shared" si="2"/>
        <v>0.00014477383884404195</v>
      </c>
      <c r="O15" s="72">
        <v>65</v>
      </c>
      <c r="P15" s="61">
        <f t="shared" si="3"/>
        <v>0.00012234879571139235</v>
      </c>
      <c r="Q15" s="72"/>
      <c r="R15" s="61">
        <f t="shared" si="4"/>
      </c>
      <c r="S15" s="72"/>
      <c r="T15" s="61">
        <f t="shared" si="5"/>
      </c>
      <c r="U15" s="72"/>
      <c r="V15" s="61">
        <f t="shared" si="6"/>
      </c>
      <c r="W15" s="72"/>
      <c r="X15" s="61">
        <f t="shared" si="7"/>
      </c>
      <c r="Y15" s="62"/>
      <c r="Z15" s="63">
        <f t="shared" si="8"/>
      </c>
      <c r="AA15" s="62"/>
      <c r="AB15" s="63">
        <f t="shared" si="9"/>
      </c>
      <c r="AC15" s="73"/>
      <c r="AD15" s="73"/>
      <c r="AE15" s="48"/>
      <c r="AH15" s="48"/>
    </row>
    <row r="16" spans="1:35" s="10" customFormat="1" ht="12.75">
      <c r="A16" s="37" t="s">
        <v>22</v>
      </c>
      <c r="B16" s="74" t="s">
        <v>43</v>
      </c>
      <c r="C16" s="56" t="s">
        <v>44</v>
      </c>
      <c r="D16" s="57" t="s">
        <v>45</v>
      </c>
      <c r="E16" s="58"/>
      <c r="F16" s="59"/>
      <c r="G16" s="58"/>
      <c r="H16" s="58"/>
      <c r="I16" s="60"/>
      <c r="J16" s="61">
        <f t="shared" si="0"/>
      </c>
      <c r="K16" s="75"/>
      <c r="L16" s="61">
        <f t="shared" si="1"/>
      </c>
      <c r="M16" s="60"/>
      <c r="N16" s="61">
        <f t="shared" si="2"/>
        <v>0</v>
      </c>
      <c r="O16" s="60"/>
      <c r="P16" s="61">
        <f t="shared" si="3"/>
        <v>0</v>
      </c>
      <c r="Q16" s="60"/>
      <c r="R16" s="61">
        <f t="shared" si="4"/>
      </c>
      <c r="S16" s="60"/>
      <c r="T16" s="61">
        <f t="shared" si="5"/>
      </c>
      <c r="U16" s="60"/>
      <c r="V16" s="61">
        <f t="shared" si="6"/>
      </c>
      <c r="W16" s="60"/>
      <c r="X16" s="61">
        <f t="shared" si="7"/>
      </c>
      <c r="Y16" s="62"/>
      <c r="Z16" s="63">
        <f t="shared" si="8"/>
      </c>
      <c r="AA16" s="62"/>
      <c r="AB16" s="63">
        <f t="shared" si="9"/>
      </c>
      <c r="AC16" s="64"/>
      <c r="AD16" s="65"/>
      <c r="AE16" s="66"/>
      <c r="AF16" s="66"/>
      <c r="AG16" s="67"/>
      <c r="AH16" s="66"/>
      <c r="AI16" s="66"/>
    </row>
    <row r="17" spans="1:34" s="10" customFormat="1" ht="12.75">
      <c r="A17" s="37" t="s">
        <v>22</v>
      </c>
      <c r="B17" s="74" t="s">
        <v>46</v>
      </c>
      <c r="C17" s="38" t="s">
        <v>47</v>
      </c>
      <c r="D17" s="57" t="s">
        <v>48</v>
      </c>
      <c r="E17" s="70"/>
      <c r="F17" s="70"/>
      <c r="G17" s="71"/>
      <c r="H17" s="70"/>
      <c r="I17" s="72"/>
      <c r="J17" s="61">
        <f t="shared" si="0"/>
      </c>
      <c r="K17" s="72"/>
      <c r="L17" s="61">
        <f t="shared" si="1"/>
      </c>
      <c r="M17" s="72">
        <v>120911</v>
      </c>
      <c r="N17" s="61">
        <f t="shared" si="2"/>
        <v>0.21090059793339705</v>
      </c>
      <c r="O17" s="72">
        <v>217915</v>
      </c>
      <c r="P17" s="61">
        <f t="shared" si="3"/>
        <v>0.4101790433453549</v>
      </c>
      <c r="Q17" s="72"/>
      <c r="R17" s="61">
        <f t="shared" si="4"/>
      </c>
      <c r="S17" s="72"/>
      <c r="T17" s="61">
        <f t="shared" si="5"/>
      </c>
      <c r="U17" s="72"/>
      <c r="V17" s="61">
        <f t="shared" si="6"/>
      </c>
      <c r="W17" s="72"/>
      <c r="X17" s="61">
        <f t="shared" si="7"/>
      </c>
      <c r="Y17" s="62"/>
      <c r="Z17" s="63">
        <f t="shared" si="8"/>
      </c>
      <c r="AA17" s="62"/>
      <c r="AB17" s="63">
        <f t="shared" si="9"/>
      </c>
      <c r="AC17" s="73"/>
      <c r="AD17" s="73"/>
      <c r="AE17" s="48"/>
      <c r="AH17" s="48"/>
    </row>
    <row r="18" spans="1:35" s="10" customFormat="1" ht="12.75">
      <c r="A18" s="37" t="s">
        <v>22</v>
      </c>
      <c r="B18" s="74" t="s">
        <v>49</v>
      </c>
      <c r="C18" s="56" t="s">
        <v>50</v>
      </c>
      <c r="D18" s="57" t="s">
        <v>51</v>
      </c>
      <c r="E18" s="58"/>
      <c r="F18" s="59"/>
      <c r="G18" s="58"/>
      <c r="H18" s="58"/>
      <c r="I18" s="60"/>
      <c r="J18" s="61">
        <f t="shared" si="0"/>
      </c>
      <c r="K18" s="60"/>
      <c r="L18" s="61">
        <f t="shared" si="1"/>
      </c>
      <c r="M18" s="60">
        <v>3447</v>
      </c>
      <c r="N18" s="61">
        <f t="shared" si="2"/>
        <v>0.006012474969824248</v>
      </c>
      <c r="O18" s="60">
        <v>5488</v>
      </c>
      <c r="P18" s="61">
        <f t="shared" si="3"/>
        <v>0.010330002936371097</v>
      </c>
      <c r="Q18" s="60"/>
      <c r="R18" s="61">
        <f t="shared" si="4"/>
      </c>
      <c r="S18" s="60"/>
      <c r="T18" s="61">
        <f t="shared" si="5"/>
      </c>
      <c r="U18" s="60"/>
      <c r="V18" s="61">
        <f t="shared" si="6"/>
      </c>
      <c r="W18" s="60"/>
      <c r="X18" s="61">
        <f t="shared" si="7"/>
      </c>
      <c r="Y18" s="62"/>
      <c r="Z18" s="63">
        <f t="shared" si="8"/>
      </c>
      <c r="AA18" s="62"/>
      <c r="AB18" s="63">
        <f t="shared" si="9"/>
      </c>
      <c r="AC18" s="64"/>
      <c r="AD18" s="65"/>
      <c r="AE18" s="66"/>
      <c r="AF18" s="66"/>
      <c r="AG18" s="67"/>
      <c r="AH18" s="66"/>
      <c r="AI18" s="66"/>
    </row>
    <row r="19" spans="1:34" s="10" customFormat="1" ht="12.75">
      <c r="A19" s="37" t="s">
        <v>22</v>
      </c>
      <c r="B19" s="74" t="s">
        <v>52</v>
      </c>
      <c r="C19" s="38" t="s">
        <v>53</v>
      </c>
      <c r="D19" s="57" t="s">
        <v>54</v>
      </c>
      <c r="E19" s="70"/>
      <c r="F19" s="70"/>
      <c r="G19" s="71"/>
      <c r="H19" s="70"/>
      <c r="I19" s="72"/>
      <c r="J19" s="61">
        <f t="shared" si="0"/>
      </c>
      <c r="K19" s="72"/>
      <c r="L19" s="61">
        <f t="shared" si="1"/>
      </c>
      <c r="M19" s="72">
        <v>12</v>
      </c>
      <c r="N19" s="61">
        <f t="shared" si="2"/>
        <v>2.093115742323498E-05</v>
      </c>
      <c r="O19" s="72">
        <v>1778</v>
      </c>
      <c r="P19" s="61">
        <f t="shared" si="3"/>
        <v>0.0033467101349977787</v>
      </c>
      <c r="Q19" s="72"/>
      <c r="R19" s="61">
        <f t="shared" si="4"/>
      </c>
      <c r="S19" s="72"/>
      <c r="T19" s="61">
        <f t="shared" si="5"/>
      </c>
      <c r="U19" s="72"/>
      <c r="V19" s="61">
        <f t="shared" si="6"/>
      </c>
      <c r="W19" s="72"/>
      <c r="X19" s="61">
        <f t="shared" si="7"/>
      </c>
      <c r="Y19" s="62"/>
      <c r="Z19" s="63">
        <f t="shared" si="8"/>
      </c>
      <c r="AA19" s="62"/>
      <c r="AB19" s="63">
        <f t="shared" si="9"/>
      </c>
      <c r="AC19" s="73"/>
      <c r="AD19" s="73"/>
      <c r="AE19" s="48"/>
      <c r="AH19" s="48"/>
    </row>
    <row r="20" spans="1:35" s="78" customFormat="1" ht="15">
      <c r="A20" s="76" t="s">
        <v>55</v>
      </c>
      <c r="B20" s="37" t="s">
        <v>23</v>
      </c>
      <c r="C20" s="56" t="s">
        <v>56</v>
      </c>
      <c r="D20" s="77" t="s">
        <v>57</v>
      </c>
      <c r="E20" s="42"/>
      <c r="F20" s="43">
        <f>SUM(F22:F31)</f>
        <v>0</v>
      </c>
      <c r="G20" s="42"/>
      <c r="H20" s="43">
        <f>SUM(H22:H31)</f>
        <v>0</v>
      </c>
      <c r="I20" s="40"/>
      <c r="J20" s="40"/>
      <c r="K20" s="41"/>
      <c r="L20" s="40"/>
      <c r="M20" s="42">
        <f>SUM(M22:M31)</f>
        <v>3633</v>
      </c>
      <c r="N20" s="43">
        <f>SUM(N22:N31)</f>
        <v>0.9999999999999999</v>
      </c>
      <c r="O20" s="42">
        <f>SUM(O22:O31)</f>
        <v>2090</v>
      </c>
      <c r="P20" s="43">
        <f>SUM(P22:P31)</f>
        <v>1</v>
      </c>
      <c r="Q20" s="42"/>
      <c r="R20" s="43">
        <f>SUM(R22:R31)</f>
        <v>0</v>
      </c>
      <c r="S20" s="42"/>
      <c r="T20" s="43">
        <f>SUM(T22:T31)</f>
        <v>0</v>
      </c>
      <c r="U20" s="42"/>
      <c r="V20" s="43">
        <f>SUM(V22:V31)</f>
        <v>0</v>
      </c>
      <c r="W20" s="42"/>
      <c r="X20" s="43">
        <f>SUM(X22:X31)</f>
        <v>0</v>
      </c>
      <c r="Y20" s="44"/>
      <c r="Z20" s="45">
        <f>SUM(Z22:Z31)</f>
        <v>0</v>
      </c>
      <c r="AA20" s="44"/>
      <c r="AB20" s="45">
        <f>SUM(AB22:AB31)</f>
        <v>0</v>
      </c>
      <c r="AC20" s="46"/>
      <c r="AD20" s="47" t="e">
        <f>AA20/AA$68</f>
        <v>#DIV/0!</v>
      </c>
      <c r="AE20" s="66"/>
      <c r="AF20" s="66"/>
      <c r="AG20" s="67"/>
      <c r="AH20" s="66"/>
      <c r="AI20" s="66"/>
    </row>
    <row r="21" spans="1:35" s="55" customFormat="1" ht="12.75">
      <c r="A21" s="50"/>
      <c r="B21" s="50"/>
      <c r="C21" s="51"/>
      <c r="D21" s="52" t="s">
        <v>24</v>
      </c>
      <c r="E21" s="117">
        <f>IF(E20&gt;0,E20/$Y20,"")</f>
      </c>
      <c r="F21" s="118"/>
      <c r="G21" s="119">
        <f>IF(G20&gt;0,G20/$AA20,"")</f>
      </c>
      <c r="H21" s="120"/>
      <c r="I21" s="117">
        <f>IF(I20&gt;0,I20/$Y20,"")</f>
      </c>
      <c r="J21" s="118"/>
      <c r="K21" s="119">
        <f>IF(K20&gt;0,K20/$AA20,"")</f>
      </c>
      <c r="L21" s="120"/>
      <c r="M21" s="117" t="e">
        <f>IF(M20&gt;0,M20/$Y20,"")</f>
        <v>#DIV/0!</v>
      </c>
      <c r="N21" s="118"/>
      <c r="O21" s="119" t="e">
        <f>IF(O20&gt;0,O20/$AA20,"")</f>
        <v>#DIV/0!</v>
      </c>
      <c r="P21" s="120"/>
      <c r="Q21" s="117">
        <f>IF(Q20&gt;0,Q20/$Y20,"")</f>
      </c>
      <c r="R21" s="118"/>
      <c r="S21" s="119">
        <f>IF(S20&gt;0,S20/$AA20,"")</f>
      </c>
      <c r="T21" s="120"/>
      <c r="U21" s="117">
        <f>IF(U20&gt;0,U20/$Y20,"")</f>
      </c>
      <c r="V21" s="118"/>
      <c r="W21" s="119">
        <f>IF(W20&gt;0,W20/$AA20,"")</f>
      </c>
      <c r="X21" s="120"/>
      <c r="Y21" s="117">
        <f>IF(Y20&gt;0,Y20/$Y20,"")</f>
      </c>
      <c r="Z21" s="118"/>
      <c r="AA21" s="119">
        <f>IF(AA20&gt;0,AA20/$AA20,"")</f>
      </c>
      <c r="AB21" s="120"/>
      <c r="AC21" s="53"/>
      <c r="AD21" s="53"/>
      <c r="AE21" s="54"/>
      <c r="AF21" s="54"/>
      <c r="AG21" s="54"/>
      <c r="AH21" s="54"/>
      <c r="AI21" s="54"/>
    </row>
    <row r="22" spans="1:61" s="10" customFormat="1" ht="12.75">
      <c r="A22" s="76" t="s">
        <v>55</v>
      </c>
      <c r="B22" s="7" t="s">
        <v>25</v>
      </c>
      <c r="C22" s="38" t="s">
        <v>58</v>
      </c>
      <c r="D22" s="57" t="s">
        <v>27</v>
      </c>
      <c r="E22" s="60"/>
      <c r="F22" s="61">
        <f aca="true" t="shared" si="10" ref="F22:F31">IF(E$20&gt;0,E22/E$20,"")</f>
      </c>
      <c r="G22" s="60"/>
      <c r="H22" s="61">
        <f aca="true" t="shared" si="11" ref="H22:H31">IF(G$20&gt;0,G22/G$20,"")</f>
      </c>
      <c r="I22" s="58"/>
      <c r="J22" s="59"/>
      <c r="K22" s="58"/>
      <c r="L22" s="58"/>
      <c r="M22" s="60">
        <v>53</v>
      </c>
      <c r="N22" s="61">
        <f aca="true" t="shared" si="12" ref="N22:N31">IF(M$20&gt;0,M22/M$20,"")</f>
        <v>0.014588494357280485</v>
      </c>
      <c r="O22" s="60">
        <v>33</v>
      </c>
      <c r="P22" s="61">
        <f aca="true" t="shared" si="13" ref="P22:P31">IF(O$20&gt;0,O22/O$20,"")</f>
        <v>0.015789473684210527</v>
      </c>
      <c r="Q22" s="60"/>
      <c r="R22" s="61">
        <f aca="true" t="shared" si="14" ref="R22:R31">IF(Q$20&gt;0,Q22/Q$20,"")</f>
      </c>
      <c r="S22" s="60"/>
      <c r="T22" s="61">
        <f aca="true" t="shared" si="15" ref="T22:T31">IF(S$20&gt;0,S22/S$20,"")</f>
      </c>
      <c r="U22" s="60"/>
      <c r="V22" s="61">
        <f aca="true" t="shared" si="16" ref="V22:V31">IF(U$20&gt;0,U22/U$20,"")</f>
      </c>
      <c r="W22" s="60"/>
      <c r="X22" s="61">
        <f aca="true" t="shared" si="17" ref="X22:X31">IF(W$20&gt;0,W22/W$20,"")</f>
      </c>
      <c r="Y22" s="62"/>
      <c r="Z22" s="63">
        <f aca="true" t="shared" si="18" ref="Z22:Z31">IF(Y$20&gt;0,Y22/Y$20,"")</f>
      </c>
      <c r="AA22" s="62"/>
      <c r="AB22" s="63">
        <f aca="true" t="shared" si="19" ref="AB22:AB31">IF(AA$20&gt;0,AA22/AA$20,"")</f>
      </c>
      <c r="AC22" s="64"/>
      <c r="AD22" s="65"/>
      <c r="AE22" s="66"/>
      <c r="AF22" s="66"/>
      <c r="AG22" s="67"/>
      <c r="AH22" s="66"/>
      <c r="AI22" s="66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</row>
    <row r="23" spans="1:34" s="10" customFormat="1" ht="12.75">
      <c r="A23" s="76" t="s">
        <v>55</v>
      </c>
      <c r="B23" s="7" t="s">
        <v>28</v>
      </c>
      <c r="C23" s="56" t="s">
        <v>59</v>
      </c>
      <c r="D23" s="69" t="s">
        <v>30</v>
      </c>
      <c r="E23" s="72"/>
      <c r="F23" s="61">
        <f t="shared" si="10"/>
      </c>
      <c r="G23" s="72"/>
      <c r="H23" s="61">
        <f t="shared" si="11"/>
      </c>
      <c r="I23" s="70"/>
      <c r="J23" s="70"/>
      <c r="K23" s="71"/>
      <c r="L23" s="70"/>
      <c r="M23" s="72"/>
      <c r="N23" s="61">
        <f t="shared" si="12"/>
        <v>0</v>
      </c>
      <c r="O23" s="72"/>
      <c r="P23" s="61">
        <f t="shared" si="13"/>
        <v>0</v>
      </c>
      <c r="Q23" s="72"/>
      <c r="R23" s="61">
        <f t="shared" si="14"/>
      </c>
      <c r="S23" s="72"/>
      <c r="T23" s="61">
        <f t="shared" si="15"/>
      </c>
      <c r="U23" s="72"/>
      <c r="V23" s="61">
        <f t="shared" si="16"/>
      </c>
      <c r="W23" s="72"/>
      <c r="X23" s="61">
        <f t="shared" si="17"/>
      </c>
      <c r="Y23" s="62"/>
      <c r="Z23" s="63">
        <f t="shared" si="18"/>
      </c>
      <c r="AA23" s="62"/>
      <c r="AB23" s="63">
        <f t="shared" si="19"/>
      </c>
      <c r="AC23" s="73"/>
      <c r="AD23" s="73"/>
      <c r="AE23" s="48"/>
      <c r="AH23" s="48"/>
    </row>
    <row r="24" spans="1:35" s="10" customFormat="1" ht="12.75">
      <c r="A24" s="76" t="s">
        <v>55</v>
      </c>
      <c r="B24" s="7" t="s">
        <v>31</v>
      </c>
      <c r="C24" s="38" t="s">
        <v>60</v>
      </c>
      <c r="D24" s="69" t="s">
        <v>33</v>
      </c>
      <c r="E24" s="60"/>
      <c r="F24" s="61">
        <f t="shared" si="10"/>
      </c>
      <c r="G24" s="60"/>
      <c r="H24" s="61">
        <f t="shared" si="11"/>
      </c>
      <c r="I24" s="58"/>
      <c r="J24" s="59"/>
      <c r="K24" s="58"/>
      <c r="L24" s="58"/>
      <c r="M24" s="60"/>
      <c r="N24" s="61">
        <f t="shared" si="12"/>
        <v>0</v>
      </c>
      <c r="O24" s="60"/>
      <c r="P24" s="61">
        <f t="shared" si="13"/>
        <v>0</v>
      </c>
      <c r="Q24" s="60"/>
      <c r="R24" s="61">
        <f t="shared" si="14"/>
      </c>
      <c r="S24" s="60"/>
      <c r="T24" s="61">
        <f t="shared" si="15"/>
      </c>
      <c r="U24" s="60"/>
      <c r="V24" s="61">
        <f t="shared" si="16"/>
      </c>
      <c r="W24" s="60"/>
      <c r="X24" s="61">
        <f t="shared" si="17"/>
      </c>
      <c r="Y24" s="62"/>
      <c r="Z24" s="63">
        <f t="shared" si="18"/>
      </c>
      <c r="AA24" s="62"/>
      <c r="AB24" s="63">
        <f t="shared" si="19"/>
      </c>
      <c r="AC24" s="64"/>
      <c r="AD24" s="65"/>
      <c r="AE24" s="66"/>
      <c r="AF24" s="66"/>
      <c r="AG24" s="67"/>
      <c r="AH24" s="66"/>
      <c r="AI24" s="66"/>
    </row>
    <row r="25" spans="1:34" s="10" customFormat="1" ht="12.75">
      <c r="A25" s="76" t="s">
        <v>55</v>
      </c>
      <c r="B25" s="74" t="s">
        <v>34</v>
      </c>
      <c r="C25" s="56" t="s">
        <v>61</v>
      </c>
      <c r="D25" s="69" t="s">
        <v>36</v>
      </c>
      <c r="E25" s="72"/>
      <c r="F25" s="61">
        <f t="shared" si="10"/>
      </c>
      <c r="G25" s="72"/>
      <c r="H25" s="61">
        <f t="shared" si="11"/>
      </c>
      <c r="I25" s="70"/>
      <c r="J25" s="70"/>
      <c r="K25" s="71"/>
      <c r="L25" s="70"/>
      <c r="M25" s="72"/>
      <c r="N25" s="61">
        <f t="shared" si="12"/>
        <v>0</v>
      </c>
      <c r="O25" s="72"/>
      <c r="P25" s="61">
        <f t="shared" si="13"/>
        <v>0</v>
      </c>
      <c r="Q25" s="72"/>
      <c r="R25" s="61">
        <f t="shared" si="14"/>
      </c>
      <c r="S25" s="72"/>
      <c r="T25" s="61">
        <f t="shared" si="15"/>
      </c>
      <c r="U25" s="72"/>
      <c r="V25" s="61">
        <f t="shared" si="16"/>
      </c>
      <c r="W25" s="72"/>
      <c r="X25" s="61">
        <f t="shared" si="17"/>
      </c>
      <c r="Y25" s="62"/>
      <c r="Z25" s="63">
        <f t="shared" si="18"/>
      </c>
      <c r="AA25" s="62"/>
      <c r="AB25" s="63">
        <f t="shared" si="19"/>
      </c>
      <c r="AC25" s="73"/>
      <c r="AD25" s="73"/>
      <c r="AE25" s="48"/>
      <c r="AH25" s="48"/>
    </row>
    <row r="26" spans="1:35" s="10" customFormat="1" ht="12.75">
      <c r="A26" s="76" t="s">
        <v>55</v>
      </c>
      <c r="B26" s="7" t="s">
        <v>37</v>
      </c>
      <c r="C26" s="38" t="s">
        <v>62</v>
      </c>
      <c r="D26" s="57" t="s">
        <v>39</v>
      </c>
      <c r="E26" s="60"/>
      <c r="F26" s="61">
        <f t="shared" si="10"/>
      </c>
      <c r="G26" s="60"/>
      <c r="H26" s="61">
        <f t="shared" si="11"/>
      </c>
      <c r="I26" s="58"/>
      <c r="J26" s="59"/>
      <c r="K26" s="58"/>
      <c r="L26" s="58"/>
      <c r="M26" s="60">
        <v>21</v>
      </c>
      <c r="N26" s="61">
        <f t="shared" si="12"/>
        <v>0.005780346820809248</v>
      </c>
      <c r="O26" s="60">
        <v>20</v>
      </c>
      <c r="P26" s="61">
        <f t="shared" si="13"/>
        <v>0.009569377990430622</v>
      </c>
      <c r="Q26" s="60"/>
      <c r="R26" s="61">
        <f t="shared" si="14"/>
      </c>
      <c r="S26" s="60"/>
      <c r="T26" s="61">
        <f t="shared" si="15"/>
      </c>
      <c r="U26" s="60"/>
      <c r="V26" s="61">
        <f t="shared" si="16"/>
      </c>
      <c r="W26" s="60"/>
      <c r="X26" s="61">
        <f t="shared" si="17"/>
      </c>
      <c r="Y26" s="62"/>
      <c r="Z26" s="63">
        <f t="shared" si="18"/>
      </c>
      <c r="AA26" s="62"/>
      <c r="AB26" s="63">
        <f t="shared" si="19"/>
      </c>
      <c r="AC26" s="64"/>
      <c r="AD26" s="65"/>
      <c r="AE26" s="66"/>
      <c r="AF26" s="66"/>
      <c r="AG26" s="67"/>
      <c r="AH26" s="66"/>
      <c r="AI26" s="66"/>
    </row>
    <row r="27" spans="1:34" s="10" customFormat="1" ht="12.75">
      <c r="A27" s="76" t="s">
        <v>55</v>
      </c>
      <c r="B27" s="74" t="s">
        <v>40</v>
      </c>
      <c r="C27" s="56" t="s">
        <v>63</v>
      </c>
      <c r="D27" s="57" t="s">
        <v>42</v>
      </c>
      <c r="E27" s="72"/>
      <c r="F27" s="61">
        <f t="shared" si="10"/>
      </c>
      <c r="G27" s="72"/>
      <c r="H27" s="61">
        <f t="shared" si="11"/>
      </c>
      <c r="I27" s="70"/>
      <c r="J27" s="70"/>
      <c r="K27" s="71"/>
      <c r="L27" s="70"/>
      <c r="M27" s="72"/>
      <c r="N27" s="61">
        <f t="shared" si="12"/>
        <v>0</v>
      </c>
      <c r="O27" s="72"/>
      <c r="P27" s="61">
        <f t="shared" si="13"/>
        <v>0</v>
      </c>
      <c r="Q27" s="72"/>
      <c r="R27" s="61">
        <f t="shared" si="14"/>
      </c>
      <c r="S27" s="72"/>
      <c r="T27" s="61">
        <f t="shared" si="15"/>
      </c>
      <c r="U27" s="72"/>
      <c r="V27" s="61">
        <f t="shared" si="16"/>
      </c>
      <c r="W27" s="72"/>
      <c r="X27" s="61">
        <f t="shared" si="17"/>
      </c>
      <c r="Y27" s="62"/>
      <c r="Z27" s="63">
        <f t="shared" si="18"/>
      </c>
      <c r="AA27" s="62"/>
      <c r="AB27" s="63">
        <f t="shared" si="19"/>
      </c>
      <c r="AC27" s="73"/>
      <c r="AD27" s="73"/>
      <c r="AE27" s="48"/>
      <c r="AH27" s="48"/>
    </row>
    <row r="28" spans="1:35" s="10" customFormat="1" ht="12.75">
      <c r="A28" s="76" t="s">
        <v>55</v>
      </c>
      <c r="B28" s="74" t="s">
        <v>43</v>
      </c>
      <c r="C28" s="38" t="s">
        <v>64</v>
      </c>
      <c r="D28" s="57" t="s">
        <v>45</v>
      </c>
      <c r="E28" s="60"/>
      <c r="F28" s="61">
        <f t="shared" si="10"/>
      </c>
      <c r="G28" s="60"/>
      <c r="H28" s="61">
        <f t="shared" si="11"/>
      </c>
      <c r="I28" s="58"/>
      <c r="J28" s="59"/>
      <c r="K28" s="58"/>
      <c r="L28" s="58"/>
      <c r="M28" s="60"/>
      <c r="N28" s="61">
        <f t="shared" si="12"/>
        <v>0</v>
      </c>
      <c r="O28" s="60"/>
      <c r="P28" s="61">
        <f t="shared" si="13"/>
        <v>0</v>
      </c>
      <c r="Q28" s="60"/>
      <c r="R28" s="61">
        <f t="shared" si="14"/>
      </c>
      <c r="S28" s="60"/>
      <c r="T28" s="61">
        <f t="shared" si="15"/>
      </c>
      <c r="U28" s="60"/>
      <c r="V28" s="61">
        <f t="shared" si="16"/>
      </c>
      <c r="W28" s="60"/>
      <c r="X28" s="61">
        <f t="shared" si="17"/>
      </c>
      <c r="Y28" s="62"/>
      <c r="Z28" s="63">
        <f t="shared" si="18"/>
      </c>
      <c r="AA28" s="62"/>
      <c r="AB28" s="63">
        <f t="shared" si="19"/>
      </c>
      <c r="AC28" s="64"/>
      <c r="AD28" s="65"/>
      <c r="AE28" s="66"/>
      <c r="AF28" s="66"/>
      <c r="AG28" s="67"/>
      <c r="AH28" s="66"/>
      <c r="AI28" s="66"/>
    </row>
    <row r="29" spans="1:34" s="10" customFormat="1" ht="12.75">
      <c r="A29" s="76" t="s">
        <v>55</v>
      </c>
      <c r="B29" s="74" t="s">
        <v>46</v>
      </c>
      <c r="C29" s="56" t="s">
        <v>65</v>
      </c>
      <c r="D29" s="57" t="s">
        <v>48</v>
      </c>
      <c r="E29" s="72"/>
      <c r="F29" s="61">
        <f t="shared" si="10"/>
      </c>
      <c r="G29" s="72"/>
      <c r="H29" s="61">
        <f t="shared" si="11"/>
      </c>
      <c r="I29" s="70"/>
      <c r="J29" s="70"/>
      <c r="K29" s="71"/>
      <c r="L29" s="70"/>
      <c r="M29" s="72">
        <v>3504</v>
      </c>
      <c r="N29" s="61">
        <f t="shared" si="12"/>
        <v>0.9644921552436003</v>
      </c>
      <c r="O29" s="72">
        <v>1968</v>
      </c>
      <c r="P29" s="61">
        <f t="shared" si="13"/>
        <v>0.9416267942583733</v>
      </c>
      <c r="Q29" s="72"/>
      <c r="R29" s="61">
        <f t="shared" si="14"/>
      </c>
      <c r="S29" s="72"/>
      <c r="T29" s="61">
        <f t="shared" si="15"/>
      </c>
      <c r="U29" s="72"/>
      <c r="V29" s="61">
        <f t="shared" si="16"/>
      </c>
      <c r="W29" s="72"/>
      <c r="X29" s="61">
        <f t="shared" si="17"/>
      </c>
      <c r="Y29" s="62"/>
      <c r="Z29" s="63">
        <f t="shared" si="18"/>
      </c>
      <c r="AA29" s="62"/>
      <c r="AB29" s="63">
        <f t="shared" si="19"/>
      </c>
      <c r="AC29" s="73"/>
      <c r="AD29" s="73"/>
      <c r="AE29" s="48"/>
      <c r="AH29" s="48"/>
    </row>
    <row r="30" spans="1:35" s="10" customFormat="1" ht="12.75">
      <c r="A30" s="76" t="s">
        <v>55</v>
      </c>
      <c r="B30" s="74" t="s">
        <v>49</v>
      </c>
      <c r="C30" s="38" t="s">
        <v>66</v>
      </c>
      <c r="D30" s="57" t="s">
        <v>51</v>
      </c>
      <c r="E30" s="60"/>
      <c r="F30" s="61">
        <f t="shared" si="10"/>
      </c>
      <c r="G30" s="60"/>
      <c r="H30" s="61">
        <f t="shared" si="11"/>
      </c>
      <c r="I30" s="58"/>
      <c r="J30" s="59"/>
      <c r="K30" s="58"/>
      <c r="L30" s="58"/>
      <c r="M30" s="60">
        <v>55</v>
      </c>
      <c r="N30" s="61">
        <f t="shared" si="12"/>
        <v>0.015139003578309936</v>
      </c>
      <c r="O30" s="60">
        <v>69</v>
      </c>
      <c r="P30" s="61">
        <f t="shared" si="13"/>
        <v>0.03301435406698565</v>
      </c>
      <c r="Q30" s="60"/>
      <c r="R30" s="61">
        <f t="shared" si="14"/>
      </c>
      <c r="S30" s="60"/>
      <c r="T30" s="61">
        <f t="shared" si="15"/>
      </c>
      <c r="U30" s="60"/>
      <c r="V30" s="61">
        <f t="shared" si="16"/>
      </c>
      <c r="W30" s="60"/>
      <c r="X30" s="61">
        <f t="shared" si="17"/>
      </c>
      <c r="Y30" s="62"/>
      <c r="Z30" s="63">
        <f t="shared" si="18"/>
      </c>
      <c r="AA30" s="62"/>
      <c r="AB30" s="63">
        <f t="shared" si="19"/>
      </c>
      <c r="AC30" s="64"/>
      <c r="AD30" s="65"/>
      <c r="AE30" s="66"/>
      <c r="AF30" s="66"/>
      <c r="AG30" s="67"/>
      <c r="AH30" s="66"/>
      <c r="AI30" s="66"/>
    </row>
    <row r="31" spans="1:34" s="10" customFormat="1" ht="12.75">
      <c r="A31" s="76" t="s">
        <v>55</v>
      </c>
      <c r="B31" s="74" t="s">
        <v>52</v>
      </c>
      <c r="C31" s="56" t="s">
        <v>67</v>
      </c>
      <c r="D31" s="57" t="s">
        <v>54</v>
      </c>
      <c r="E31" s="72"/>
      <c r="F31" s="61">
        <f t="shared" si="10"/>
      </c>
      <c r="G31" s="72"/>
      <c r="H31" s="61">
        <f t="shared" si="11"/>
      </c>
      <c r="I31" s="70"/>
      <c r="J31" s="70"/>
      <c r="K31" s="71"/>
      <c r="L31" s="70"/>
      <c r="M31" s="72"/>
      <c r="N31" s="61">
        <f t="shared" si="12"/>
        <v>0</v>
      </c>
      <c r="O31" s="72"/>
      <c r="P31" s="61">
        <f t="shared" si="13"/>
        <v>0</v>
      </c>
      <c r="Q31" s="72"/>
      <c r="R31" s="61">
        <f t="shared" si="14"/>
      </c>
      <c r="S31" s="72"/>
      <c r="T31" s="61">
        <f t="shared" si="15"/>
      </c>
      <c r="U31" s="72"/>
      <c r="V31" s="61">
        <f t="shared" si="16"/>
      </c>
      <c r="W31" s="72"/>
      <c r="X31" s="61">
        <f t="shared" si="17"/>
      </c>
      <c r="Y31" s="62"/>
      <c r="Z31" s="63">
        <f t="shared" si="18"/>
      </c>
      <c r="AA31" s="62"/>
      <c r="AB31" s="63">
        <f t="shared" si="19"/>
      </c>
      <c r="AC31" s="73"/>
      <c r="AD31" s="73"/>
      <c r="AE31" s="48"/>
      <c r="AH31" s="48"/>
    </row>
    <row r="32" spans="1:35" s="81" customFormat="1" ht="15">
      <c r="A32" s="79" t="s">
        <v>68</v>
      </c>
      <c r="B32" s="37" t="s">
        <v>23</v>
      </c>
      <c r="C32" s="38" t="s">
        <v>69</v>
      </c>
      <c r="D32" s="80" t="s">
        <v>70</v>
      </c>
      <c r="E32" s="42">
        <f aca="true" t="shared" si="20" ref="E32:L32">SUM(E34:E43)</f>
        <v>1012848</v>
      </c>
      <c r="F32" s="43">
        <f t="shared" si="20"/>
        <v>1</v>
      </c>
      <c r="G32" s="42">
        <f t="shared" si="20"/>
        <v>1966573</v>
      </c>
      <c r="H32" s="43">
        <f t="shared" si="20"/>
        <v>1</v>
      </c>
      <c r="I32" s="42">
        <f t="shared" si="20"/>
        <v>15338</v>
      </c>
      <c r="J32" s="43">
        <f t="shared" si="20"/>
        <v>1</v>
      </c>
      <c r="K32" s="42">
        <f t="shared" si="20"/>
        <v>50004</v>
      </c>
      <c r="L32" s="43">
        <f t="shared" si="20"/>
        <v>1</v>
      </c>
      <c r="M32" s="40"/>
      <c r="N32" s="40"/>
      <c r="O32" s="41"/>
      <c r="P32" s="40"/>
      <c r="Q32" s="42">
        <f aca="true" t="shared" si="21" ref="Q32:AB32">SUM(Q34:Q43)</f>
        <v>151119</v>
      </c>
      <c r="R32" s="43">
        <f t="shared" si="21"/>
        <v>0.9999999999999999</v>
      </c>
      <c r="S32" s="42">
        <f t="shared" si="21"/>
        <v>127519</v>
      </c>
      <c r="T32" s="43">
        <f t="shared" si="21"/>
        <v>1</v>
      </c>
      <c r="U32" s="42">
        <f t="shared" si="21"/>
        <v>27508</v>
      </c>
      <c r="V32" s="43">
        <f t="shared" si="21"/>
        <v>1</v>
      </c>
      <c r="W32" s="42">
        <f t="shared" si="21"/>
        <v>18083</v>
      </c>
      <c r="X32" s="43">
        <f t="shared" si="21"/>
        <v>1</v>
      </c>
      <c r="Y32" s="44">
        <f t="shared" si="21"/>
        <v>1206813</v>
      </c>
      <c r="Z32" s="45">
        <f t="shared" si="21"/>
        <v>0.9999999999999999</v>
      </c>
      <c r="AA32" s="44">
        <f t="shared" si="21"/>
        <v>2162179</v>
      </c>
      <c r="AB32" s="45">
        <f t="shared" si="21"/>
        <v>0.9999999999999999</v>
      </c>
      <c r="AC32" s="46"/>
      <c r="AD32" s="47"/>
      <c r="AE32" s="48"/>
      <c r="AF32" s="10"/>
      <c r="AG32" s="10"/>
      <c r="AH32" s="48"/>
      <c r="AI32" s="10"/>
    </row>
    <row r="33" spans="1:35" s="55" customFormat="1" ht="12.75">
      <c r="A33" s="50"/>
      <c r="B33" s="50"/>
      <c r="C33" s="51"/>
      <c r="D33" s="52" t="s">
        <v>24</v>
      </c>
      <c r="E33" s="117">
        <f>IF(E32&gt;0,E32/$Y32,"")</f>
        <v>0.8392750160961143</v>
      </c>
      <c r="F33" s="118"/>
      <c r="G33" s="119">
        <f>IF(G32&gt;0,G32/$AA32,"")</f>
        <v>0.9095329295123115</v>
      </c>
      <c r="H33" s="120"/>
      <c r="I33" s="117">
        <f>IF(I32&gt;0,I32/$Y32,"")</f>
        <v>0.012709508432540916</v>
      </c>
      <c r="J33" s="118"/>
      <c r="K33" s="119">
        <f>IF(K32&gt;0,K32/$AA32,"")</f>
        <v>0.023126669901058147</v>
      </c>
      <c r="L33" s="120"/>
      <c r="M33" s="117">
        <f>IF(M32&gt;0,M32/$Y32,"")</f>
      </c>
      <c r="N33" s="118"/>
      <c r="O33" s="119">
        <f>IF(O32&gt;0,O32/$AA32,"")</f>
      </c>
      <c r="P33" s="120"/>
      <c r="Q33" s="117">
        <f>IF(Q32&gt;0,Q32/$Y32,"")</f>
        <v>0.12522155462362436</v>
      </c>
      <c r="R33" s="118"/>
      <c r="S33" s="119">
        <f>IF(S32&gt;0,S32/$AA32,"")</f>
        <v>0.05897707821600339</v>
      </c>
      <c r="T33" s="120"/>
      <c r="U33" s="117">
        <f>IF(U32&gt;0,U32/$Y32,"")</f>
        <v>0.0227939208477204</v>
      </c>
      <c r="V33" s="118"/>
      <c r="W33" s="119">
        <f>IF(W32&gt;0,W32/$AA32,"")</f>
        <v>0.008363322370627039</v>
      </c>
      <c r="X33" s="120"/>
      <c r="Y33" s="117">
        <f>IF(Y32&gt;0,Y32/$Y32,"")</f>
        <v>1</v>
      </c>
      <c r="Z33" s="118"/>
      <c r="AA33" s="119">
        <f>IF(AA32&gt;0,AA32/$AA32,"")</f>
        <v>1</v>
      </c>
      <c r="AB33" s="120"/>
      <c r="AC33" s="53"/>
      <c r="AD33" s="53"/>
      <c r="AE33" s="54"/>
      <c r="AF33" s="54"/>
      <c r="AG33" s="54"/>
      <c r="AH33" s="54"/>
      <c r="AI33" s="54"/>
    </row>
    <row r="34" spans="1:61" s="10" customFormat="1" ht="12.75">
      <c r="A34" s="79" t="s">
        <v>68</v>
      </c>
      <c r="B34" s="7" t="s">
        <v>25</v>
      </c>
      <c r="C34" s="56" t="s">
        <v>71</v>
      </c>
      <c r="D34" s="82" t="s">
        <v>27</v>
      </c>
      <c r="E34" s="60">
        <v>634076</v>
      </c>
      <c r="F34" s="61">
        <f aca="true" t="shared" si="22" ref="F34:F43">IF(E$32&gt;0,E34/E$32,"")</f>
        <v>0.6260327314661233</v>
      </c>
      <c r="G34" s="60">
        <v>1205267</v>
      </c>
      <c r="H34" s="61">
        <f aca="true" t="shared" si="23" ref="H34:H43">IF(G$32&gt;0,G34/G$32,"")</f>
        <v>0.6128768166755061</v>
      </c>
      <c r="I34" s="60">
        <v>632</v>
      </c>
      <c r="J34" s="61">
        <f aca="true" t="shared" si="24" ref="J34:J43">IF(I$32&gt;0,I34/I$32,"")</f>
        <v>0.04120485069761377</v>
      </c>
      <c r="K34" s="60">
        <v>4297</v>
      </c>
      <c r="L34" s="61">
        <f aca="true" t="shared" si="25" ref="L34:L43">IF(K$32&gt;0,K34/K$32,"")</f>
        <v>0.08593312534997201</v>
      </c>
      <c r="M34" s="58"/>
      <c r="N34" s="59"/>
      <c r="O34" s="58"/>
      <c r="P34" s="58"/>
      <c r="Q34" s="60">
        <v>2214</v>
      </c>
      <c r="R34" s="61">
        <f aca="true" t="shared" si="26" ref="R34:R43">IF(Q$32&gt;0,Q34/Q$32,"")</f>
        <v>0.014650705735215293</v>
      </c>
      <c r="S34" s="60">
        <v>1428</v>
      </c>
      <c r="T34" s="61">
        <f aca="true" t="shared" si="27" ref="T34:T43">IF(S$32&gt;0,S34/S$32,"")</f>
        <v>0.011198331229071747</v>
      </c>
      <c r="U34" s="60">
        <v>1996</v>
      </c>
      <c r="V34" s="61">
        <f aca="true" t="shared" si="28" ref="V34:V43">IF(U$32&gt;0,U34/U$32,"")</f>
        <v>0.0725607096117493</v>
      </c>
      <c r="W34" s="60">
        <v>943</v>
      </c>
      <c r="X34" s="61">
        <f aca="true" t="shared" si="29" ref="X34:X43">IF(W$32&gt;0,W34/W$32,"")</f>
        <v>0.052148426699109664</v>
      </c>
      <c r="Y34" s="62">
        <f>SUM(E34,I34,Q34,U34)</f>
        <v>638918</v>
      </c>
      <c r="Z34" s="63">
        <f aca="true" t="shared" si="30" ref="Z34:Z43">IF(Y$32&gt;0,Y34/Y$32,"")</f>
        <v>0.5294258513953695</v>
      </c>
      <c r="AA34" s="62">
        <f>SUM(G34,K34,S34,W34)</f>
        <v>1211935</v>
      </c>
      <c r="AB34" s="63">
        <f aca="true" t="shared" si="31" ref="AB34:AB43">IF(AA$32&gt;0,AA34/AA$32,"")</f>
        <v>0.5605155724849793</v>
      </c>
      <c r="AC34" s="64"/>
      <c r="AD34" s="65"/>
      <c r="AE34" s="66"/>
      <c r="AF34" s="66"/>
      <c r="AG34" s="67"/>
      <c r="AH34" s="66"/>
      <c r="AI34" s="66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</row>
    <row r="35" spans="1:34" s="10" customFormat="1" ht="12.75">
      <c r="A35" s="79" t="s">
        <v>68</v>
      </c>
      <c r="B35" s="7" t="s">
        <v>28</v>
      </c>
      <c r="C35" s="38" t="s">
        <v>72</v>
      </c>
      <c r="D35" s="69" t="s">
        <v>30</v>
      </c>
      <c r="E35" s="72"/>
      <c r="F35" s="61">
        <f t="shared" si="22"/>
        <v>0</v>
      </c>
      <c r="G35" s="72"/>
      <c r="H35" s="61">
        <f t="shared" si="23"/>
        <v>0</v>
      </c>
      <c r="I35" s="72"/>
      <c r="J35" s="61">
        <f t="shared" si="24"/>
        <v>0</v>
      </c>
      <c r="K35" s="72"/>
      <c r="L35" s="61">
        <f t="shared" si="25"/>
        <v>0</v>
      </c>
      <c r="M35" s="70"/>
      <c r="N35" s="70"/>
      <c r="O35" s="71"/>
      <c r="P35" s="70"/>
      <c r="Q35" s="72"/>
      <c r="R35" s="61">
        <f t="shared" si="26"/>
        <v>0</v>
      </c>
      <c r="S35" s="72"/>
      <c r="T35" s="61">
        <f t="shared" si="27"/>
        <v>0</v>
      </c>
      <c r="U35" s="72"/>
      <c r="V35" s="61">
        <f t="shared" si="28"/>
        <v>0</v>
      </c>
      <c r="W35" s="72"/>
      <c r="X35" s="61">
        <f t="shared" si="29"/>
        <v>0</v>
      </c>
      <c r="Y35" s="62"/>
      <c r="Z35" s="63">
        <f t="shared" si="30"/>
        <v>0</v>
      </c>
      <c r="AA35" s="62"/>
      <c r="AB35" s="63">
        <f t="shared" si="31"/>
        <v>0</v>
      </c>
      <c r="AC35" s="73"/>
      <c r="AD35" s="73"/>
      <c r="AE35" s="48"/>
      <c r="AH35" s="48"/>
    </row>
    <row r="36" spans="1:35" s="10" customFormat="1" ht="12.75">
      <c r="A36" s="79" t="s">
        <v>68</v>
      </c>
      <c r="B36" s="7" t="s">
        <v>31</v>
      </c>
      <c r="C36" s="56" t="s">
        <v>73</v>
      </c>
      <c r="D36" s="69" t="s">
        <v>33</v>
      </c>
      <c r="E36" s="60"/>
      <c r="F36" s="61">
        <f t="shared" si="22"/>
        <v>0</v>
      </c>
      <c r="G36" s="60"/>
      <c r="H36" s="61">
        <f t="shared" si="23"/>
        <v>0</v>
      </c>
      <c r="I36" s="60"/>
      <c r="J36" s="61">
        <f t="shared" si="24"/>
        <v>0</v>
      </c>
      <c r="K36" s="60"/>
      <c r="L36" s="61">
        <f t="shared" si="25"/>
        <v>0</v>
      </c>
      <c r="M36" s="58"/>
      <c r="N36" s="59"/>
      <c r="O36" s="58"/>
      <c r="P36" s="58"/>
      <c r="Q36" s="60"/>
      <c r="R36" s="61">
        <f t="shared" si="26"/>
        <v>0</v>
      </c>
      <c r="S36" s="60"/>
      <c r="T36" s="61">
        <f t="shared" si="27"/>
        <v>0</v>
      </c>
      <c r="U36" s="60"/>
      <c r="V36" s="61">
        <f t="shared" si="28"/>
        <v>0</v>
      </c>
      <c r="W36" s="60"/>
      <c r="X36" s="61">
        <f t="shared" si="29"/>
        <v>0</v>
      </c>
      <c r="Y36" s="62"/>
      <c r="Z36" s="63">
        <f t="shared" si="30"/>
        <v>0</v>
      </c>
      <c r="AA36" s="62"/>
      <c r="AB36" s="63">
        <f t="shared" si="31"/>
        <v>0</v>
      </c>
      <c r="AC36" s="64"/>
      <c r="AD36" s="65"/>
      <c r="AE36" s="66"/>
      <c r="AF36" s="66"/>
      <c r="AG36" s="67"/>
      <c r="AH36" s="66"/>
      <c r="AI36" s="66"/>
    </row>
    <row r="37" spans="1:34" s="10" customFormat="1" ht="12.75">
      <c r="A37" s="79" t="s">
        <v>68</v>
      </c>
      <c r="B37" s="74" t="s">
        <v>34</v>
      </c>
      <c r="C37" s="38" t="s">
        <v>74</v>
      </c>
      <c r="D37" s="69" t="s">
        <v>36</v>
      </c>
      <c r="E37" s="72"/>
      <c r="F37" s="61">
        <f t="shared" si="22"/>
        <v>0</v>
      </c>
      <c r="G37" s="72"/>
      <c r="H37" s="61">
        <f t="shared" si="23"/>
        <v>0</v>
      </c>
      <c r="I37" s="72"/>
      <c r="J37" s="61">
        <f t="shared" si="24"/>
        <v>0</v>
      </c>
      <c r="K37" s="72"/>
      <c r="L37" s="61">
        <f t="shared" si="25"/>
        <v>0</v>
      </c>
      <c r="M37" s="70"/>
      <c r="N37" s="70"/>
      <c r="O37" s="71"/>
      <c r="P37" s="70"/>
      <c r="Q37" s="72"/>
      <c r="R37" s="61">
        <f t="shared" si="26"/>
        <v>0</v>
      </c>
      <c r="S37" s="72"/>
      <c r="T37" s="61">
        <f t="shared" si="27"/>
        <v>0</v>
      </c>
      <c r="U37" s="72"/>
      <c r="V37" s="61">
        <f t="shared" si="28"/>
        <v>0</v>
      </c>
      <c r="W37" s="72"/>
      <c r="X37" s="61">
        <f t="shared" si="29"/>
        <v>0</v>
      </c>
      <c r="Y37" s="62"/>
      <c r="Z37" s="63">
        <f t="shared" si="30"/>
        <v>0</v>
      </c>
      <c r="AA37" s="62"/>
      <c r="AB37" s="63">
        <f t="shared" si="31"/>
        <v>0</v>
      </c>
      <c r="AC37" s="73"/>
      <c r="AD37" s="73"/>
      <c r="AE37" s="48"/>
      <c r="AH37" s="48"/>
    </row>
    <row r="38" spans="1:35" s="10" customFormat="1" ht="12.75">
      <c r="A38" s="79" t="s">
        <v>68</v>
      </c>
      <c r="B38" s="7" t="s">
        <v>37</v>
      </c>
      <c r="C38" s="56" t="s">
        <v>75</v>
      </c>
      <c r="D38" s="57" t="s">
        <v>39</v>
      </c>
      <c r="E38" s="60">
        <v>29833</v>
      </c>
      <c r="F38" s="61">
        <f t="shared" si="22"/>
        <v>0.029454567714010393</v>
      </c>
      <c r="G38" s="60">
        <v>15126</v>
      </c>
      <c r="H38" s="61">
        <f t="shared" si="23"/>
        <v>0.007691552767174165</v>
      </c>
      <c r="I38" s="60">
        <v>666</v>
      </c>
      <c r="J38" s="61">
        <f t="shared" si="24"/>
        <v>0.04342156734906767</v>
      </c>
      <c r="K38" s="60">
        <v>279</v>
      </c>
      <c r="L38" s="61">
        <f t="shared" si="25"/>
        <v>0.005579553635709143</v>
      </c>
      <c r="M38" s="58"/>
      <c r="N38" s="59"/>
      <c r="O38" s="58"/>
      <c r="P38" s="58"/>
      <c r="Q38" s="60">
        <v>25975</v>
      </c>
      <c r="R38" s="61">
        <f t="shared" si="26"/>
        <v>0.1718844089757079</v>
      </c>
      <c r="S38" s="60">
        <v>7662</v>
      </c>
      <c r="T38" s="61">
        <f t="shared" si="27"/>
        <v>0.060085163779515206</v>
      </c>
      <c r="U38" s="60">
        <v>267</v>
      </c>
      <c r="V38" s="61">
        <f t="shared" si="28"/>
        <v>0.00970626726770394</v>
      </c>
      <c r="W38" s="60">
        <v>102</v>
      </c>
      <c r="X38" s="61">
        <f t="shared" si="29"/>
        <v>0.005640656970635404</v>
      </c>
      <c r="Y38" s="62">
        <f aca="true" t="shared" si="32" ref="Y38:Y43">SUM(E38,I38,Q38,U38)</f>
        <v>56741</v>
      </c>
      <c r="Z38" s="63">
        <f t="shared" si="30"/>
        <v>0.04701722636398514</v>
      </c>
      <c r="AA38" s="62">
        <f aca="true" t="shared" si="33" ref="AA38:AA43">SUM(G38,K38,S38,W38)</f>
        <v>23169</v>
      </c>
      <c r="AB38" s="63">
        <f t="shared" si="31"/>
        <v>0.010715579052428129</v>
      </c>
      <c r="AC38" s="64"/>
      <c r="AD38" s="65"/>
      <c r="AE38" s="66"/>
      <c r="AF38" s="66"/>
      <c r="AG38" s="67"/>
      <c r="AH38" s="66"/>
      <c r="AI38" s="66"/>
    </row>
    <row r="39" spans="1:34" s="10" customFormat="1" ht="12.75">
      <c r="A39" s="79" t="s">
        <v>68</v>
      </c>
      <c r="B39" s="74" t="s">
        <v>40</v>
      </c>
      <c r="C39" s="38" t="s">
        <v>76</v>
      </c>
      <c r="D39" s="57" t="s">
        <v>42</v>
      </c>
      <c r="E39" s="72"/>
      <c r="F39" s="61">
        <f t="shared" si="22"/>
        <v>0</v>
      </c>
      <c r="G39" s="72"/>
      <c r="H39" s="61">
        <f t="shared" si="23"/>
        <v>0</v>
      </c>
      <c r="I39" s="72"/>
      <c r="J39" s="61">
        <f t="shared" si="24"/>
        <v>0</v>
      </c>
      <c r="K39" s="72"/>
      <c r="L39" s="61">
        <f t="shared" si="25"/>
        <v>0</v>
      </c>
      <c r="M39" s="70"/>
      <c r="N39" s="70"/>
      <c r="O39" s="71"/>
      <c r="P39" s="70"/>
      <c r="Q39" s="72">
        <v>372</v>
      </c>
      <c r="R39" s="61">
        <f t="shared" si="26"/>
        <v>0.0024616361939928137</v>
      </c>
      <c r="S39" s="72">
        <v>119</v>
      </c>
      <c r="T39" s="61">
        <f t="shared" si="27"/>
        <v>0.0009331942690893122</v>
      </c>
      <c r="U39" s="72"/>
      <c r="V39" s="61">
        <f t="shared" si="28"/>
        <v>0</v>
      </c>
      <c r="W39" s="72"/>
      <c r="X39" s="61">
        <f t="shared" si="29"/>
        <v>0</v>
      </c>
      <c r="Y39" s="62">
        <f t="shared" si="32"/>
        <v>372</v>
      </c>
      <c r="Z39" s="63">
        <f t="shared" si="30"/>
        <v>0.0003082499111295619</v>
      </c>
      <c r="AA39" s="62">
        <f t="shared" si="33"/>
        <v>119</v>
      </c>
      <c r="AB39" s="63">
        <f t="shared" si="31"/>
        <v>5.503707139880648E-05</v>
      </c>
      <c r="AC39" s="73"/>
      <c r="AD39" s="73"/>
      <c r="AE39" s="48"/>
      <c r="AH39" s="48"/>
    </row>
    <row r="40" spans="1:35" s="10" customFormat="1" ht="12.75">
      <c r="A40" s="79" t="s">
        <v>68</v>
      </c>
      <c r="B40" s="74" t="s">
        <v>43</v>
      </c>
      <c r="C40" s="56" t="s">
        <v>77</v>
      </c>
      <c r="D40" s="57" t="s">
        <v>45</v>
      </c>
      <c r="E40" s="60"/>
      <c r="F40" s="61">
        <f t="shared" si="22"/>
        <v>0</v>
      </c>
      <c r="G40" s="60"/>
      <c r="H40" s="61">
        <f t="shared" si="23"/>
        <v>0</v>
      </c>
      <c r="I40" s="60"/>
      <c r="J40" s="61">
        <f t="shared" si="24"/>
        <v>0</v>
      </c>
      <c r="K40" s="60"/>
      <c r="L40" s="61">
        <f t="shared" si="25"/>
        <v>0</v>
      </c>
      <c r="M40" s="58"/>
      <c r="N40" s="59"/>
      <c r="O40" s="58"/>
      <c r="P40" s="58"/>
      <c r="Q40" s="60"/>
      <c r="R40" s="61">
        <f t="shared" si="26"/>
        <v>0</v>
      </c>
      <c r="S40" s="60"/>
      <c r="T40" s="61">
        <f t="shared" si="27"/>
        <v>0</v>
      </c>
      <c r="U40" s="60"/>
      <c r="V40" s="61">
        <f t="shared" si="28"/>
        <v>0</v>
      </c>
      <c r="W40" s="60"/>
      <c r="X40" s="61">
        <f t="shared" si="29"/>
        <v>0</v>
      </c>
      <c r="Y40" s="62"/>
      <c r="Z40" s="63">
        <f t="shared" si="30"/>
        <v>0</v>
      </c>
      <c r="AA40" s="62"/>
      <c r="AB40" s="63">
        <f t="shared" si="31"/>
        <v>0</v>
      </c>
      <c r="AC40" s="64"/>
      <c r="AD40" s="65"/>
      <c r="AE40" s="66"/>
      <c r="AF40" s="66"/>
      <c r="AG40" s="67"/>
      <c r="AH40" s="66"/>
      <c r="AI40" s="66"/>
    </row>
    <row r="41" spans="1:34" s="10" customFormat="1" ht="12.75">
      <c r="A41" s="79" t="s">
        <v>68</v>
      </c>
      <c r="B41" s="74" t="s">
        <v>46</v>
      </c>
      <c r="C41" s="38" t="s">
        <v>78</v>
      </c>
      <c r="D41" s="57" t="s">
        <v>48</v>
      </c>
      <c r="E41" s="72">
        <v>343565</v>
      </c>
      <c r="F41" s="61">
        <f t="shared" si="22"/>
        <v>0.33920687013253714</v>
      </c>
      <c r="G41" s="72">
        <v>717205</v>
      </c>
      <c r="H41" s="61">
        <f t="shared" si="23"/>
        <v>0.36469787798368025</v>
      </c>
      <c r="I41" s="72">
        <v>13614</v>
      </c>
      <c r="J41" s="61">
        <f t="shared" si="24"/>
        <v>0.8875994262615725</v>
      </c>
      <c r="K41" s="72">
        <v>40467</v>
      </c>
      <c r="L41" s="61">
        <f t="shared" si="25"/>
        <v>0.8092752579793616</v>
      </c>
      <c r="M41" s="70"/>
      <c r="N41" s="70"/>
      <c r="O41" s="71"/>
      <c r="P41" s="70"/>
      <c r="Q41" s="72">
        <v>122336</v>
      </c>
      <c r="R41" s="61">
        <f t="shared" si="26"/>
        <v>0.8095342081406044</v>
      </c>
      <c r="S41" s="72">
        <v>117024</v>
      </c>
      <c r="T41" s="61">
        <f t="shared" si="27"/>
        <v>0.9176985390412409</v>
      </c>
      <c r="U41" s="72">
        <v>25218</v>
      </c>
      <c r="V41" s="61">
        <f t="shared" si="28"/>
        <v>0.9167514904754981</v>
      </c>
      <c r="W41" s="72">
        <v>16964</v>
      </c>
      <c r="X41" s="61">
        <f t="shared" si="29"/>
        <v>0.9381186749986175</v>
      </c>
      <c r="Y41" s="62">
        <f t="shared" si="32"/>
        <v>504733</v>
      </c>
      <c r="Z41" s="63">
        <f t="shared" si="30"/>
        <v>0.418236296758487</v>
      </c>
      <c r="AA41" s="62">
        <f t="shared" si="33"/>
        <v>891660</v>
      </c>
      <c r="AB41" s="63">
        <f t="shared" si="31"/>
        <v>0.4123895385164688</v>
      </c>
      <c r="AC41" s="73"/>
      <c r="AD41" s="73"/>
      <c r="AE41" s="48"/>
      <c r="AH41" s="48"/>
    </row>
    <row r="42" spans="1:35" s="10" customFormat="1" ht="12.75">
      <c r="A42" s="79" t="s">
        <v>68</v>
      </c>
      <c r="B42" s="74" t="s">
        <v>49</v>
      </c>
      <c r="C42" s="56" t="s">
        <v>79</v>
      </c>
      <c r="D42" s="57" t="s">
        <v>51</v>
      </c>
      <c r="E42" s="60">
        <v>5337</v>
      </c>
      <c r="F42" s="61">
        <f t="shared" si="22"/>
        <v>0.005269300033173783</v>
      </c>
      <c r="G42" s="60">
        <v>26739</v>
      </c>
      <c r="H42" s="61">
        <f t="shared" si="23"/>
        <v>0.013596749268905858</v>
      </c>
      <c r="I42" s="60">
        <v>426</v>
      </c>
      <c r="J42" s="61">
        <f t="shared" si="24"/>
        <v>0.02777415569174599</v>
      </c>
      <c r="K42" s="60">
        <v>4961</v>
      </c>
      <c r="L42" s="61">
        <f t="shared" si="25"/>
        <v>0.0992120630349572</v>
      </c>
      <c r="M42" s="58"/>
      <c r="N42" s="59"/>
      <c r="O42" s="58"/>
      <c r="P42" s="58"/>
      <c r="Q42" s="60">
        <v>204</v>
      </c>
      <c r="R42" s="61">
        <f t="shared" si="26"/>
        <v>0.0013499295257379945</v>
      </c>
      <c r="S42" s="60">
        <v>1201</v>
      </c>
      <c r="T42" s="61">
        <f t="shared" si="27"/>
        <v>0.009418204346019025</v>
      </c>
      <c r="U42" s="60">
        <v>25</v>
      </c>
      <c r="V42" s="61">
        <f t="shared" si="28"/>
        <v>0.0009088265231932529</v>
      </c>
      <c r="W42" s="60">
        <v>72</v>
      </c>
      <c r="X42" s="61">
        <f t="shared" si="29"/>
        <v>0.003981640214566167</v>
      </c>
      <c r="Y42" s="62">
        <f t="shared" si="32"/>
        <v>5992</v>
      </c>
      <c r="Z42" s="63">
        <f t="shared" si="30"/>
        <v>0.004965143729807352</v>
      </c>
      <c r="AA42" s="62">
        <f t="shared" si="33"/>
        <v>32973</v>
      </c>
      <c r="AB42" s="63">
        <f t="shared" si="31"/>
        <v>0.015249893741452488</v>
      </c>
      <c r="AC42" s="64"/>
      <c r="AD42" s="65"/>
      <c r="AE42" s="66"/>
      <c r="AF42" s="66"/>
      <c r="AG42" s="67"/>
      <c r="AH42" s="66"/>
      <c r="AI42" s="66"/>
    </row>
    <row r="43" spans="1:34" s="10" customFormat="1" ht="12.75">
      <c r="A43" s="79" t="s">
        <v>68</v>
      </c>
      <c r="B43" s="74" t="s">
        <v>52</v>
      </c>
      <c r="C43" s="38" t="s">
        <v>80</v>
      </c>
      <c r="D43" s="57" t="s">
        <v>54</v>
      </c>
      <c r="E43" s="72">
        <v>37</v>
      </c>
      <c r="F43" s="61">
        <f t="shared" si="22"/>
        <v>3.6530654155411274E-05</v>
      </c>
      <c r="G43" s="72">
        <v>2236</v>
      </c>
      <c r="H43" s="61">
        <f t="shared" si="23"/>
        <v>0.0011370033047336662</v>
      </c>
      <c r="I43" s="72"/>
      <c r="J43" s="61">
        <f t="shared" si="24"/>
        <v>0</v>
      </c>
      <c r="K43" s="72"/>
      <c r="L43" s="61">
        <f t="shared" si="25"/>
        <v>0</v>
      </c>
      <c r="M43" s="70"/>
      <c r="N43" s="70"/>
      <c r="O43" s="71"/>
      <c r="P43" s="70"/>
      <c r="Q43" s="72">
        <v>18</v>
      </c>
      <c r="R43" s="61">
        <f t="shared" si="26"/>
        <v>0.00011911142874158776</v>
      </c>
      <c r="S43" s="72">
        <v>85</v>
      </c>
      <c r="T43" s="61">
        <f t="shared" si="27"/>
        <v>0.0006665673350637944</v>
      </c>
      <c r="U43" s="72">
        <v>2</v>
      </c>
      <c r="V43" s="61">
        <f t="shared" si="28"/>
        <v>7.270612185546023E-05</v>
      </c>
      <c r="W43" s="72">
        <v>2</v>
      </c>
      <c r="X43" s="61">
        <f t="shared" si="29"/>
        <v>0.00011060111707128242</v>
      </c>
      <c r="Y43" s="62">
        <f t="shared" si="32"/>
        <v>57</v>
      </c>
      <c r="Z43" s="63">
        <f t="shared" si="30"/>
        <v>4.723184122146513E-05</v>
      </c>
      <c r="AA43" s="62">
        <f t="shared" si="33"/>
        <v>2323</v>
      </c>
      <c r="AB43" s="63">
        <f t="shared" si="31"/>
        <v>0.0010743791332724997</v>
      </c>
      <c r="AC43" s="73"/>
      <c r="AD43" s="73"/>
      <c r="AE43" s="48"/>
      <c r="AH43" s="48"/>
    </row>
    <row r="44" spans="1:35" s="10" customFormat="1" ht="15">
      <c r="A44" s="83" t="s">
        <v>81</v>
      </c>
      <c r="B44" s="37" t="s">
        <v>23</v>
      </c>
      <c r="C44" s="56" t="s">
        <v>82</v>
      </c>
      <c r="D44" s="84" t="s">
        <v>83</v>
      </c>
      <c r="E44" s="42"/>
      <c r="F44" s="43">
        <f>SUM(F46:F55)</f>
        <v>0</v>
      </c>
      <c r="G44" s="42"/>
      <c r="H44" s="43">
        <f>SUM(H46:H55)</f>
        <v>0</v>
      </c>
      <c r="I44" s="42"/>
      <c r="J44" s="43">
        <f>SUM(J46:J55)</f>
        <v>0</v>
      </c>
      <c r="K44" s="42"/>
      <c r="L44" s="43">
        <f>SUM(L46:L55)</f>
        <v>0</v>
      </c>
      <c r="M44" s="42">
        <f>SUM(M46:M55)</f>
        <v>13236</v>
      </c>
      <c r="N44" s="43">
        <f>SUM(N46:N55)</f>
        <v>1</v>
      </c>
      <c r="O44" s="42">
        <f>SUM(O46:O55)</f>
        <v>26156</v>
      </c>
      <c r="P44" s="43">
        <f>SUM(P46:P55)</f>
        <v>1</v>
      </c>
      <c r="Q44" s="40"/>
      <c r="R44" s="40"/>
      <c r="S44" s="41"/>
      <c r="T44" s="40"/>
      <c r="U44" s="42"/>
      <c r="V44" s="43">
        <f>SUM(V46:V55)</f>
        <v>0</v>
      </c>
      <c r="W44" s="42"/>
      <c r="X44" s="43">
        <f>SUM(X46:X55)</f>
        <v>0</v>
      </c>
      <c r="Y44" s="44"/>
      <c r="Z44" s="45">
        <f>SUM(Z46:Z55)</f>
        <v>0</v>
      </c>
      <c r="AA44" s="44"/>
      <c r="AB44" s="45">
        <f>SUM(AB46:AB55)</f>
        <v>0</v>
      </c>
      <c r="AC44" s="46" t="e">
        <f>Y44/Y$68</f>
        <v>#DIV/0!</v>
      </c>
      <c r="AD44" s="47" t="e">
        <f>AA44/AA$68</f>
        <v>#DIV/0!</v>
      </c>
      <c r="AE44" s="66"/>
      <c r="AF44" s="66"/>
      <c r="AG44" s="67"/>
      <c r="AH44" s="66"/>
      <c r="AI44" s="66"/>
    </row>
    <row r="45" spans="1:35" s="55" customFormat="1" ht="12.75">
      <c r="A45" s="50"/>
      <c r="B45" s="50"/>
      <c r="C45" s="51"/>
      <c r="D45" s="52" t="s">
        <v>24</v>
      </c>
      <c r="E45" s="117">
        <f>IF(E44&gt;0,E44/$Y44,"")</f>
      </c>
      <c r="F45" s="118"/>
      <c r="G45" s="119">
        <f>IF(G44&gt;0,G44/$AA44,"")</f>
      </c>
      <c r="H45" s="120"/>
      <c r="I45" s="117">
        <f>IF(I44&gt;0,I44/$Y44,"")</f>
      </c>
      <c r="J45" s="118"/>
      <c r="K45" s="119">
        <f>IF(K44&gt;0,K44/$AA44,"")</f>
      </c>
      <c r="L45" s="120"/>
      <c r="M45" s="117" t="e">
        <f>IF(M44&gt;0,M44/$Y44,"")</f>
        <v>#DIV/0!</v>
      </c>
      <c r="N45" s="118"/>
      <c r="O45" s="119" t="e">
        <f>IF(O44&gt;0,O44/$AA44,"")</f>
        <v>#DIV/0!</v>
      </c>
      <c r="P45" s="120"/>
      <c r="Q45" s="117">
        <f>IF(Q44&gt;0,Q44/$Y44,"")</f>
      </c>
      <c r="R45" s="118"/>
      <c r="S45" s="119">
        <f>IF(S44&gt;0,S44/$AA44,"")</f>
      </c>
      <c r="T45" s="120"/>
      <c r="U45" s="117">
        <f>IF(U44&gt;0,U44/$Y44,"")</f>
      </c>
      <c r="V45" s="118"/>
      <c r="W45" s="119">
        <f>IF(W44&gt;0,W44/$AA44,"")</f>
      </c>
      <c r="X45" s="120"/>
      <c r="Y45" s="117">
        <f>IF(Y44&gt;0,Y44/$Y44,"")</f>
      </c>
      <c r="Z45" s="118"/>
      <c r="AA45" s="119">
        <f>IF(AA44&gt;0,AA44/$AA44,"")</f>
      </c>
      <c r="AB45" s="120"/>
      <c r="AC45" s="53"/>
      <c r="AD45" s="53"/>
      <c r="AE45" s="54"/>
      <c r="AF45" s="54"/>
      <c r="AG45" s="54"/>
      <c r="AH45" s="54"/>
      <c r="AI45" s="54"/>
    </row>
    <row r="46" spans="1:61" s="10" customFormat="1" ht="12.75">
      <c r="A46" s="83" t="s">
        <v>81</v>
      </c>
      <c r="B46" s="7" t="s">
        <v>25</v>
      </c>
      <c r="C46" s="38" t="s">
        <v>84</v>
      </c>
      <c r="D46" s="57" t="s">
        <v>27</v>
      </c>
      <c r="E46" s="60"/>
      <c r="F46" s="61">
        <f aca="true" t="shared" si="34" ref="F46:F55">IF(E$44&gt;0,E46/E$44,"")</f>
      </c>
      <c r="G46" s="60"/>
      <c r="H46" s="61">
        <f aca="true" t="shared" si="35" ref="H46:H55">IF(G$44&gt;0,G46/G$44,"")</f>
      </c>
      <c r="I46" s="60"/>
      <c r="J46" s="61">
        <f aca="true" t="shared" si="36" ref="J46:J55">IF(I$44&gt;0,I46/I$44,"")</f>
      </c>
      <c r="K46" s="60"/>
      <c r="L46" s="61">
        <f aca="true" t="shared" si="37" ref="L46:L55">IF(K$44&gt;0,K46/K$44,"")</f>
      </c>
      <c r="M46" s="60">
        <v>594</v>
      </c>
      <c r="N46" s="61">
        <f aca="true" t="shared" si="38" ref="N46:N55">IF(M$44&gt;0,M46/M$44,"")</f>
        <v>0.04487760652765186</v>
      </c>
      <c r="O46" s="60">
        <v>465</v>
      </c>
      <c r="P46" s="61">
        <f aca="true" t="shared" si="39" ref="P46:P55">IF(O$44&gt;0,O46/O$44,"")</f>
        <v>0.017777947698424834</v>
      </c>
      <c r="Q46" s="58"/>
      <c r="R46" s="59"/>
      <c r="S46" s="58"/>
      <c r="T46" s="58"/>
      <c r="U46" s="60"/>
      <c r="V46" s="61">
        <f aca="true" t="shared" si="40" ref="V46:V55">IF(U$44&gt;0,U46/U$44,"")</f>
      </c>
      <c r="W46" s="60"/>
      <c r="X46" s="61">
        <f aca="true" t="shared" si="41" ref="X46:X55">IF(W$44&gt;0,W46/W$44,"")</f>
      </c>
      <c r="Y46" s="62"/>
      <c r="Z46" s="63">
        <f aca="true" t="shared" si="42" ref="Z46:Z55">IF(Y$44&gt;0,Y46/Y$44,"")</f>
      </c>
      <c r="AA46" s="62"/>
      <c r="AB46" s="63">
        <f aca="true" t="shared" si="43" ref="AB46:AB55">IF(AA$44&gt;0,AA46/AA$44,"")</f>
      </c>
      <c r="AC46" s="64"/>
      <c r="AD46" s="65"/>
      <c r="AE46" s="66"/>
      <c r="AF46" s="66"/>
      <c r="AG46" s="67"/>
      <c r="AH46" s="66"/>
      <c r="AI46" s="66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</row>
    <row r="47" spans="1:34" s="10" customFormat="1" ht="12.75">
      <c r="A47" s="83" t="s">
        <v>81</v>
      </c>
      <c r="B47" s="7" t="s">
        <v>28</v>
      </c>
      <c r="C47" s="56" t="s">
        <v>85</v>
      </c>
      <c r="D47" s="69" t="s">
        <v>30</v>
      </c>
      <c r="E47" s="72"/>
      <c r="F47" s="61">
        <f t="shared" si="34"/>
      </c>
      <c r="G47" s="72"/>
      <c r="H47" s="61">
        <f t="shared" si="35"/>
      </c>
      <c r="I47" s="72"/>
      <c r="J47" s="61">
        <f t="shared" si="36"/>
      </c>
      <c r="K47" s="72"/>
      <c r="L47" s="61">
        <f t="shared" si="37"/>
      </c>
      <c r="M47" s="72"/>
      <c r="N47" s="61">
        <f t="shared" si="38"/>
        <v>0</v>
      </c>
      <c r="O47" s="72"/>
      <c r="P47" s="61">
        <f t="shared" si="39"/>
        <v>0</v>
      </c>
      <c r="Q47" s="70"/>
      <c r="R47" s="70"/>
      <c r="S47" s="71"/>
      <c r="T47" s="70"/>
      <c r="U47" s="72"/>
      <c r="V47" s="61">
        <f t="shared" si="40"/>
      </c>
      <c r="W47" s="72"/>
      <c r="X47" s="61">
        <f t="shared" si="41"/>
      </c>
      <c r="Y47" s="62"/>
      <c r="Z47" s="63">
        <f t="shared" si="42"/>
      </c>
      <c r="AA47" s="62"/>
      <c r="AB47" s="63">
        <f t="shared" si="43"/>
      </c>
      <c r="AC47" s="73"/>
      <c r="AD47" s="73"/>
      <c r="AE47" s="48"/>
      <c r="AH47" s="48"/>
    </row>
    <row r="48" spans="1:35" s="10" customFormat="1" ht="12.75">
      <c r="A48" s="83" t="s">
        <v>81</v>
      </c>
      <c r="B48" s="7" t="s">
        <v>31</v>
      </c>
      <c r="C48" s="38" t="s">
        <v>86</v>
      </c>
      <c r="D48" s="69" t="s">
        <v>33</v>
      </c>
      <c r="E48" s="60"/>
      <c r="F48" s="61">
        <f t="shared" si="34"/>
      </c>
      <c r="G48" s="60"/>
      <c r="H48" s="61">
        <f t="shared" si="35"/>
      </c>
      <c r="I48" s="60"/>
      <c r="J48" s="61">
        <f t="shared" si="36"/>
      </c>
      <c r="K48" s="60"/>
      <c r="L48" s="61">
        <f t="shared" si="37"/>
      </c>
      <c r="M48" s="60"/>
      <c r="N48" s="61">
        <f t="shared" si="38"/>
        <v>0</v>
      </c>
      <c r="O48" s="60"/>
      <c r="P48" s="61">
        <f t="shared" si="39"/>
        <v>0</v>
      </c>
      <c r="Q48" s="58"/>
      <c r="R48" s="59"/>
      <c r="S48" s="58"/>
      <c r="T48" s="58"/>
      <c r="U48" s="60"/>
      <c r="V48" s="61">
        <f t="shared" si="40"/>
      </c>
      <c r="W48" s="60"/>
      <c r="X48" s="61">
        <f t="shared" si="41"/>
      </c>
      <c r="Y48" s="62"/>
      <c r="Z48" s="63">
        <f t="shared" si="42"/>
      </c>
      <c r="AA48" s="62"/>
      <c r="AB48" s="63">
        <f t="shared" si="43"/>
      </c>
      <c r="AC48" s="64"/>
      <c r="AD48" s="65"/>
      <c r="AE48" s="66"/>
      <c r="AF48" s="66"/>
      <c r="AG48" s="67"/>
      <c r="AH48" s="66"/>
      <c r="AI48" s="66"/>
    </row>
    <row r="49" spans="1:34" s="10" customFormat="1" ht="12.75">
      <c r="A49" s="83" t="s">
        <v>81</v>
      </c>
      <c r="B49" s="74" t="s">
        <v>34</v>
      </c>
      <c r="C49" s="56" t="s">
        <v>87</v>
      </c>
      <c r="D49" s="69" t="s">
        <v>36</v>
      </c>
      <c r="E49" s="72"/>
      <c r="F49" s="61">
        <f t="shared" si="34"/>
      </c>
      <c r="G49" s="72"/>
      <c r="H49" s="61">
        <f t="shared" si="35"/>
      </c>
      <c r="I49" s="72"/>
      <c r="J49" s="61">
        <f t="shared" si="36"/>
      </c>
      <c r="K49" s="72"/>
      <c r="L49" s="61">
        <f t="shared" si="37"/>
      </c>
      <c r="M49" s="72"/>
      <c r="N49" s="61">
        <f t="shared" si="38"/>
        <v>0</v>
      </c>
      <c r="O49" s="72"/>
      <c r="P49" s="61">
        <f t="shared" si="39"/>
        <v>0</v>
      </c>
      <c r="Q49" s="70"/>
      <c r="R49" s="70"/>
      <c r="S49" s="71"/>
      <c r="T49" s="70"/>
      <c r="U49" s="72"/>
      <c r="V49" s="61">
        <f t="shared" si="40"/>
      </c>
      <c r="W49" s="72"/>
      <c r="X49" s="61">
        <f t="shared" si="41"/>
      </c>
      <c r="Y49" s="62"/>
      <c r="Z49" s="63">
        <f t="shared" si="42"/>
      </c>
      <c r="AA49" s="62"/>
      <c r="AB49" s="63">
        <f t="shared" si="43"/>
      </c>
      <c r="AC49" s="73"/>
      <c r="AD49" s="73"/>
      <c r="AE49" s="48"/>
      <c r="AH49" s="48"/>
    </row>
    <row r="50" spans="1:35" s="10" customFormat="1" ht="12.75">
      <c r="A50" s="83" t="s">
        <v>81</v>
      </c>
      <c r="B50" s="7" t="s">
        <v>37</v>
      </c>
      <c r="C50" s="38" t="s">
        <v>88</v>
      </c>
      <c r="D50" s="57" t="s">
        <v>39</v>
      </c>
      <c r="E50" s="60"/>
      <c r="F50" s="61">
        <f t="shared" si="34"/>
      </c>
      <c r="G50" s="60"/>
      <c r="H50" s="61">
        <f t="shared" si="35"/>
      </c>
      <c r="I50" s="60"/>
      <c r="J50" s="61">
        <f t="shared" si="36"/>
      </c>
      <c r="K50" s="60"/>
      <c r="L50" s="61">
        <f t="shared" si="37"/>
      </c>
      <c r="M50" s="60">
        <v>1265</v>
      </c>
      <c r="N50" s="61">
        <f t="shared" si="38"/>
        <v>0.09557268056814748</v>
      </c>
      <c r="O50" s="60">
        <v>699</v>
      </c>
      <c r="P50" s="61">
        <f t="shared" si="39"/>
        <v>0.02672426976601927</v>
      </c>
      <c r="Q50" s="58"/>
      <c r="R50" s="59"/>
      <c r="S50" s="58"/>
      <c r="T50" s="58"/>
      <c r="U50" s="60"/>
      <c r="V50" s="61">
        <f t="shared" si="40"/>
      </c>
      <c r="W50" s="60"/>
      <c r="X50" s="61">
        <f t="shared" si="41"/>
      </c>
      <c r="Y50" s="62"/>
      <c r="Z50" s="63">
        <f t="shared" si="42"/>
      </c>
      <c r="AA50" s="62"/>
      <c r="AB50" s="63">
        <f t="shared" si="43"/>
      </c>
      <c r="AC50" s="64"/>
      <c r="AD50" s="65"/>
      <c r="AE50" s="66"/>
      <c r="AF50" s="66"/>
      <c r="AG50" s="67"/>
      <c r="AH50" s="66"/>
      <c r="AI50" s="66"/>
    </row>
    <row r="51" spans="1:34" s="10" customFormat="1" ht="12.75">
      <c r="A51" s="83" t="s">
        <v>81</v>
      </c>
      <c r="B51" s="74" t="s">
        <v>40</v>
      </c>
      <c r="C51" s="56" t="s">
        <v>89</v>
      </c>
      <c r="D51" s="57" t="s">
        <v>42</v>
      </c>
      <c r="E51" s="72"/>
      <c r="F51" s="61">
        <f t="shared" si="34"/>
      </c>
      <c r="G51" s="72"/>
      <c r="H51" s="61">
        <f t="shared" si="35"/>
      </c>
      <c r="I51" s="72"/>
      <c r="J51" s="61">
        <f t="shared" si="36"/>
      </c>
      <c r="K51" s="72"/>
      <c r="L51" s="61">
        <f t="shared" si="37"/>
      </c>
      <c r="M51" s="72">
        <v>249</v>
      </c>
      <c r="N51" s="61">
        <f t="shared" si="38"/>
        <v>0.018812330009066184</v>
      </c>
      <c r="O51" s="72">
        <v>40</v>
      </c>
      <c r="P51" s="61">
        <f t="shared" si="39"/>
        <v>0.001529285823520416</v>
      </c>
      <c r="Q51" s="70"/>
      <c r="R51" s="70"/>
      <c r="S51" s="71"/>
      <c r="T51" s="70"/>
      <c r="U51" s="72"/>
      <c r="V51" s="61">
        <f t="shared" si="40"/>
      </c>
      <c r="W51" s="72"/>
      <c r="X51" s="61">
        <f t="shared" si="41"/>
      </c>
      <c r="Y51" s="62"/>
      <c r="Z51" s="63">
        <f t="shared" si="42"/>
      </c>
      <c r="AA51" s="62"/>
      <c r="AB51" s="63">
        <f t="shared" si="43"/>
      </c>
      <c r="AC51" s="73"/>
      <c r="AD51" s="73"/>
      <c r="AE51" s="48"/>
      <c r="AH51" s="48"/>
    </row>
    <row r="52" spans="1:35" s="10" customFormat="1" ht="12.75">
      <c r="A52" s="83" t="s">
        <v>81</v>
      </c>
      <c r="B52" s="74" t="s">
        <v>43</v>
      </c>
      <c r="C52" s="38" t="s">
        <v>90</v>
      </c>
      <c r="D52" s="57" t="s">
        <v>45</v>
      </c>
      <c r="E52" s="60"/>
      <c r="F52" s="61">
        <f t="shared" si="34"/>
      </c>
      <c r="G52" s="60"/>
      <c r="H52" s="61">
        <f t="shared" si="35"/>
      </c>
      <c r="I52" s="60"/>
      <c r="J52" s="61">
        <f t="shared" si="36"/>
      </c>
      <c r="K52" s="60"/>
      <c r="L52" s="61">
        <f t="shared" si="37"/>
      </c>
      <c r="M52" s="60"/>
      <c r="N52" s="61">
        <f t="shared" si="38"/>
        <v>0</v>
      </c>
      <c r="O52" s="60"/>
      <c r="P52" s="61">
        <f t="shared" si="39"/>
        <v>0</v>
      </c>
      <c r="Q52" s="58"/>
      <c r="R52" s="59"/>
      <c r="S52" s="58"/>
      <c r="T52" s="58"/>
      <c r="U52" s="60"/>
      <c r="V52" s="61">
        <f t="shared" si="40"/>
      </c>
      <c r="W52" s="60"/>
      <c r="X52" s="61">
        <f t="shared" si="41"/>
      </c>
      <c r="Y52" s="62"/>
      <c r="Z52" s="63">
        <f t="shared" si="42"/>
      </c>
      <c r="AA52" s="62"/>
      <c r="AB52" s="63">
        <f t="shared" si="43"/>
      </c>
      <c r="AC52" s="64"/>
      <c r="AD52" s="65"/>
      <c r="AE52" s="66"/>
      <c r="AF52" s="66"/>
      <c r="AG52" s="67"/>
      <c r="AH52" s="66"/>
      <c r="AI52" s="66"/>
    </row>
    <row r="53" spans="1:34" s="10" customFormat="1" ht="12.75">
      <c r="A53" s="83" t="s">
        <v>81</v>
      </c>
      <c r="B53" s="74" t="s">
        <v>46</v>
      </c>
      <c r="C53" s="56" t="s">
        <v>91</v>
      </c>
      <c r="D53" s="57" t="s">
        <v>48</v>
      </c>
      <c r="E53" s="72"/>
      <c r="F53" s="61">
        <f t="shared" si="34"/>
      </c>
      <c r="G53" s="72"/>
      <c r="H53" s="61">
        <f t="shared" si="35"/>
      </c>
      <c r="I53" s="72"/>
      <c r="J53" s="61">
        <f t="shared" si="36"/>
      </c>
      <c r="K53" s="72"/>
      <c r="L53" s="61">
        <f t="shared" si="37"/>
      </c>
      <c r="M53" s="72">
        <v>10970</v>
      </c>
      <c r="N53" s="61">
        <f t="shared" si="38"/>
        <v>0.8288002417648836</v>
      </c>
      <c r="O53" s="72">
        <v>24464</v>
      </c>
      <c r="P53" s="61">
        <f t="shared" si="39"/>
        <v>0.9353112096650864</v>
      </c>
      <c r="Q53" s="70"/>
      <c r="R53" s="70"/>
      <c r="S53" s="71"/>
      <c r="T53" s="70"/>
      <c r="U53" s="72"/>
      <c r="V53" s="61">
        <f t="shared" si="40"/>
      </c>
      <c r="W53" s="72"/>
      <c r="X53" s="61">
        <f t="shared" si="41"/>
      </c>
      <c r="Y53" s="62"/>
      <c r="Z53" s="63">
        <f t="shared" si="42"/>
      </c>
      <c r="AA53" s="62"/>
      <c r="AB53" s="63">
        <f t="shared" si="43"/>
      </c>
      <c r="AC53" s="73"/>
      <c r="AD53" s="73"/>
      <c r="AE53" s="48"/>
      <c r="AH53" s="48"/>
    </row>
    <row r="54" spans="1:35" s="10" customFormat="1" ht="12.75">
      <c r="A54" s="83" t="s">
        <v>81</v>
      </c>
      <c r="B54" s="74" t="s">
        <v>49</v>
      </c>
      <c r="C54" s="38" t="s">
        <v>92</v>
      </c>
      <c r="D54" s="57" t="s">
        <v>51</v>
      </c>
      <c r="E54" s="60"/>
      <c r="F54" s="61">
        <f t="shared" si="34"/>
      </c>
      <c r="G54" s="60"/>
      <c r="H54" s="61">
        <f t="shared" si="35"/>
      </c>
      <c r="I54" s="60"/>
      <c r="J54" s="61">
        <f t="shared" si="36"/>
      </c>
      <c r="K54" s="60"/>
      <c r="L54" s="61">
        <f t="shared" si="37"/>
      </c>
      <c r="M54" s="60">
        <v>152</v>
      </c>
      <c r="N54" s="61">
        <f t="shared" si="38"/>
        <v>0.011483831973405863</v>
      </c>
      <c r="O54" s="60">
        <v>423</v>
      </c>
      <c r="P54" s="61">
        <f t="shared" si="39"/>
        <v>0.016172197583728398</v>
      </c>
      <c r="Q54" s="58"/>
      <c r="R54" s="59"/>
      <c r="S54" s="58"/>
      <c r="T54" s="58"/>
      <c r="U54" s="60"/>
      <c r="V54" s="61">
        <f t="shared" si="40"/>
      </c>
      <c r="W54" s="60"/>
      <c r="X54" s="61">
        <f t="shared" si="41"/>
      </c>
      <c r="Y54" s="62"/>
      <c r="Z54" s="63">
        <f t="shared" si="42"/>
      </c>
      <c r="AA54" s="62"/>
      <c r="AB54" s="63">
        <f t="shared" si="43"/>
      </c>
      <c r="AC54" s="64"/>
      <c r="AD54" s="65"/>
      <c r="AE54" s="66"/>
      <c r="AF54" s="66"/>
      <c r="AG54" s="67"/>
      <c r="AH54" s="66"/>
      <c r="AI54" s="66"/>
    </row>
    <row r="55" spans="1:34" s="10" customFormat="1" ht="12.75">
      <c r="A55" s="83" t="s">
        <v>81</v>
      </c>
      <c r="B55" s="74" t="s">
        <v>52</v>
      </c>
      <c r="C55" s="56" t="s">
        <v>93</v>
      </c>
      <c r="D55" s="57" t="s">
        <v>54</v>
      </c>
      <c r="E55" s="72"/>
      <c r="F55" s="61">
        <f t="shared" si="34"/>
      </c>
      <c r="G55" s="72"/>
      <c r="H55" s="61">
        <f t="shared" si="35"/>
      </c>
      <c r="I55" s="72"/>
      <c r="J55" s="61">
        <f t="shared" si="36"/>
      </c>
      <c r="K55" s="72"/>
      <c r="L55" s="61">
        <f t="shared" si="37"/>
      </c>
      <c r="M55" s="72">
        <v>6</v>
      </c>
      <c r="N55" s="61">
        <f t="shared" si="38"/>
        <v>0.00045330915684496827</v>
      </c>
      <c r="O55" s="72">
        <v>65</v>
      </c>
      <c r="P55" s="61">
        <f t="shared" si="39"/>
        <v>0.002485089463220676</v>
      </c>
      <c r="Q55" s="70"/>
      <c r="R55" s="70"/>
      <c r="S55" s="71"/>
      <c r="T55" s="70"/>
      <c r="U55" s="72"/>
      <c r="V55" s="61">
        <f t="shared" si="40"/>
      </c>
      <c r="W55" s="72"/>
      <c r="X55" s="61">
        <f t="shared" si="41"/>
      </c>
      <c r="Y55" s="62"/>
      <c r="Z55" s="63">
        <f t="shared" si="42"/>
      </c>
      <c r="AA55" s="62"/>
      <c r="AB55" s="63">
        <f t="shared" si="43"/>
      </c>
      <c r="AC55" s="73"/>
      <c r="AD55" s="73"/>
      <c r="AE55" s="48"/>
      <c r="AH55" s="48"/>
    </row>
    <row r="56" spans="1:35" s="88" customFormat="1" ht="27">
      <c r="A56" s="85" t="s">
        <v>94</v>
      </c>
      <c r="B56" s="37" t="s">
        <v>23</v>
      </c>
      <c r="C56" s="38" t="s">
        <v>95</v>
      </c>
      <c r="D56" s="86" t="s">
        <v>96</v>
      </c>
      <c r="E56" s="42"/>
      <c r="F56" s="43">
        <f>SUM(F58:F67)</f>
        <v>0</v>
      </c>
      <c r="G56" s="42"/>
      <c r="H56" s="43">
        <f>SUM(H58:H67)</f>
        <v>0</v>
      </c>
      <c r="I56" s="42"/>
      <c r="J56" s="43">
        <f>SUM(J58:J67)</f>
        <v>0</v>
      </c>
      <c r="K56" s="42"/>
      <c r="L56" s="43">
        <f>SUM(L58:L67)</f>
        <v>0</v>
      </c>
      <c r="M56" s="42">
        <f>SUM(M58:M67)</f>
        <v>6056</v>
      </c>
      <c r="N56" s="87">
        <v>1</v>
      </c>
      <c r="O56" s="42">
        <f>SUM(O58:O67)</f>
        <v>17786</v>
      </c>
      <c r="P56" s="43">
        <f>SUM(P58:P67)</f>
        <v>1</v>
      </c>
      <c r="Q56" s="42"/>
      <c r="R56" s="43">
        <f>SUM(R58:R67)</f>
        <v>0</v>
      </c>
      <c r="S56" s="42"/>
      <c r="T56" s="43">
        <f>SUM(T58:T67)</f>
        <v>0</v>
      </c>
      <c r="U56" s="40"/>
      <c r="V56" s="40"/>
      <c r="W56" s="41"/>
      <c r="X56" s="40"/>
      <c r="Y56" s="44"/>
      <c r="Z56" s="45">
        <f>SUM(Z58:Z67)</f>
        <v>0</v>
      </c>
      <c r="AA56" s="44"/>
      <c r="AB56" s="45">
        <f>SUM(AB58:AB67)</f>
        <v>0</v>
      </c>
      <c r="AC56" s="46" t="e">
        <f>Y56/Y$68</f>
        <v>#DIV/0!</v>
      </c>
      <c r="AD56" s="47" t="e">
        <f>AA56/AA$68</f>
        <v>#DIV/0!</v>
      </c>
      <c r="AE56" s="48"/>
      <c r="AF56" s="10"/>
      <c r="AG56" s="10"/>
      <c r="AH56" s="48"/>
      <c r="AI56" s="10"/>
    </row>
    <row r="57" spans="1:35" s="55" customFormat="1" ht="12.75">
      <c r="A57" s="50"/>
      <c r="B57" s="50"/>
      <c r="C57" s="51"/>
      <c r="D57" s="52" t="s">
        <v>24</v>
      </c>
      <c r="E57" s="117">
        <f>IF(E56&gt;0,E56/$Y56,"")</f>
      </c>
      <c r="F57" s="118"/>
      <c r="G57" s="119">
        <f>IF(G56&gt;0,G56/$AA56,"")</f>
      </c>
      <c r="H57" s="120"/>
      <c r="I57" s="117">
        <f>IF(I56&gt;0,I56/$Y56,"")</f>
      </c>
      <c r="J57" s="118"/>
      <c r="K57" s="119">
        <f>IF(K56&gt;0,K56/$AA56,"")</f>
      </c>
      <c r="L57" s="120"/>
      <c r="M57" s="117" t="e">
        <f>IF(M56&gt;0,M56/$Y56,"")</f>
        <v>#DIV/0!</v>
      </c>
      <c r="N57" s="118"/>
      <c r="O57" s="119" t="e">
        <f>IF(O56&gt;0,O56/$AA56,"")</f>
        <v>#DIV/0!</v>
      </c>
      <c r="P57" s="120"/>
      <c r="Q57" s="117">
        <f>IF(Q56&gt;0,Q56/$Y56,"")</f>
      </c>
      <c r="R57" s="118"/>
      <c r="S57" s="119">
        <f>IF(S56&gt;0,S56/$AA56,"")</f>
      </c>
      <c r="T57" s="120"/>
      <c r="U57" s="117">
        <f>IF(U56&gt;0,U56/$Y56,"")</f>
      </c>
      <c r="V57" s="118"/>
      <c r="W57" s="119">
        <f>IF(W56&gt;0,W56/$AA56,"")</f>
      </c>
      <c r="X57" s="120"/>
      <c r="Y57" s="117">
        <f>IF(Y56&gt;0,Y56/$Y56,"")</f>
      </c>
      <c r="Z57" s="118"/>
      <c r="AA57" s="119">
        <f>IF(AA56&gt;0,AA56/$AA56,"")</f>
      </c>
      <c r="AB57" s="120"/>
      <c r="AC57" s="53"/>
      <c r="AD57" s="53"/>
      <c r="AE57" s="54"/>
      <c r="AF57" s="54"/>
      <c r="AG57" s="54"/>
      <c r="AH57" s="54"/>
      <c r="AI57" s="54"/>
    </row>
    <row r="58" spans="1:61" s="10" customFormat="1" ht="12.75">
      <c r="A58" s="85" t="s">
        <v>94</v>
      </c>
      <c r="B58" s="7" t="s">
        <v>25</v>
      </c>
      <c r="C58" s="56" t="s">
        <v>97</v>
      </c>
      <c r="D58" s="57" t="s">
        <v>27</v>
      </c>
      <c r="E58" s="60"/>
      <c r="F58" s="61">
        <f aca="true" t="shared" si="44" ref="F58:F67">IF(E$56&gt;0,E58/E$56,"")</f>
      </c>
      <c r="G58" s="60"/>
      <c r="H58" s="61">
        <f aca="true" t="shared" si="45" ref="H58:H67">IF(G$56&gt;0,G58/G$56,"")</f>
      </c>
      <c r="I58" s="60"/>
      <c r="J58" s="61">
        <f aca="true" t="shared" si="46" ref="J58:J67">IF(I$56&gt;0,I58/I$56,"")</f>
      </c>
      <c r="K58" s="60"/>
      <c r="L58" s="61">
        <f aca="true" t="shared" si="47" ref="L58:L67">IF(K$56&gt;0,K58/K$56,"")</f>
      </c>
      <c r="M58" s="60">
        <v>741</v>
      </c>
      <c r="N58" s="61">
        <f aca="true" t="shared" si="48" ref="N58:N67">IF(M$56&gt;0,M58/M$56,"")</f>
        <v>0.12235799207397623</v>
      </c>
      <c r="O58" s="60">
        <v>2120</v>
      </c>
      <c r="P58" s="61">
        <f aca="true" t="shared" si="49" ref="P58:P67">IF(O$56&gt;0,O58/O$56,"")</f>
        <v>0.11919487237152816</v>
      </c>
      <c r="Q58" s="60"/>
      <c r="R58" s="61">
        <f aca="true" t="shared" si="50" ref="R58:R67">IF(Q$56&gt;0,Q58/Q$56,"")</f>
      </c>
      <c r="S58" s="60"/>
      <c r="T58" s="61">
        <f aca="true" t="shared" si="51" ref="T58:T67">IF(S$56&gt;0,S58/S$56,"")</f>
      </c>
      <c r="U58" s="58"/>
      <c r="V58" s="59"/>
      <c r="W58" s="58"/>
      <c r="X58" s="58"/>
      <c r="Y58" s="62"/>
      <c r="Z58" s="63">
        <f aca="true" t="shared" si="52" ref="Z58:Z67">IF(Y$56&gt;0,Y58/Y$44,"")</f>
      </c>
      <c r="AA58" s="62"/>
      <c r="AB58" s="63">
        <f aca="true" t="shared" si="53" ref="AB58:AB67">IF(AA$56&gt;0,AA58/AA$56,"")</f>
      </c>
      <c r="AC58" s="64"/>
      <c r="AD58" s="65"/>
      <c r="AE58" s="66"/>
      <c r="AF58" s="66"/>
      <c r="AG58" s="67"/>
      <c r="AH58" s="66"/>
      <c r="AI58" s="66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</row>
    <row r="59" spans="1:34" s="10" customFormat="1" ht="12.75">
      <c r="A59" s="85" t="s">
        <v>94</v>
      </c>
      <c r="B59" s="7" t="s">
        <v>28</v>
      </c>
      <c r="C59" s="38" t="s">
        <v>98</v>
      </c>
      <c r="D59" s="69" t="s">
        <v>30</v>
      </c>
      <c r="E59" s="72"/>
      <c r="F59" s="61">
        <f t="shared" si="44"/>
      </c>
      <c r="G59" s="72"/>
      <c r="H59" s="61">
        <f t="shared" si="45"/>
      </c>
      <c r="I59" s="72"/>
      <c r="J59" s="61">
        <f t="shared" si="46"/>
      </c>
      <c r="K59" s="72"/>
      <c r="L59" s="61">
        <f t="shared" si="47"/>
      </c>
      <c r="M59" s="72"/>
      <c r="N59" s="61">
        <f t="shared" si="48"/>
        <v>0</v>
      </c>
      <c r="O59" s="72"/>
      <c r="P59" s="61">
        <f t="shared" si="49"/>
        <v>0</v>
      </c>
      <c r="Q59" s="72"/>
      <c r="R59" s="61">
        <f t="shared" si="50"/>
      </c>
      <c r="S59" s="72"/>
      <c r="T59" s="61">
        <f t="shared" si="51"/>
      </c>
      <c r="U59" s="70"/>
      <c r="V59" s="70"/>
      <c r="W59" s="71"/>
      <c r="X59" s="70"/>
      <c r="Y59" s="62"/>
      <c r="Z59" s="63">
        <f t="shared" si="52"/>
      </c>
      <c r="AA59" s="62"/>
      <c r="AB59" s="63">
        <f t="shared" si="53"/>
      </c>
      <c r="AC59" s="73"/>
      <c r="AD59" s="73"/>
      <c r="AE59" s="48"/>
      <c r="AH59" s="48"/>
    </row>
    <row r="60" spans="1:35" s="10" customFormat="1" ht="12.75">
      <c r="A60" s="85" t="s">
        <v>94</v>
      </c>
      <c r="B60" s="7" t="s">
        <v>31</v>
      </c>
      <c r="C60" s="56" t="s">
        <v>99</v>
      </c>
      <c r="D60" s="69" t="s">
        <v>33</v>
      </c>
      <c r="E60" s="60"/>
      <c r="F60" s="61">
        <f t="shared" si="44"/>
      </c>
      <c r="G60" s="60"/>
      <c r="H60" s="61">
        <f t="shared" si="45"/>
      </c>
      <c r="I60" s="60"/>
      <c r="J60" s="61">
        <f t="shared" si="46"/>
      </c>
      <c r="K60" s="60"/>
      <c r="L60" s="61">
        <f t="shared" si="47"/>
      </c>
      <c r="M60" s="60"/>
      <c r="N60" s="61">
        <f t="shared" si="48"/>
        <v>0</v>
      </c>
      <c r="O60" s="60"/>
      <c r="P60" s="61">
        <f t="shared" si="49"/>
        <v>0</v>
      </c>
      <c r="Q60" s="60"/>
      <c r="R60" s="61">
        <f t="shared" si="50"/>
      </c>
      <c r="S60" s="60"/>
      <c r="T60" s="61">
        <f t="shared" si="51"/>
      </c>
      <c r="U60" s="58"/>
      <c r="V60" s="59"/>
      <c r="W60" s="58"/>
      <c r="X60" s="58"/>
      <c r="Y60" s="62"/>
      <c r="Z60" s="63">
        <f t="shared" si="52"/>
      </c>
      <c r="AA60" s="62"/>
      <c r="AB60" s="63">
        <f t="shared" si="53"/>
      </c>
      <c r="AC60" s="64"/>
      <c r="AD60" s="65"/>
      <c r="AE60" s="66"/>
      <c r="AF60" s="66"/>
      <c r="AG60" s="67"/>
      <c r="AH60" s="66"/>
      <c r="AI60" s="66"/>
    </row>
    <row r="61" spans="1:34" s="10" customFormat="1" ht="12.75">
      <c r="A61" s="85" t="s">
        <v>94</v>
      </c>
      <c r="B61" s="74" t="s">
        <v>34</v>
      </c>
      <c r="C61" s="38" t="s">
        <v>100</v>
      </c>
      <c r="D61" s="69" t="s">
        <v>36</v>
      </c>
      <c r="E61" s="72"/>
      <c r="F61" s="61">
        <f t="shared" si="44"/>
      </c>
      <c r="G61" s="72"/>
      <c r="H61" s="61">
        <f t="shared" si="45"/>
      </c>
      <c r="I61" s="72"/>
      <c r="J61" s="61">
        <f t="shared" si="46"/>
      </c>
      <c r="K61" s="72"/>
      <c r="L61" s="61">
        <f t="shared" si="47"/>
      </c>
      <c r="M61" s="72"/>
      <c r="N61" s="61">
        <f t="shared" si="48"/>
        <v>0</v>
      </c>
      <c r="O61" s="72"/>
      <c r="P61" s="61">
        <f t="shared" si="49"/>
        <v>0</v>
      </c>
      <c r="Q61" s="72"/>
      <c r="R61" s="61">
        <f t="shared" si="50"/>
      </c>
      <c r="S61" s="72"/>
      <c r="T61" s="61">
        <f t="shared" si="51"/>
      </c>
      <c r="U61" s="70"/>
      <c r="V61" s="70"/>
      <c r="W61" s="71"/>
      <c r="X61" s="70"/>
      <c r="Y61" s="62"/>
      <c r="Z61" s="63">
        <f t="shared" si="52"/>
      </c>
      <c r="AA61" s="62"/>
      <c r="AB61" s="63">
        <f t="shared" si="53"/>
      </c>
      <c r="AC61" s="73"/>
      <c r="AD61" s="73"/>
      <c r="AE61" s="48"/>
      <c r="AH61" s="48"/>
    </row>
    <row r="62" spans="1:35" s="10" customFormat="1" ht="12.75">
      <c r="A62" s="85" t="s">
        <v>94</v>
      </c>
      <c r="B62" s="7" t="s">
        <v>37</v>
      </c>
      <c r="C62" s="56" t="s">
        <v>101</v>
      </c>
      <c r="D62" s="57" t="s">
        <v>39</v>
      </c>
      <c r="E62" s="60"/>
      <c r="F62" s="61">
        <f t="shared" si="44"/>
      </c>
      <c r="G62" s="60"/>
      <c r="H62" s="61">
        <f t="shared" si="45"/>
      </c>
      <c r="I62" s="60"/>
      <c r="J62" s="61">
        <f t="shared" si="46"/>
      </c>
      <c r="K62" s="60"/>
      <c r="L62" s="61">
        <f t="shared" si="47"/>
      </c>
      <c r="M62" s="60">
        <v>7</v>
      </c>
      <c r="N62" s="61">
        <f t="shared" si="48"/>
        <v>0.001155878467635403</v>
      </c>
      <c r="O62" s="60">
        <v>1</v>
      </c>
      <c r="P62" s="61">
        <f t="shared" si="49"/>
        <v>5.622399640166423E-05</v>
      </c>
      <c r="Q62" s="60"/>
      <c r="R62" s="61">
        <f t="shared" si="50"/>
      </c>
      <c r="S62" s="60"/>
      <c r="T62" s="61">
        <f t="shared" si="51"/>
      </c>
      <c r="U62" s="58"/>
      <c r="V62" s="59"/>
      <c r="W62" s="58"/>
      <c r="X62" s="58"/>
      <c r="Y62" s="62"/>
      <c r="Z62" s="63">
        <f t="shared" si="52"/>
      </c>
      <c r="AA62" s="62"/>
      <c r="AB62" s="63">
        <f t="shared" si="53"/>
      </c>
      <c r="AC62" s="64"/>
      <c r="AD62" s="65"/>
      <c r="AE62" s="66"/>
      <c r="AF62" s="66"/>
      <c r="AG62" s="67"/>
      <c r="AH62" s="66"/>
      <c r="AI62" s="66"/>
    </row>
    <row r="63" spans="1:34" s="10" customFormat="1" ht="12.75">
      <c r="A63" s="85" t="s">
        <v>94</v>
      </c>
      <c r="B63" s="74" t="s">
        <v>40</v>
      </c>
      <c r="C63" s="38" t="s">
        <v>102</v>
      </c>
      <c r="D63" s="57" t="s">
        <v>42</v>
      </c>
      <c r="E63" s="72"/>
      <c r="F63" s="61">
        <f t="shared" si="44"/>
      </c>
      <c r="G63" s="72"/>
      <c r="H63" s="61">
        <f t="shared" si="45"/>
      </c>
      <c r="I63" s="72"/>
      <c r="J63" s="61">
        <f t="shared" si="46"/>
      </c>
      <c r="K63" s="72"/>
      <c r="L63" s="61">
        <f t="shared" si="47"/>
      </c>
      <c r="M63" s="72"/>
      <c r="N63" s="61">
        <f t="shared" si="48"/>
        <v>0</v>
      </c>
      <c r="O63" s="72"/>
      <c r="P63" s="61">
        <f t="shared" si="49"/>
        <v>0</v>
      </c>
      <c r="Q63" s="72"/>
      <c r="R63" s="61">
        <f t="shared" si="50"/>
      </c>
      <c r="S63" s="72"/>
      <c r="T63" s="61">
        <f t="shared" si="51"/>
      </c>
      <c r="U63" s="70"/>
      <c r="V63" s="70"/>
      <c r="W63" s="71"/>
      <c r="X63" s="70"/>
      <c r="Y63" s="62"/>
      <c r="Z63" s="63">
        <f t="shared" si="52"/>
      </c>
      <c r="AA63" s="62"/>
      <c r="AB63" s="63">
        <f t="shared" si="53"/>
      </c>
      <c r="AC63" s="73"/>
      <c r="AD63" s="73"/>
      <c r="AE63" s="48"/>
      <c r="AH63" s="48"/>
    </row>
    <row r="64" spans="1:35" s="10" customFormat="1" ht="12.75">
      <c r="A64" s="85" t="s">
        <v>94</v>
      </c>
      <c r="B64" s="74" t="s">
        <v>43</v>
      </c>
      <c r="C64" s="56" t="s">
        <v>103</v>
      </c>
      <c r="D64" s="57" t="s">
        <v>45</v>
      </c>
      <c r="E64" s="60"/>
      <c r="F64" s="61">
        <f t="shared" si="44"/>
      </c>
      <c r="G64" s="60"/>
      <c r="H64" s="61">
        <f t="shared" si="45"/>
      </c>
      <c r="I64" s="60"/>
      <c r="J64" s="61">
        <f t="shared" si="46"/>
      </c>
      <c r="K64" s="60"/>
      <c r="L64" s="61">
        <f t="shared" si="47"/>
      </c>
      <c r="M64" s="60"/>
      <c r="N64" s="61">
        <f t="shared" si="48"/>
        <v>0</v>
      </c>
      <c r="O64" s="60"/>
      <c r="P64" s="61">
        <f t="shared" si="49"/>
        <v>0</v>
      </c>
      <c r="Q64" s="60"/>
      <c r="R64" s="61">
        <f t="shared" si="50"/>
      </c>
      <c r="S64" s="60"/>
      <c r="T64" s="61">
        <f t="shared" si="51"/>
      </c>
      <c r="U64" s="58"/>
      <c r="V64" s="59"/>
      <c r="W64" s="58"/>
      <c r="X64" s="58"/>
      <c r="Y64" s="62"/>
      <c r="Z64" s="63">
        <f t="shared" si="52"/>
      </c>
      <c r="AA64" s="62"/>
      <c r="AB64" s="63">
        <f t="shared" si="53"/>
      </c>
      <c r="AC64" s="64"/>
      <c r="AD64" s="65"/>
      <c r="AE64" s="66"/>
      <c r="AF64" s="66"/>
      <c r="AG64" s="67"/>
      <c r="AH64" s="66"/>
      <c r="AI64" s="66"/>
    </row>
    <row r="65" spans="1:34" s="10" customFormat="1" ht="12.75">
      <c r="A65" s="85" t="s">
        <v>94</v>
      </c>
      <c r="B65" s="74" t="s">
        <v>46</v>
      </c>
      <c r="C65" s="38" t="s">
        <v>104</v>
      </c>
      <c r="D65" s="57" t="s">
        <v>48</v>
      </c>
      <c r="E65" s="72"/>
      <c r="F65" s="61">
        <f t="shared" si="44"/>
      </c>
      <c r="G65" s="72"/>
      <c r="H65" s="61">
        <f t="shared" si="45"/>
      </c>
      <c r="I65" s="72"/>
      <c r="J65" s="61">
        <f t="shared" si="46"/>
      </c>
      <c r="K65" s="72"/>
      <c r="L65" s="61">
        <f t="shared" si="47"/>
      </c>
      <c r="M65" s="72">
        <v>5247</v>
      </c>
      <c r="N65" s="61">
        <f t="shared" si="48"/>
        <v>0.8664134742404227</v>
      </c>
      <c r="O65" s="72">
        <v>15283</v>
      </c>
      <c r="P65" s="61">
        <f t="shared" si="49"/>
        <v>0.8592713370066344</v>
      </c>
      <c r="Q65" s="72"/>
      <c r="R65" s="61">
        <f t="shared" si="50"/>
      </c>
      <c r="S65" s="72"/>
      <c r="T65" s="61">
        <f t="shared" si="51"/>
      </c>
      <c r="U65" s="70"/>
      <c r="V65" s="70"/>
      <c r="W65" s="71"/>
      <c r="X65" s="70"/>
      <c r="Y65" s="62"/>
      <c r="Z65" s="63">
        <f t="shared" si="52"/>
      </c>
      <c r="AA65" s="62"/>
      <c r="AB65" s="63">
        <f t="shared" si="53"/>
      </c>
      <c r="AC65" s="73"/>
      <c r="AD65" s="73"/>
      <c r="AE65" s="48"/>
      <c r="AH65" s="48"/>
    </row>
    <row r="66" spans="1:35" s="10" customFormat="1" ht="12.75">
      <c r="A66" s="85" t="s">
        <v>94</v>
      </c>
      <c r="B66" s="74" t="s">
        <v>49</v>
      </c>
      <c r="C66" s="56" t="s">
        <v>105</v>
      </c>
      <c r="D66" s="57" t="s">
        <v>51</v>
      </c>
      <c r="E66" s="60"/>
      <c r="F66" s="61">
        <f t="shared" si="44"/>
      </c>
      <c r="G66" s="60"/>
      <c r="H66" s="61">
        <f t="shared" si="45"/>
      </c>
      <c r="I66" s="60"/>
      <c r="J66" s="61">
        <f t="shared" si="46"/>
      </c>
      <c r="K66" s="60"/>
      <c r="L66" s="61">
        <f t="shared" si="47"/>
      </c>
      <c r="M66" s="60">
        <v>59</v>
      </c>
      <c r="N66" s="61">
        <f t="shared" si="48"/>
        <v>0.009742404227212682</v>
      </c>
      <c r="O66" s="60">
        <v>381</v>
      </c>
      <c r="P66" s="61">
        <f t="shared" si="49"/>
        <v>0.02142134262903407</v>
      </c>
      <c r="Q66" s="60"/>
      <c r="R66" s="61">
        <f t="shared" si="50"/>
      </c>
      <c r="S66" s="60"/>
      <c r="T66" s="61">
        <f t="shared" si="51"/>
      </c>
      <c r="U66" s="58"/>
      <c r="V66" s="59"/>
      <c r="W66" s="58"/>
      <c r="X66" s="58"/>
      <c r="Y66" s="62"/>
      <c r="Z66" s="63">
        <f t="shared" si="52"/>
      </c>
      <c r="AA66" s="62"/>
      <c r="AB66" s="63">
        <f t="shared" si="53"/>
      </c>
      <c r="AC66" s="64"/>
      <c r="AD66" s="65"/>
      <c r="AE66" s="66"/>
      <c r="AF66" s="66"/>
      <c r="AG66" s="67"/>
      <c r="AH66" s="66"/>
      <c r="AI66" s="66"/>
    </row>
    <row r="67" spans="1:34" s="10" customFormat="1" ht="12.75">
      <c r="A67" s="85" t="s">
        <v>94</v>
      </c>
      <c r="B67" s="74" t="s">
        <v>52</v>
      </c>
      <c r="C67" s="38" t="s">
        <v>106</v>
      </c>
      <c r="D67" s="57" t="s">
        <v>54</v>
      </c>
      <c r="E67" s="72"/>
      <c r="F67" s="61">
        <f t="shared" si="44"/>
      </c>
      <c r="G67" s="72"/>
      <c r="H67" s="61">
        <f t="shared" si="45"/>
      </c>
      <c r="I67" s="72"/>
      <c r="J67" s="61">
        <f t="shared" si="46"/>
      </c>
      <c r="K67" s="72"/>
      <c r="L67" s="61">
        <f t="shared" si="47"/>
      </c>
      <c r="M67" s="72">
        <v>2</v>
      </c>
      <c r="N67" s="61">
        <f t="shared" si="48"/>
        <v>0.00033025099075297226</v>
      </c>
      <c r="O67" s="72">
        <v>1</v>
      </c>
      <c r="P67" s="61">
        <f t="shared" si="49"/>
        <v>5.622399640166423E-05</v>
      </c>
      <c r="Q67" s="72"/>
      <c r="R67" s="61">
        <f t="shared" si="50"/>
      </c>
      <c r="S67" s="72"/>
      <c r="T67" s="61">
        <f t="shared" si="51"/>
      </c>
      <c r="U67" s="70"/>
      <c r="V67" s="70"/>
      <c r="W67" s="71"/>
      <c r="X67" s="70"/>
      <c r="Y67" s="62"/>
      <c r="Z67" s="63">
        <f t="shared" si="52"/>
      </c>
      <c r="AA67" s="62"/>
      <c r="AB67" s="63">
        <f t="shared" si="53"/>
      </c>
      <c r="AC67" s="73"/>
      <c r="AD67" s="73"/>
      <c r="AE67" s="48"/>
      <c r="AH67" s="48"/>
    </row>
    <row r="68" spans="1:35" s="96" customFormat="1" ht="15">
      <c r="A68" s="89" t="s">
        <v>107</v>
      </c>
      <c r="B68" s="37" t="s">
        <v>23</v>
      </c>
      <c r="C68" s="56" t="s">
        <v>108</v>
      </c>
      <c r="D68" s="90" t="s">
        <v>109</v>
      </c>
      <c r="E68" s="42"/>
      <c r="F68" s="43">
        <f>SUM(F70:F79)</f>
        <v>0</v>
      </c>
      <c r="G68" s="42"/>
      <c r="H68" s="43">
        <f>SUM(H70:H79)</f>
        <v>0</v>
      </c>
      <c r="I68" s="42"/>
      <c r="J68" s="43">
        <f>SUM(J70:J79)</f>
        <v>0</v>
      </c>
      <c r="K68" s="42"/>
      <c r="L68" s="43">
        <f>SUM(L70:L79)</f>
        <v>0</v>
      </c>
      <c r="M68" s="42">
        <f>SUM(M70:M79)</f>
        <v>596233</v>
      </c>
      <c r="N68" s="43">
        <f>SUM(N70:N79)</f>
        <v>0.9999999999999999</v>
      </c>
      <c r="O68" s="42">
        <f>SUM(O70:O79)</f>
        <v>577300</v>
      </c>
      <c r="P68" s="43">
        <f>SUM(P70:P79)</f>
        <v>1.0000000000000002</v>
      </c>
      <c r="Q68" s="42"/>
      <c r="R68" s="43">
        <f>SUM(R70:R79)</f>
        <v>0</v>
      </c>
      <c r="S68" s="42"/>
      <c r="T68" s="43">
        <f>SUM(T70:T79)</f>
        <v>0</v>
      </c>
      <c r="U68" s="91">
        <f>SUM(U70:U79)</f>
        <v>0</v>
      </c>
      <c r="V68" s="92">
        <f>SUM(V70:V79)</f>
        <v>0</v>
      </c>
      <c r="W68" s="93">
        <f>SUM(W70:W79)</f>
        <v>0</v>
      </c>
      <c r="X68" s="92">
        <f>SUM(X70:X79)</f>
        <v>0</v>
      </c>
      <c r="Y68" s="44"/>
      <c r="Z68" s="45">
        <f>SUM(Z70:Z79)</f>
        <v>0</v>
      </c>
      <c r="AA68" s="44"/>
      <c r="AB68" s="45">
        <f>SUM(AB70:AB79)</f>
        <v>0</v>
      </c>
      <c r="AC68" s="46" t="e">
        <f>Y68/Y$68</f>
        <v>#DIV/0!</v>
      </c>
      <c r="AD68" s="47" t="e">
        <f>AA68/AA$68</f>
        <v>#DIV/0!</v>
      </c>
      <c r="AE68" s="94"/>
      <c r="AF68" s="94"/>
      <c r="AG68" s="95"/>
      <c r="AH68" s="94"/>
      <c r="AI68" s="94"/>
    </row>
    <row r="69" spans="1:35" s="55" customFormat="1" ht="12.75">
      <c r="A69" s="50"/>
      <c r="B69" s="50"/>
      <c r="C69" s="51"/>
      <c r="D69" s="52" t="s">
        <v>24</v>
      </c>
      <c r="E69" s="117">
        <f>IF(E68&gt;0,E68/$Y68,"")</f>
      </c>
      <c r="F69" s="118"/>
      <c r="G69" s="119">
        <f>IF(G68&gt;0,G68/$AA68,"")</f>
      </c>
      <c r="H69" s="120"/>
      <c r="I69" s="117">
        <f>IF(I68&gt;0,I68/$Y68,"")</f>
      </c>
      <c r="J69" s="118"/>
      <c r="K69" s="119">
        <f>IF(K68&gt;0,K68/$AA68,"")</f>
      </c>
      <c r="L69" s="120"/>
      <c r="M69" s="117" t="e">
        <f>IF(M68&gt;0,M68/$Y68,"")</f>
        <v>#DIV/0!</v>
      </c>
      <c r="N69" s="118"/>
      <c r="O69" s="119" t="e">
        <f>IF(O68&gt;0,O68/$AA68,"")</f>
        <v>#DIV/0!</v>
      </c>
      <c r="P69" s="120"/>
      <c r="Q69" s="117">
        <f>IF(Q68&gt;0,Q68/$Y68,"")</f>
      </c>
      <c r="R69" s="118"/>
      <c r="S69" s="119">
        <f>IF(S68&gt;0,S68/$AA68,"")</f>
      </c>
      <c r="T69" s="120"/>
      <c r="U69" s="117">
        <f>IF(U68&gt;0,U68/$Y68,"")</f>
      </c>
      <c r="V69" s="118"/>
      <c r="W69" s="119">
        <f>IF(W68&gt;0,W68/$AA68,"")</f>
      </c>
      <c r="X69" s="120"/>
      <c r="Y69" s="117">
        <f>IF(Y68&gt;0,Y68/$Y68,"")</f>
      </c>
      <c r="Z69" s="118"/>
      <c r="AA69" s="119">
        <f>IF(AA68&gt;0,AA68/$AA68,"")</f>
      </c>
      <c r="AB69" s="120"/>
      <c r="AC69" s="53"/>
      <c r="AD69" s="53"/>
      <c r="AE69" s="54"/>
      <c r="AF69" s="54"/>
      <c r="AG69" s="54"/>
      <c r="AH69" s="54"/>
      <c r="AI69" s="54"/>
    </row>
    <row r="70" spans="1:61" s="10" customFormat="1" ht="12.75">
      <c r="A70" s="89" t="s">
        <v>107</v>
      </c>
      <c r="B70" s="7" t="s">
        <v>25</v>
      </c>
      <c r="C70" s="38" t="s">
        <v>110</v>
      </c>
      <c r="D70" s="57" t="s">
        <v>27</v>
      </c>
      <c r="E70" s="62"/>
      <c r="F70" s="63">
        <f aca="true" t="shared" si="54" ref="F70:F79">IF(E$68&gt;0,E70/E$68,"")</f>
      </c>
      <c r="G70" s="62"/>
      <c r="H70" s="63">
        <f aca="true" t="shared" si="55" ref="H70:H79">IF(G$68&gt;0,G70/G$68,"")</f>
      </c>
      <c r="I70" s="62"/>
      <c r="J70" s="63">
        <f>IF(I$68&gt;N82,I70/I$68,"")</f>
      </c>
      <c r="K70" s="62"/>
      <c r="L70" s="63">
        <f aca="true" t="shared" si="56" ref="L70:L79">IF(K$68&gt;0,K70/K$68,"")</f>
      </c>
      <c r="M70" s="62">
        <f>SUM(M10,M22,M46,M58)</f>
        <v>430293</v>
      </c>
      <c r="N70" s="63">
        <f aca="true" t="shared" si="57" ref="N70:N79">IF(M$68&gt;0,M70/M$68,"")</f>
        <v>0.7216859851769358</v>
      </c>
      <c r="O70" s="62">
        <f>SUM(O10,O22,O46,O58)</f>
        <v>298979</v>
      </c>
      <c r="P70" s="63">
        <f aca="true" t="shared" si="58" ref="P70:P79">IF(O$68&gt;0,O70/O$68,"")</f>
        <v>0.517891910618396</v>
      </c>
      <c r="Q70" s="62"/>
      <c r="R70" s="63">
        <f aca="true" t="shared" si="59" ref="R70:R79">IF(Q$68&gt;0,Q70/Q$68,"")</f>
      </c>
      <c r="S70" s="62"/>
      <c r="T70" s="63">
        <f aca="true" t="shared" si="60" ref="T70:T79">IF(S$68&gt;0,S70/S$68,"")</f>
      </c>
      <c r="U70" s="62"/>
      <c r="V70" s="63">
        <f aca="true" t="shared" si="61" ref="V70:V79">IF(U$68&gt;0,U70/U$68,"")</f>
      </c>
      <c r="W70" s="62"/>
      <c r="X70" s="63">
        <f aca="true" t="shared" si="62" ref="X70:X79">IF(W$68&gt;0,W70/W$68,"")</f>
      </c>
      <c r="Y70" s="62"/>
      <c r="Z70" s="63">
        <f aca="true" t="shared" si="63" ref="Z70:Z79">IF(Y$68&gt;0,Y70/Y$68,"")</f>
      </c>
      <c r="AA70" s="62"/>
      <c r="AB70" s="63">
        <f aca="true" t="shared" si="64" ref="AB70:AB79">IF(AA$68&gt;0,AA70/AA$68,"")</f>
      </c>
      <c r="AC70" s="64"/>
      <c r="AD70" s="65"/>
      <c r="AE70" s="66"/>
      <c r="AF70" s="66"/>
      <c r="AG70" s="67"/>
      <c r="AH70" s="66"/>
      <c r="AI70" s="66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</row>
    <row r="71" spans="1:34" s="10" customFormat="1" ht="12.75">
      <c r="A71" s="89" t="s">
        <v>107</v>
      </c>
      <c r="B71" s="7" t="s">
        <v>28</v>
      </c>
      <c r="C71" s="56" t="s">
        <v>111</v>
      </c>
      <c r="D71" s="69" t="s">
        <v>30</v>
      </c>
      <c r="E71" s="97"/>
      <c r="F71" s="63">
        <f t="shared" si="54"/>
      </c>
      <c r="G71" s="97"/>
      <c r="H71" s="63">
        <f t="shared" si="55"/>
      </c>
      <c r="I71" s="97"/>
      <c r="J71" s="63">
        <f aca="true" t="shared" si="65" ref="J71:J79">IF(I$68&gt;0,I71/I$68,"")</f>
      </c>
      <c r="K71" s="97"/>
      <c r="L71" s="63">
        <f t="shared" si="56"/>
      </c>
      <c r="M71" s="62"/>
      <c r="N71" s="63">
        <f t="shared" si="57"/>
        <v>0</v>
      </c>
      <c r="O71" s="62"/>
      <c r="P71" s="63">
        <f t="shared" si="58"/>
        <v>0</v>
      </c>
      <c r="Q71" s="97"/>
      <c r="R71" s="63">
        <f t="shared" si="59"/>
      </c>
      <c r="S71" s="97"/>
      <c r="T71" s="63">
        <f t="shared" si="60"/>
      </c>
      <c r="U71" s="97"/>
      <c r="V71" s="63">
        <f t="shared" si="61"/>
      </c>
      <c r="W71" s="97"/>
      <c r="X71" s="63">
        <f t="shared" si="62"/>
      </c>
      <c r="Y71" s="62"/>
      <c r="Z71" s="63">
        <f t="shared" si="63"/>
      </c>
      <c r="AA71" s="62"/>
      <c r="AB71" s="63">
        <f t="shared" si="64"/>
      </c>
      <c r="AC71" s="73"/>
      <c r="AD71" s="73"/>
      <c r="AE71" s="48"/>
      <c r="AH71" s="48"/>
    </row>
    <row r="72" spans="1:35" s="10" customFormat="1" ht="12.75">
      <c r="A72" s="89" t="s">
        <v>107</v>
      </c>
      <c r="B72" s="7" t="s">
        <v>31</v>
      </c>
      <c r="C72" s="38" t="s">
        <v>112</v>
      </c>
      <c r="D72" s="69" t="s">
        <v>33</v>
      </c>
      <c r="E72" s="62"/>
      <c r="F72" s="63">
        <f t="shared" si="54"/>
      </c>
      <c r="G72" s="62"/>
      <c r="H72" s="63">
        <f t="shared" si="55"/>
      </c>
      <c r="I72" s="62"/>
      <c r="J72" s="63">
        <f t="shared" si="65"/>
      </c>
      <c r="K72" s="62"/>
      <c r="L72" s="63">
        <f t="shared" si="56"/>
      </c>
      <c r="M72" s="62"/>
      <c r="N72" s="63">
        <f t="shared" si="57"/>
        <v>0</v>
      </c>
      <c r="O72" s="62"/>
      <c r="P72" s="63">
        <f t="shared" si="58"/>
        <v>0</v>
      </c>
      <c r="Q72" s="62"/>
      <c r="R72" s="63">
        <f t="shared" si="59"/>
      </c>
      <c r="S72" s="62"/>
      <c r="T72" s="63">
        <f t="shared" si="60"/>
      </c>
      <c r="U72" s="62"/>
      <c r="V72" s="63">
        <f t="shared" si="61"/>
      </c>
      <c r="W72" s="62"/>
      <c r="X72" s="63">
        <f t="shared" si="62"/>
      </c>
      <c r="Y72" s="62"/>
      <c r="Z72" s="63">
        <f t="shared" si="63"/>
      </c>
      <c r="AA72" s="62"/>
      <c r="AB72" s="63">
        <f t="shared" si="64"/>
      </c>
      <c r="AC72" s="64"/>
      <c r="AD72" s="65"/>
      <c r="AE72" s="66"/>
      <c r="AF72" s="66"/>
      <c r="AG72" s="67"/>
      <c r="AH72" s="66"/>
      <c r="AI72" s="66"/>
    </row>
    <row r="73" spans="1:34" s="10" customFormat="1" ht="12.75">
      <c r="A73" s="89" t="s">
        <v>107</v>
      </c>
      <c r="B73" s="74" t="s">
        <v>34</v>
      </c>
      <c r="C73" s="56" t="s">
        <v>113</v>
      </c>
      <c r="D73" s="69" t="s">
        <v>36</v>
      </c>
      <c r="E73" s="97"/>
      <c r="F73" s="63">
        <f t="shared" si="54"/>
      </c>
      <c r="G73" s="97"/>
      <c r="H73" s="63">
        <f t="shared" si="55"/>
      </c>
      <c r="I73" s="97"/>
      <c r="J73" s="63">
        <f t="shared" si="65"/>
      </c>
      <c r="K73" s="97"/>
      <c r="L73" s="63">
        <f t="shared" si="56"/>
      </c>
      <c r="M73" s="62"/>
      <c r="N73" s="63">
        <f t="shared" si="57"/>
        <v>0</v>
      </c>
      <c r="O73" s="62"/>
      <c r="P73" s="63">
        <f t="shared" si="58"/>
        <v>0</v>
      </c>
      <c r="Q73" s="97"/>
      <c r="R73" s="63">
        <f t="shared" si="59"/>
      </c>
      <c r="S73" s="97"/>
      <c r="T73" s="63">
        <f t="shared" si="60"/>
      </c>
      <c r="U73" s="97"/>
      <c r="V73" s="63">
        <f t="shared" si="61"/>
      </c>
      <c r="W73" s="97"/>
      <c r="X73" s="63">
        <f t="shared" si="62"/>
      </c>
      <c r="Y73" s="62"/>
      <c r="Z73" s="63">
        <f t="shared" si="63"/>
      </c>
      <c r="AA73" s="62"/>
      <c r="AB73" s="63">
        <f t="shared" si="64"/>
      </c>
      <c r="AC73" s="73"/>
      <c r="AD73" s="73"/>
      <c r="AE73" s="48"/>
      <c r="AH73" s="48"/>
    </row>
    <row r="74" spans="1:35" s="10" customFormat="1" ht="12.75">
      <c r="A74" s="89" t="s">
        <v>107</v>
      </c>
      <c r="B74" s="7" t="s">
        <v>37</v>
      </c>
      <c r="C74" s="38" t="s">
        <v>114</v>
      </c>
      <c r="D74" s="57" t="s">
        <v>39</v>
      </c>
      <c r="E74" s="62"/>
      <c r="F74" s="63">
        <f t="shared" si="54"/>
      </c>
      <c r="G74" s="62"/>
      <c r="H74" s="63">
        <f t="shared" si="55"/>
      </c>
      <c r="I74" s="62"/>
      <c r="J74" s="63">
        <f t="shared" si="65"/>
      </c>
      <c r="K74" s="62"/>
      <c r="L74" s="63">
        <f t="shared" si="56"/>
      </c>
      <c r="M74" s="62">
        <f aca="true" t="shared" si="66" ref="M74:M79">SUM(M14,M26,M50,M62)</f>
        <v>21243</v>
      </c>
      <c r="N74" s="63">
        <f t="shared" si="57"/>
        <v>0.035628688784418175</v>
      </c>
      <c r="O74" s="62">
        <f aca="true" t="shared" si="67" ref="O74:O79">SUM(O14,O26,O50,O62)</f>
        <v>10381</v>
      </c>
      <c r="P74" s="63">
        <f t="shared" si="58"/>
        <v>0.017981985103065996</v>
      </c>
      <c r="Q74" s="62"/>
      <c r="R74" s="63">
        <f t="shared" si="59"/>
      </c>
      <c r="S74" s="62"/>
      <c r="T74" s="63">
        <f t="shared" si="60"/>
      </c>
      <c r="U74" s="62"/>
      <c r="V74" s="63">
        <f t="shared" si="61"/>
      </c>
      <c r="W74" s="62"/>
      <c r="X74" s="63">
        <f t="shared" si="62"/>
      </c>
      <c r="Y74" s="62"/>
      <c r="Z74" s="63">
        <f t="shared" si="63"/>
      </c>
      <c r="AA74" s="62"/>
      <c r="AB74" s="63">
        <f t="shared" si="64"/>
      </c>
      <c r="AC74" s="64"/>
      <c r="AD74" s="65"/>
      <c r="AE74" s="66"/>
      <c r="AF74" s="66"/>
      <c r="AG74" s="67"/>
      <c r="AH74" s="66"/>
      <c r="AI74" s="66"/>
    </row>
    <row r="75" spans="1:34" s="10" customFormat="1" ht="12.75">
      <c r="A75" s="89" t="s">
        <v>107</v>
      </c>
      <c r="B75" s="74" t="s">
        <v>40</v>
      </c>
      <c r="C75" s="56" t="s">
        <v>115</v>
      </c>
      <c r="D75" s="57" t="s">
        <v>42</v>
      </c>
      <c r="E75" s="97"/>
      <c r="F75" s="63">
        <f t="shared" si="54"/>
      </c>
      <c r="G75" s="97"/>
      <c r="H75" s="63">
        <f t="shared" si="55"/>
      </c>
      <c r="I75" s="97"/>
      <c r="J75" s="63">
        <f t="shared" si="65"/>
      </c>
      <c r="K75" s="97"/>
      <c r="L75" s="63">
        <f t="shared" si="56"/>
      </c>
      <c r="M75" s="62">
        <f t="shared" si="66"/>
        <v>332</v>
      </c>
      <c r="N75" s="63">
        <f t="shared" si="57"/>
        <v>0.0005568292932460968</v>
      </c>
      <c r="O75" s="62">
        <f t="shared" si="67"/>
        <v>105</v>
      </c>
      <c r="P75" s="63">
        <f t="shared" si="58"/>
        <v>0.00018188117096830072</v>
      </c>
      <c r="Q75" s="97"/>
      <c r="R75" s="63">
        <f t="shared" si="59"/>
      </c>
      <c r="S75" s="97"/>
      <c r="T75" s="63">
        <f t="shared" si="60"/>
      </c>
      <c r="U75" s="97"/>
      <c r="V75" s="63">
        <f t="shared" si="61"/>
      </c>
      <c r="W75" s="97"/>
      <c r="X75" s="63">
        <f t="shared" si="62"/>
      </c>
      <c r="Y75" s="62"/>
      <c r="Z75" s="63">
        <f t="shared" si="63"/>
      </c>
      <c r="AA75" s="62"/>
      <c r="AB75" s="63">
        <f t="shared" si="64"/>
      </c>
      <c r="AC75" s="73"/>
      <c r="AD75" s="73"/>
      <c r="AE75" s="48"/>
      <c r="AH75" s="48"/>
    </row>
    <row r="76" spans="1:35" s="10" customFormat="1" ht="12.75">
      <c r="A76" s="89" t="s">
        <v>107</v>
      </c>
      <c r="B76" s="74" t="s">
        <v>43</v>
      </c>
      <c r="C76" s="38" t="s">
        <v>116</v>
      </c>
      <c r="D76" s="57" t="s">
        <v>45</v>
      </c>
      <c r="E76" s="62"/>
      <c r="F76" s="63">
        <f t="shared" si="54"/>
      </c>
      <c r="G76" s="62"/>
      <c r="H76" s="63">
        <f t="shared" si="55"/>
      </c>
      <c r="I76" s="62"/>
      <c r="J76" s="63">
        <f t="shared" si="65"/>
      </c>
      <c r="K76" s="62"/>
      <c r="L76" s="63">
        <f t="shared" si="56"/>
      </c>
      <c r="M76" s="62"/>
      <c r="N76" s="63">
        <f t="shared" si="57"/>
        <v>0</v>
      </c>
      <c r="O76" s="62"/>
      <c r="P76" s="63">
        <f t="shared" si="58"/>
        <v>0</v>
      </c>
      <c r="Q76" s="62"/>
      <c r="R76" s="63">
        <f t="shared" si="59"/>
      </c>
      <c r="S76" s="62"/>
      <c r="T76" s="63">
        <f t="shared" si="60"/>
      </c>
      <c r="U76" s="62"/>
      <c r="V76" s="63">
        <f t="shared" si="61"/>
      </c>
      <c r="W76" s="62"/>
      <c r="X76" s="63">
        <f t="shared" si="62"/>
      </c>
      <c r="Y76" s="62"/>
      <c r="Z76" s="63">
        <f t="shared" si="63"/>
      </c>
      <c r="AA76" s="62"/>
      <c r="AB76" s="63">
        <f t="shared" si="64"/>
      </c>
      <c r="AC76" s="64"/>
      <c r="AD76" s="65"/>
      <c r="AE76" s="66"/>
      <c r="AF76" s="66"/>
      <c r="AG76" s="67"/>
      <c r="AH76" s="66"/>
      <c r="AI76" s="66"/>
    </row>
    <row r="77" spans="1:34" s="10" customFormat="1" ht="12.75">
      <c r="A77" s="89" t="s">
        <v>107</v>
      </c>
      <c r="B77" s="74" t="s">
        <v>46</v>
      </c>
      <c r="C77" s="56" t="s">
        <v>117</v>
      </c>
      <c r="D77" s="57" t="s">
        <v>48</v>
      </c>
      <c r="E77" s="97"/>
      <c r="F77" s="63">
        <f t="shared" si="54"/>
      </c>
      <c r="G77" s="97"/>
      <c r="H77" s="63">
        <f t="shared" si="55"/>
      </c>
      <c r="I77" s="97"/>
      <c r="J77" s="63">
        <f t="shared" si="65"/>
      </c>
      <c r="K77" s="97"/>
      <c r="L77" s="63">
        <f t="shared" si="56"/>
      </c>
      <c r="M77" s="62">
        <f t="shared" si="66"/>
        <v>140632</v>
      </c>
      <c r="N77" s="63">
        <f t="shared" si="57"/>
        <v>0.23586752158971408</v>
      </c>
      <c r="O77" s="62">
        <f t="shared" si="67"/>
        <v>259630</v>
      </c>
      <c r="P77" s="63">
        <f t="shared" si="58"/>
        <v>0.44973150874761825</v>
      </c>
      <c r="Q77" s="97"/>
      <c r="R77" s="63">
        <f t="shared" si="59"/>
      </c>
      <c r="S77" s="97"/>
      <c r="T77" s="63">
        <f t="shared" si="60"/>
      </c>
      <c r="U77" s="97"/>
      <c r="V77" s="63">
        <f t="shared" si="61"/>
      </c>
      <c r="W77" s="97"/>
      <c r="X77" s="63">
        <f t="shared" si="62"/>
      </c>
      <c r="Y77" s="62"/>
      <c r="Z77" s="63">
        <f t="shared" si="63"/>
      </c>
      <c r="AA77" s="62"/>
      <c r="AB77" s="63">
        <f t="shared" si="64"/>
      </c>
      <c r="AC77" s="73"/>
      <c r="AD77" s="73"/>
      <c r="AE77" s="48"/>
      <c r="AH77" s="48"/>
    </row>
    <row r="78" spans="1:35" s="10" customFormat="1" ht="12.75">
      <c r="A78" s="89" t="s">
        <v>107</v>
      </c>
      <c r="B78" s="74" t="s">
        <v>49</v>
      </c>
      <c r="C78" s="38" t="s">
        <v>118</v>
      </c>
      <c r="D78" s="57" t="s">
        <v>51</v>
      </c>
      <c r="E78" s="62"/>
      <c r="F78" s="63">
        <f t="shared" si="54"/>
      </c>
      <c r="G78" s="62"/>
      <c r="H78" s="63">
        <f t="shared" si="55"/>
      </c>
      <c r="I78" s="62"/>
      <c r="J78" s="63">
        <f t="shared" si="65"/>
      </c>
      <c r="K78" s="62"/>
      <c r="L78" s="63">
        <f t="shared" si="56"/>
      </c>
      <c r="M78" s="62">
        <f t="shared" si="66"/>
        <v>3713</v>
      </c>
      <c r="N78" s="63">
        <f t="shared" si="57"/>
        <v>0.006227431222357703</v>
      </c>
      <c r="O78" s="62">
        <f t="shared" si="67"/>
        <v>6361</v>
      </c>
      <c r="P78" s="63">
        <f t="shared" si="58"/>
        <v>0.011018534557422483</v>
      </c>
      <c r="Q78" s="62"/>
      <c r="R78" s="63">
        <f t="shared" si="59"/>
      </c>
      <c r="S78" s="62"/>
      <c r="T78" s="63">
        <f t="shared" si="60"/>
      </c>
      <c r="U78" s="62"/>
      <c r="V78" s="63">
        <f t="shared" si="61"/>
      </c>
      <c r="W78" s="62"/>
      <c r="X78" s="63">
        <f t="shared" si="62"/>
      </c>
      <c r="Y78" s="62"/>
      <c r="Z78" s="63">
        <f t="shared" si="63"/>
      </c>
      <c r="AA78" s="62"/>
      <c r="AB78" s="63">
        <f t="shared" si="64"/>
      </c>
      <c r="AC78" s="64"/>
      <c r="AD78" s="65"/>
      <c r="AE78" s="66"/>
      <c r="AF78" s="66"/>
      <c r="AG78" s="67"/>
      <c r="AH78" s="66"/>
      <c r="AI78" s="66"/>
    </row>
    <row r="79" spans="1:34" s="10" customFormat="1" ht="12.75">
      <c r="A79" s="89" t="s">
        <v>107</v>
      </c>
      <c r="B79" s="74" t="s">
        <v>52</v>
      </c>
      <c r="C79" s="56" t="s">
        <v>119</v>
      </c>
      <c r="D79" s="57" t="s">
        <v>54</v>
      </c>
      <c r="E79" s="97"/>
      <c r="F79" s="63">
        <f t="shared" si="54"/>
      </c>
      <c r="G79" s="97"/>
      <c r="H79" s="63">
        <f t="shared" si="55"/>
      </c>
      <c r="I79" s="97"/>
      <c r="J79" s="63">
        <f t="shared" si="65"/>
      </c>
      <c r="K79" s="97"/>
      <c r="L79" s="63">
        <f t="shared" si="56"/>
      </c>
      <c r="M79" s="62">
        <f t="shared" si="66"/>
        <v>20</v>
      </c>
      <c r="N79" s="63">
        <f t="shared" si="57"/>
        <v>3.354393332807812E-05</v>
      </c>
      <c r="O79" s="62">
        <f t="shared" si="67"/>
        <v>1844</v>
      </c>
      <c r="P79" s="63">
        <f t="shared" si="58"/>
        <v>0.0031941798025290143</v>
      </c>
      <c r="Q79" s="97"/>
      <c r="R79" s="63">
        <f t="shared" si="59"/>
      </c>
      <c r="S79" s="97"/>
      <c r="T79" s="63">
        <f t="shared" si="60"/>
      </c>
      <c r="U79" s="97"/>
      <c r="V79" s="63">
        <f t="shared" si="61"/>
      </c>
      <c r="W79" s="97"/>
      <c r="X79" s="63">
        <f t="shared" si="62"/>
      </c>
      <c r="Y79" s="62"/>
      <c r="Z79" s="63">
        <f t="shared" si="63"/>
      </c>
      <c r="AA79" s="62"/>
      <c r="AB79" s="63">
        <f t="shared" si="64"/>
      </c>
      <c r="AC79" s="73"/>
      <c r="AD79" s="73"/>
      <c r="AE79" s="48"/>
      <c r="AH79" s="48"/>
    </row>
    <row r="80" spans="1:28" s="10" customFormat="1" ht="12.75">
      <c r="A80" s="7"/>
      <c r="B80" s="7"/>
      <c r="C80" s="9"/>
      <c r="D80" s="9"/>
      <c r="G80" s="48"/>
      <c r="J80" s="98"/>
      <c r="O80" s="48"/>
      <c r="U80" s="11"/>
      <c r="V80" s="11"/>
      <c r="W80" s="11"/>
      <c r="X80" s="11"/>
      <c r="Y80" s="99"/>
      <c r="Z80" s="99"/>
      <c r="AA80" s="99"/>
      <c r="AB80" s="12"/>
    </row>
    <row r="81" spans="1:28" s="10" customFormat="1" ht="12.75">
      <c r="A81" s="7"/>
      <c r="B81" s="7"/>
      <c r="C81" s="9"/>
      <c r="D81" s="9"/>
      <c r="G81" s="48"/>
      <c r="J81" s="98"/>
      <c r="O81" s="48"/>
      <c r="U81" s="11"/>
      <c r="V81" s="11"/>
      <c r="W81" s="11"/>
      <c r="X81" s="11"/>
      <c r="Y81" s="99"/>
      <c r="Z81" s="99"/>
      <c r="AA81" s="99"/>
      <c r="AB81" s="12"/>
    </row>
    <row r="82" spans="1:28" s="10" customFormat="1" ht="12.75">
      <c r="A82" s="7"/>
      <c r="B82" s="7"/>
      <c r="C82" s="9"/>
      <c r="D82" s="9"/>
      <c r="G82" s="48"/>
      <c r="J82" s="98"/>
      <c r="O82" s="48"/>
      <c r="U82" s="11"/>
      <c r="V82" s="11"/>
      <c r="W82" s="11"/>
      <c r="X82" s="11"/>
      <c r="Y82" s="99"/>
      <c r="Z82" s="99"/>
      <c r="AA82" s="99"/>
      <c r="AB82" s="12"/>
    </row>
    <row r="83" spans="1:28" s="10" customFormat="1" ht="12.75">
      <c r="A83" s="7"/>
      <c r="B83" s="7"/>
      <c r="C83" s="9"/>
      <c r="D83" s="9"/>
      <c r="G83" s="48"/>
      <c r="J83" s="98"/>
      <c r="O83" s="48"/>
      <c r="U83" s="11"/>
      <c r="V83" s="11"/>
      <c r="W83" s="11"/>
      <c r="X83" s="11"/>
      <c r="Y83" s="12"/>
      <c r="Z83" s="12"/>
      <c r="AA83" s="100"/>
      <c r="AB83" s="12"/>
    </row>
  </sheetData>
  <sheetProtection/>
  <mergeCells count="94">
    <mergeCell ref="Q69:R69"/>
    <mergeCell ref="S69:T69"/>
    <mergeCell ref="U69:V69"/>
    <mergeCell ref="W69:X69"/>
    <mergeCell ref="Y69:Z69"/>
    <mergeCell ref="AA69:AB69"/>
    <mergeCell ref="E69:F69"/>
    <mergeCell ref="G69:H69"/>
    <mergeCell ref="I69:J69"/>
    <mergeCell ref="K69:L69"/>
    <mergeCell ref="M69:N69"/>
    <mergeCell ref="O69:P69"/>
    <mergeCell ref="Q57:R57"/>
    <mergeCell ref="S57:T57"/>
    <mergeCell ref="U57:V57"/>
    <mergeCell ref="W57:X57"/>
    <mergeCell ref="Y57:Z57"/>
    <mergeCell ref="AA57:AB57"/>
    <mergeCell ref="E57:F57"/>
    <mergeCell ref="G57:H57"/>
    <mergeCell ref="I57:J57"/>
    <mergeCell ref="K57:L57"/>
    <mergeCell ref="M57:N57"/>
    <mergeCell ref="O57:P57"/>
    <mergeCell ref="Q45:R45"/>
    <mergeCell ref="S45:T45"/>
    <mergeCell ref="U45:V45"/>
    <mergeCell ref="W45:X45"/>
    <mergeCell ref="Y45:Z45"/>
    <mergeCell ref="AA45:AB45"/>
    <mergeCell ref="E45:F45"/>
    <mergeCell ref="G45:H45"/>
    <mergeCell ref="I45:J45"/>
    <mergeCell ref="K45:L45"/>
    <mergeCell ref="M45:N45"/>
    <mergeCell ref="O45:P45"/>
    <mergeCell ref="Q33:R33"/>
    <mergeCell ref="S33:T33"/>
    <mergeCell ref="U33:V33"/>
    <mergeCell ref="W33:X33"/>
    <mergeCell ref="Y33:Z33"/>
    <mergeCell ref="AA33:AB33"/>
    <mergeCell ref="E33:F33"/>
    <mergeCell ref="G33:H33"/>
    <mergeCell ref="I33:J33"/>
    <mergeCell ref="K33:L33"/>
    <mergeCell ref="M33:N33"/>
    <mergeCell ref="O33:P33"/>
    <mergeCell ref="Q21:R21"/>
    <mergeCell ref="S21:T21"/>
    <mergeCell ref="U21:V21"/>
    <mergeCell ref="W21:X21"/>
    <mergeCell ref="Y21:Z21"/>
    <mergeCell ref="AA21:AB21"/>
    <mergeCell ref="E21:F21"/>
    <mergeCell ref="G21:H21"/>
    <mergeCell ref="I21:J21"/>
    <mergeCell ref="K21:L21"/>
    <mergeCell ref="M21:N21"/>
    <mergeCell ref="O21:P21"/>
    <mergeCell ref="Q9:R9"/>
    <mergeCell ref="S9:T9"/>
    <mergeCell ref="U9:V9"/>
    <mergeCell ref="W9:X9"/>
    <mergeCell ref="Y9:Z9"/>
    <mergeCell ref="AA9:AB9"/>
    <mergeCell ref="E9:F9"/>
    <mergeCell ref="G9:H9"/>
    <mergeCell ref="I9:J9"/>
    <mergeCell ref="K9:L9"/>
    <mergeCell ref="M9:N9"/>
    <mergeCell ref="O9:P9"/>
    <mergeCell ref="W5:X5"/>
    <mergeCell ref="Y5:Z5"/>
    <mergeCell ref="AA5:AB5"/>
    <mergeCell ref="AC5:AC6"/>
    <mergeCell ref="AD5:AD6"/>
    <mergeCell ref="A6:B6"/>
    <mergeCell ref="G5:H5"/>
    <mergeCell ref="I5:J5"/>
    <mergeCell ref="K5:L5"/>
    <mergeCell ref="Q5:R5"/>
    <mergeCell ref="S5:T5"/>
    <mergeCell ref="U5:V5"/>
    <mergeCell ref="C1:AB1"/>
    <mergeCell ref="C4:C6"/>
    <mergeCell ref="D4:D5"/>
    <mergeCell ref="E4:H4"/>
    <mergeCell ref="I4:L4"/>
    <mergeCell ref="M4:P4"/>
    <mergeCell ref="Q4:T4"/>
    <mergeCell ref="U4:X4"/>
    <mergeCell ref="Y4:AD4"/>
    <mergeCell ref="E5:F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07"/>
  <sheetViews>
    <sheetView view="pageBreakPreview" zoomScale="75" zoomScaleNormal="70" zoomScaleSheetLayoutView="75" zoomScalePageLayoutView="0" workbookViewId="0" topLeftCell="A1">
      <pane xSplit="4" ySplit="7" topLeftCell="U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A33" sqref="AA33:AB33"/>
    </sheetView>
  </sheetViews>
  <sheetFormatPr defaultColWidth="9.125" defaultRowHeight="12.75"/>
  <cols>
    <col min="1" max="1" width="7.50390625" style="7" customWidth="1"/>
    <col min="2" max="2" width="12.00390625" style="7" customWidth="1"/>
    <col min="3" max="3" width="4.50390625" style="9" customWidth="1"/>
    <col min="4" max="4" width="39.50390625" style="9" customWidth="1"/>
    <col min="5" max="5" width="13.375" style="10" bestFit="1" customWidth="1"/>
    <col min="6" max="6" width="6.50390625" style="10" bestFit="1" customWidth="1"/>
    <col min="7" max="7" width="13.375" style="10" customWidth="1"/>
    <col min="8" max="8" width="6.50390625" style="10" bestFit="1" customWidth="1"/>
    <col min="9" max="9" width="11.50390625" style="10" bestFit="1" customWidth="1"/>
    <col min="10" max="10" width="6.50390625" style="10" bestFit="1" customWidth="1"/>
    <col min="11" max="11" width="11.50390625" style="10" bestFit="1" customWidth="1"/>
    <col min="12" max="12" width="6.50390625" style="10" bestFit="1" customWidth="1"/>
    <col min="13" max="13" width="11.50390625" style="10" bestFit="1" customWidth="1"/>
    <col min="14" max="14" width="6.50390625" style="10" bestFit="1" customWidth="1"/>
    <col min="15" max="15" width="11.50390625" style="10" bestFit="1" customWidth="1"/>
    <col min="16" max="16" width="6.50390625" style="10" bestFit="1" customWidth="1"/>
    <col min="17" max="17" width="13.375" style="10" bestFit="1" customWidth="1"/>
    <col min="18" max="18" width="6.50390625" style="10" bestFit="1" customWidth="1"/>
    <col min="19" max="19" width="13.375" style="10" customWidth="1"/>
    <col min="20" max="20" width="6.50390625" style="10" bestFit="1" customWidth="1"/>
    <col min="21" max="21" width="13.375" style="11" bestFit="1" customWidth="1"/>
    <col min="22" max="22" width="6.50390625" style="11" bestFit="1" customWidth="1"/>
    <col min="23" max="23" width="13.375" style="11" bestFit="1" customWidth="1"/>
    <col min="24" max="24" width="6.50390625" style="11" bestFit="1" customWidth="1"/>
    <col min="25" max="25" width="13.375" style="12" bestFit="1" customWidth="1"/>
    <col min="26" max="26" width="6.50390625" style="12" bestFit="1" customWidth="1"/>
    <col min="27" max="27" width="13.375" style="12" bestFit="1" customWidth="1"/>
    <col min="28" max="28" width="6.50390625" style="12" bestFit="1" customWidth="1"/>
    <col min="29" max="30" width="11.375" style="10" customWidth="1"/>
    <col min="31" max="16384" width="9.125" style="10" customWidth="1"/>
  </cols>
  <sheetData>
    <row r="1" spans="1:28" s="2" customFormat="1" ht="54" customHeight="1">
      <c r="A1" s="1"/>
      <c r="B1" s="1"/>
      <c r="C1" s="101" t="s">
        <v>122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8" s="2" customFormat="1" ht="17.25">
      <c r="A2" s="1"/>
      <c r="B2" s="1"/>
      <c r="C2" s="3" t="s">
        <v>0</v>
      </c>
      <c r="D2" s="4"/>
      <c r="U2" s="5"/>
      <c r="V2" s="5"/>
      <c r="W2" s="5"/>
      <c r="X2" s="5"/>
      <c r="Y2" s="6"/>
      <c r="Z2" s="6"/>
      <c r="AA2" s="6"/>
      <c r="AB2" s="6"/>
    </row>
    <row r="3" ht="12.75">
      <c r="C3" s="8"/>
    </row>
    <row r="4" spans="3:30" ht="63.75" customHeight="1">
      <c r="C4" s="109" t="s">
        <v>1</v>
      </c>
      <c r="D4" s="110" t="s">
        <v>2</v>
      </c>
      <c r="E4" s="115" t="s">
        <v>3</v>
      </c>
      <c r="F4" s="115"/>
      <c r="G4" s="115"/>
      <c r="H4" s="115"/>
      <c r="I4" s="116" t="s">
        <v>4</v>
      </c>
      <c r="J4" s="116"/>
      <c r="K4" s="116"/>
      <c r="L4" s="116"/>
      <c r="M4" s="103" t="s">
        <v>5</v>
      </c>
      <c r="N4" s="103"/>
      <c r="O4" s="103"/>
      <c r="P4" s="103"/>
      <c r="Q4" s="107" t="s">
        <v>6</v>
      </c>
      <c r="R4" s="107"/>
      <c r="S4" s="107"/>
      <c r="T4" s="107"/>
      <c r="U4" s="112" t="s">
        <v>7</v>
      </c>
      <c r="V4" s="112"/>
      <c r="W4" s="112"/>
      <c r="X4" s="112"/>
      <c r="Y4" s="123" t="s">
        <v>8</v>
      </c>
      <c r="Z4" s="123"/>
      <c r="AA4" s="123"/>
      <c r="AB4" s="123"/>
      <c r="AC4" s="123"/>
      <c r="AD4" s="123"/>
    </row>
    <row r="5" spans="3:30" ht="26.25" customHeight="1">
      <c r="C5" s="109"/>
      <c r="D5" s="111"/>
      <c r="E5" s="114" t="s">
        <v>9</v>
      </c>
      <c r="F5" s="114"/>
      <c r="G5" s="114" t="s">
        <v>10</v>
      </c>
      <c r="H5" s="114"/>
      <c r="I5" s="104" t="s">
        <v>9</v>
      </c>
      <c r="J5" s="104"/>
      <c r="K5" s="104" t="s">
        <v>10</v>
      </c>
      <c r="L5" s="104"/>
      <c r="M5" s="13" t="s">
        <v>9</v>
      </c>
      <c r="N5" s="13"/>
      <c r="O5" s="13" t="s">
        <v>10</v>
      </c>
      <c r="P5" s="13"/>
      <c r="Q5" s="108" t="s">
        <v>9</v>
      </c>
      <c r="R5" s="108"/>
      <c r="S5" s="108" t="s">
        <v>10</v>
      </c>
      <c r="T5" s="108"/>
      <c r="U5" s="113" t="s">
        <v>9</v>
      </c>
      <c r="V5" s="113"/>
      <c r="W5" s="113" t="s">
        <v>10</v>
      </c>
      <c r="X5" s="113"/>
      <c r="Y5" s="105" t="s">
        <v>9</v>
      </c>
      <c r="Z5" s="106"/>
      <c r="AA5" s="105" t="s">
        <v>10</v>
      </c>
      <c r="AB5" s="106"/>
      <c r="AC5" s="124" t="s">
        <v>11</v>
      </c>
      <c r="AD5" s="124" t="s">
        <v>12</v>
      </c>
    </row>
    <row r="6" spans="1:30" s="27" customFormat="1" ht="46.5" customHeight="1">
      <c r="A6" s="102" t="s">
        <v>13</v>
      </c>
      <c r="B6" s="102"/>
      <c r="C6" s="109"/>
      <c r="D6" s="14" t="s">
        <v>14</v>
      </c>
      <c r="E6" s="15" t="s">
        <v>15</v>
      </c>
      <c r="F6" s="16" t="s">
        <v>16</v>
      </c>
      <c r="G6" s="16" t="s">
        <v>17</v>
      </c>
      <c r="H6" s="16" t="s">
        <v>16</v>
      </c>
      <c r="I6" s="17" t="s">
        <v>15</v>
      </c>
      <c r="J6" s="18" t="s">
        <v>16</v>
      </c>
      <c r="K6" s="18" t="s">
        <v>18</v>
      </c>
      <c r="L6" s="18" t="s">
        <v>16</v>
      </c>
      <c r="M6" s="19" t="s">
        <v>15</v>
      </c>
      <c r="N6" s="20" t="s">
        <v>16</v>
      </c>
      <c r="O6" s="20" t="s">
        <v>18</v>
      </c>
      <c r="P6" s="20" t="s">
        <v>16</v>
      </c>
      <c r="Q6" s="21" t="s">
        <v>15</v>
      </c>
      <c r="R6" s="22" t="s">
        <v>16</v>
      </c>
      <c r="S6" s="22" t="s">
        <v>18</v>
      </c>
      <c r="T6" s="22" t="s">
        <v>16</v>
      </c>
      <c r="U6" s="23" t="s">
        <v>15</v>
      </c>
      <c r="V6" s="24" t="s">
        <v>16</v>
      </c>
      <c r="W6" s="24" t="s">
        <v>18</v>
      </c>
      <c r="X6" s="24" t="s">
        <v>16</v>
      </c>
      <c r="Y6" s="25" t="s">
        <v>15</v>
      </c>
      <c r="Z6" s="26" t="s">
        <v>16</v>
      </c>
      <c r="AA6" s="26" t="s">
        <v>18</v>
      </c>
      <c r="AB6" s="26" t="s">
        <v>16</v>
      </c>
      <c r="AC6" s="125"/>
      <c r="AD6" s="125"/>
    </row>
    <row r="7" spans="1:30" ht="39">
      <c r="A7" s="28" t="s">
        <v>19</v>
      </c>
      <c r="B7" s="28" t="s">
        <v>20</v>
      </c>
      <c r="C7" s="29" t="s">
        <v>21</v>
      </c>
      <c r="D7" s="29">
        <v>2</v>
      </c>
      <c r="E7" s="30">
        <v>3</v>
      </c>
      <c r="F7" s="30">
        <v>4</v>
      </c>
      <c r="G7" s="30">
        <v>5</v>
      </c>
      <c r="H7" s="30">
        <v>6</v>
      </c>
      <c r="I7" s="31">
        <v>7</v>
      </c>
      <c r="J7" s="31">
        <v>8</v>
      </c>
      <c r="K7" s="31">
        <v>9</v>
      </c>
      <c r="L7" s="31">
        <v>10</v>
      </c>
      <c r="M7" s="32">
        <v>11</v>
      </c>
      <c r="N7" s="32">
        <v>12</v>
      </c>
      <c r="O7" s="32">
        <v>13</v>
      </c>
      <c r="P7" s="32">
        <v>14</v>
      </c>
      <c r="Q7" s="33">
        <v>15</v>
      </c>
      <c r="R7" s="33">
        <v>16</v>
      </c>
      <c r="S7" s="33">
        <v>17</v>
      </c>
      <c r="T7" s="33">
        <v>18</v>
      </c>
      <c r="U7" s="34">
        <v>19</v>
      </c>
      <c r="V7" s="35">
        <v>20</v>
      </c>
      <c r="W7" s="35">
        <v>21</v>
      </c>
      <c r="X7" s="35">
        <v>22</v>
      </c>
      <c r="Y7" s="36">
        <v>23</v>
      </c>
      <c r="Z7" s="36">
        <v>24</v>
      </c>
      <c r="AA7" s="36">
        <v>25</v>
      </c>
      <c r="AB7" s="36">
        <v>26</v>
      </c>
      <c r="AC7" s="36">
        <v>27</v>
      </c>
      <c r="AD7" s="36">
        <v>28</v>
      </c>
    </row>
    <row r="8" spans="1:35" s="49" customFormat="1" ht="15">
      <c r="A8" s="37" t="s">
        <v>22</v>
      </c>
      <c r="B8" s="37" t="s">
        <v>23</v>
      </c>
      <c r="C8" s="38" t="s">
        <v>21</v>
      </c>
      <c r="D8" s="39" t="s">
        <v>120</v>
      </c>
      <c r="E8" s="40"/>
      <c r="F8" s="40"/>
      <c r="G8" s="41"/>
      <c r="H8" s="40"/>
      <c r="I8" s="42"/>
      <c r="J8" s="43">
        <f>SUM(J10:J19)</f>
        <v>0</v>
      </c>
      <c r="K8" s="42"/>
      <c r="L8" s="43">
        <f>SUM(L10:L19)</f>
        <v>0</v>
      </c>
      <c r="M8" s="42">
        <f>SUM(M10:M19)</f>
        <v>126633</v>
      </c>
      <c r="N8" s="43">
        <f>SUM(N10:N19)</f>
        <v>1</v>
      </c>
      <c r="O8" s="42">
        <f>SUM(O10:O19)</f>
        <v>102908.72559391339</v>
      </c>
      <c r="P8" s="43">
        <f>SUM(P10:P19)</f>
        <v>1</v>
      </c>
      <c r="Q8" s="42"/>
      <c r="R8" s="43">
        <f>SUM(R10:R19)</f>
        <v>0</v>
      </c>
      <c r="S8" s="42"/>
      <c r="T8" s="43">
        <f>SUM(T10:T19)</f>
        <v>0</v>
      </c>
      <c r="U8" s="42"/>
      <c r="V8" s="43">
        <f>SUM(V10:V19)</f>
        <v>0</v>
      </c>
      <c r="W8" s="42"/>
      <c r="X8" s="43">
        <f>SUM(X10:X19)</f>
        <v>0</v>
      </c>
      <c r="Y8" s="44">
        <f>SUM(Y10:Y19)</f>
        <v>0</v>
      </c>
      <c r="Z8" s="45">
        <f>SUM(Z10:Z19)</f>
        <v>0</v>
      </c>
      <c r="AA8" s="44">
        <f>SUM(AA10:AA19)</f>
        <v>0</v>
      </c>
      <c r="AB8" s="45">
        <f>SUM(AB10:AB19)</f>
        <v>0</v>
      </c>
      <c r="AC8" s="46" t="e">
        <f>Y8/Y$68</f>
        <v>#DIV/0!</v>
      </c>
      <c r="AD8" s="47" t="e">
        <f>AA8/AA$68</f>
        <v>#DIV/0!</v>
      </c>
      <c r="AE8" s="48"/>
      <c r="AF8" s="10"/>
      <c r="AG8" s="10"/>
      <c r="AH8" s="48"/>
      <c r="AI8" s="10"/>
    </row>
    <row r="9" spans="1:35" s="55" customFormat="1" ht="12.75">
      <c r="A9" s="50"/>
      <c r="B9" s="50"/>
      <c r="C9" s="51"/>
      <c r="D9" s="52" t="s">
        <v>24</v>
      </c>
      <c r="E9" s="117">
        <f>IF(E8&gt;0,E8/$Y8,"")</f>
      </c>
      <c r="F9" s="118"/>
      <c r="G9" s="119">
        <f>IF(G8&gt;0,G8/$AA8,"")</f>
      </c>
      <c r="H9" s="120"/>
      <c r="I9" s="117">
        <f>IF(I8&gt;0,I8/$Y8,"")</f>
      </c>
      <c r="J9" s="118"/>
      <c r="K9" s="119">
        <f>IF(K8&gt;0,K8/$AA8,"")</f>
      </c>
      <c r="L9" s="120"/>
      <c r="M9" s="117" t="e">
        <f>IF(M8&gt;0,M8/$Y8,"")</f>
        <v>#DIV/0!</v>
      </c>
      <c r="N9" s="118"/>
      <c r="O9" s="119" t="e">
        <f>IF(O8&gt;0,O8/$AA8,"")</f>
        <v>#DIV/0!</v>
      </c>
      <c r="P9" s="120"/>
      <c r="Q9" s="117">
        <f>IF(Q8&gt;0,Q8/$Y8,"")</f>
      </c>
      <c r="R9" s="118"/>
      <c r="S9" s="119">
        <f>IF(S8&gt;0,S8/$AA8,"")</f>
      </c>
      <c r="T9" s="120"/>
      <c r="U9" s="117">
        <f>IF(U8&gt;0,U8/$Y8,"")</f>
      </c>
      <c r="V9" s="118"/>
      <c r="W9" s="119">
        <f>IF(W8&gt;0,W8/$AA8,"")</f>
      </c>
      <c r="X9" s="120"/>
      <c r="Y9" s="117">
        <f>IF(Y8&gt;0,Y8/$Y8,"")</f>
      </c>
      <c r="Z9" s="118"/>
      <c r="AA9" s="119">
        <f>IF(AA8&gt;0,AA8/$AA8,"")</f>
      </c>
      <c r="AB9" s="120"/>
      <c r="AC9" s="53"/>
      <c r="AD9" s="53"/>
      <c r="AE9" s="54"/>
      <c r="AF9" s="54"/>
      <c r="AG9" s="54"/>
      <c r="AH9" s="54"/>
      <c r="AI9" s="54"/>
    </row>
    <row r="10" spans="1:61" ht="12.75">
      <c r="A10" s="37" t="s">
        <v>22</v>
      </c>
      <c r="B10" s="7" t="s">
        <v>25</v>
      </c>
      <c r="C10" s="56" t="s">
        <v>26</v>
      </c>
      <c r="D10" s="57" t="s">
        <v>27</v>
      </c>
      <c r="E10" s="58"/>
      <c r="F10" s="59"/>
      <c r="G10" s="58"/>
      <c r="H10" s="58"/>
      <c r="I10" s="60"/>
      <c r="J10" s="61">
        <f aca="true" t="shared" si="0" ref="J10:J19">IF(I$8&gt;0,I10/I$8,"")</f>
      </c>
      <c r="K10" s="60"/>
      <c r="L10" s="61">
        <f aca="true" t="shared" si="1" ref="L10:L19">IF(K$8&gt;0,K10/K$8,"")</f>
      </c>
      <c r="M10" s="60">
        <v>93114</v>
      </c>
      <c r="N10" s="61">
        <f aca="true" t="shared" si="2" ref="N10:N19">IF(M$8&gt;0,M10/M$8,"")</f>
        <v>0.7353059629006657</v>
      </c>
      <c r="O10" s="60">
        <v>56980.77404717096</v>
      </c>
      <c r="P10" s="61">
        <f aca="true" t="shared" si="3" ref="P10:P19">IF(O$8&gt;0,O10/O$8,"")</f>
        <v>0.5537020667423476</v>
      </c>
      <c r="Q10" s="60"/>
      <c r="R10" s="61">
        <f aca="true" t="shared" si="4" ref="R10:R19">IF(Q$8&gt;0,Q10/Q$8,"")</f>
      </c>
      <c r="S10" s="60"/>
      <c r="T10" s="61">
        <f aca="true" t="shared" si="5" ref="T10:T19">IF(S$8&gt;0,S10/S$8,"")</f>
      </c>
      <c r="U10" s="60"/>
      <c r="V10" s="61">
        <f aca="true" t="shared" si="6" ref="V10:V19">IF(U$8&gt;0,U10/U$8,"")</f>
      </c>
      <c r="W10" s="60"/>
      <c r="X10" s="61">
        <f aca="true" t="shared" si="7" ref="X10:X19">IF(W$8&gt;0,W10/W$8,"")</f>
      </c>
      <c r="Y10" s="62"/>
      <c r="Z10" s="63">
        <f aca="true" t="shared" si="8" ref="Z10:Z19">IF(Y$8&gt;0,Y10/Y$8,"")</f>
      </c>
      <c r="AA10" s="62"/>
      <c r="AB10" s="63">
        <f aca="true" t="shared" si="9" ref="AB10:AB19">IF(AA$8&gt;0,AA10/AA$8,"")</f>
      </c>
      <c r="AC10" s="64"/>
      <c r="AD10" s="65"/>
      <c r="AE10" s="66"/>
      <c r="AF10" s="66"/>
      <c r="AG10" s="67"/>
      <c r="AH10" s="66"/>
      <c r="AI10" s="66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</row>
    <row r="11" spans="1:34" ht="12.75">
      <c r="A11" s="37" t="s">
        <v>22</v>
      </c>
      <c r="B11" s="7" t="s">
        <v>28</v>
      </c>
      <c r="C11" s="38" t="s">
        <v>29</v>
      </c>
      <c r="D11" s="69" t="s">
        <v>30</v>
      </c>
      <c r="E11" s="70"/>
      <c r="F11" s="70"/>
      <c r="G11" s="71"/>
      <c r="H11" s="70"/>
      <c r="I11" s="72"/>
      <c r="J11" s="61">
        <f t="shared" si="0"/>
      </c>
      <c r="K11" s="72"/>
      <c r="L11" s="61">
        <f t="shared" si="1"/>
      </c>
      <c r="M11" s="72"/>
      <c r="N11" s="61">
        <f t="shared" si="2"/>
        <v>0</v>
      </c>
      <c r="O11" s="72"/>
      <c r="P11" s="61">
        <f t="shared" si="3"/>
        <v>0</v>
      </c>
      <c r="Q11" s="72"/>
      <c r="R11" s="61">
        <f t="shared" si="4"/>
      </c>
      <c r="S11" s="72"/>
      <c r="T11" s="61">
        <f t="shared" si="5"/>
      </c>
      <c r="U11" s="72"/>
      <c r="V11" s="61">
        <f t="shared" si="6"/>
      </c>
      <c r="W11" s="72"/>
      <c r="X11" s="61">
        <f t="shared" si="7"/>
      </c>
      <c r="Y11" s="62"/>
      <c r="Z11" s="63">
        <f t="shared" si="8"/>
      </c>
      <c r="AA11" s="62"/>
      <c r="AB11" s="63">
        <f t="shared" si="9"/>
      </c>
      <c r="AC11" s="73"/>
      <c r="AD11" s="73"/>
      <c r="AE11" s="48"/>
      <c r="AH11" s="48"/>
    </row>
    <row r="12" spans="1:35" ht="12.75">
      <c r="A12" s="37" t="s">
        <v>22</v>
      </c>
      <c r="B12" s="7" t="s">
        <v>31</v>
      </c>
      <c r="C12" s="56" t="s">
        <v>32</v>
      </c>
      <c r="D12" s="69" t="s">
        <v>33</v>
      </c>
      <c r="E12" s="58"/>
      <c r="F12" s="59"/>
      <c r="G12" s="58"/>
      <c r="H12" s="58"/>
      <c r="I12" s="60"/>
      <c r="J12" s="61">
        <f t="shared" si="0"/>
      </c>
      <c r="K12" s="60"/>
      <c r="L12" s="61">
        <f t="shared" si="1"/>
      </c>
      <c r="M12" s="60"/>
      <c r="N12" s="61">
        <f t="shared" si="2"/>
        <v>0</v>
      </c>
      <c r="O12" s="60"/>
      <c r="P12" s="61">
        <f t="shared" si="3"/>
        <v>0</v>
      </c>
      <c r="Q12" s="60"/>
      <c r="R12" s="61">
        <f t="shared" si="4"/>
      </c>
      <c r="S12" s="60"/>
      <c r="T12" s="61">
        <f t="shared" si="5"/>
      </c>
      <c r="U12" s="60"/>
      <c r="V12" s="61">
        <f t="shared" si="6"/>
      </c>
      <c r="W12" s="60"/>
      <c r="X12" s="61">
        <f t="shared" si="7"/>
      </c>
      <c r="Y12" s="62"/>
      <c r="Z12" s="63">
        <f t="shared" si="8"/>
      </c>
      <c r="AA12" s="62"/>
      <c r="AB12" s="63">
        <f t="shared" si="9"/>
      </c>
      <c r="AC12" s="64"/>
      <c r="AD12" s="65"/>
      <c r="AE12" s="66"/>
      <c r="AF12" s="66"/>
      <c r="AG12" s="67"/>
      <c r="AH12" s="66"/>
      <c r="AI12" s="66"/>
    </row>
    <row r="13" spans="1:34" ht="12.75">
      <c r="A13" s="37" t="s">
        <v>22</v>
      </c>
      <c r="B13" s="74" t="s">
        <v>34</v>
      </c>
      <c r="C13" s="38" t="s">
        <v>35</v>
      </c>
      <c r="D13" s="69" t="s">
        <v>36</v>
      </c>
      <c r="E13" s="70"/>
      <c r="F13" s="70"/>
      <c r="G13" s="71"/>
      <c r="H13" s="70"/>
      <c r="I13" s="72"/>
      <c r="J13" s="61">
        <f t="shared" si="0"/>
      </c>
      <c r="K13" s="72"/>
      <c r="L13" s="61">
        <f t="shared" si="1"/>
      </c>
      <c r="M13" s="72"/>
      <c r="N13" s="61">
        <f t="shared" si="2"/>
        <v>0</v>
      </c>
      <c r="O13" s="72"/>
      <c r="P13" s="61">
        <f t="shared" si="3"/>
        <v>0</v>
      </c>
      <c r="Q13" s="72"/>
      <c r="R13" s="61">
        <f t="shared" si="4"/>
      </c>
      <c r="S13" s="72"/>
      <c r="T13" s="61">
        <f t="shared" si="5"/>
      </c>
      <c r="U13" s="72"/>
      <c r="V13" s="61">
        <f t="shared" si="6"/>
      </c>
      <c r="W13" s="72"/>
      <c r="X13" s="61">
        <f t="shared" si="7"/>
      </c>
      <c r="Y13" s="62"/>
      <c r="Z13" s="63">
        <f t="shared" si="8"/>
      </c>
      <c r="AA13" s="62"/>
      <c r="AB13" s="63">
        <f t="shared" si="9"/>
      </c>
      <c r="AC13" s="73"/>
      <c r="AD13" s="73"/>
      <c r="AE13" s="48"/>
      <c r="AH13" s="48"/>
    </row>
    <row r="14" spans="1:35" ht="12.75">
      <c r="A14" s="37" t="s">
        <v>22</v>
      </c>
      <c r="B14" s="7" t="s">
        <v>37</v>
      </c>
      <c r="C14" s="56" t="s">
        <v>38</v>
      </c>
      <c r="D14" s="57" t="s">
        <v>39</v>
      </c>
      <c r="E14" s="58"/>
      <c r="F14" s="59"/>
      <c r="G14" s="58"/>
      <c r="H14" s="58"/>
      <c r="I14" s="60"/>
      <c r="J14" s="61">
        <f t="shared" si="0"/>
      </c>
      <c r="K14" s="60"/>
      <c r="L14" s="61">
        <f t="shared" si="1"/>
      </c>
      <c r="M14" s="60">
        <v>6024</v>
      </c>
      <c r="N14" s="61">
        <f t="shared" si="2"/>
        <v>0.04757053848522897</v>
      </c>
      <c r="O14" s="60">
        <v>2652.3569740717207</v>
      </c>
      <c r="P14" s="61">
        <f t="shared" si="3"/>
        <v>0.0257738783447591</v>
      </c>
      <c r="Q14" s="60"/>
      <c r="R14" s="61">
        <f t="shared" si="4"/>
      </c>
      <c r="S14" s="60"/>
      <c r="T14" s="61">
        <f t="shared" si="5"/>
      </c>
      <c r="U14" s="60"/>
      <c r="V14" s="61">
        <f t="shared" si="6"/>
      </c>
      <c r="W14" s="60"/>
      <c r="X14" s="61">
        <f t="shared" si="7"/>
      </c>
      <c r="Y14" s="62"/>
      <c r="Z14" s="63">
        <f t="shared" si="8"/>
      </c>
      <c r="AA14" s="62"/>
      <c r="AB14" s="63">
        <f t="shared" si="9"/>
      </c>
      <c r="AC14" s="64"/>
      <c r="AD14" s="65"/>
      <c r="AE14" s="66"/>
      <c r="AF14" s="66"/>
      <c r="AG14" s="67"/>
      <c r="AH14" s="66"/>
      <c r="AI14" s="66"/>
    </row>
    <row r="15" spans="1:34" ht="12.75">
      <c r="A15" s="37" t="s">
        <v>22</v>
      </c>
      <c r="B15" s="74" t="s">
        <v>40</v>
      </c>
      <c r="C15" s="38" t="s">
        <v>41</v>
      </c>
      <c r="D15" s="57" t="s">
        <v>42</v>
      </c>
      <c r="E15" s="70"/>
      <c r="F15" s="70"/>
      <c r="G15" s="71"/>
      <c r="H15" s="70"/>
      <c r="I15" s="72"/>
      <c r="J15" s="61">
        <f t="shared" si="0"/>
      </c>
      <c r="K15" s="72"/>
      <c r="L15" s="61">
        <f t="shared" si="1"/>
      </c>
      <c r="M15" s="72"/>
      <c r="N15" s="61">
        <f t="shared" si="2"/>
        <v>0</v>
      </c>
      <c r="O15" s="72"/>
      <c r="P15" s="61">
        <f t="shared" si="3"/>
        <v>0</v>
      </c>
      <c r="Q15" s="72"/>
      <c r="R15" s="61">
        <f t="shared" si="4"/>
      </c>
      <c r="S15" s="72"/>
      <c r="T15" s="61">
        <f t="shared" si="5"/>
      </c>
      <c r="U15" s="72"/>
      <c r="V15" s="61">
        <f t="shared" si="6"/>
      </c>
      <c r="W15" s="72"/>
      <c r="X15" s="61">
        <f t="shared" si="7"/>
      </c>
      <c r="Y15" s="62"/>
      <c r="Z15" s="63">
        <f t="shared" si="8"/>
      </c>
      <c r="AA15" s="62"/>
      <c r="AB15" s="63">
        <f t="shared" si="9"/>
      </c>
      <c r="AC15" s="73"/>
      <c r="AD15" s="73"/>
      <c r="AE15" s="48"/>
      <c r="AH15" s="48"/>
    </row>
    <row r="16" spans="1:35" ht="12.75">
      <c r="A16" s="37" t="s">
        <v>22</v>
      </c>
      <c r="B16" s="74" t="s">
        <v>43</v>
      </c>
      <c r="C16" s="56" t="s">
        <v>44</v>
      </c>
      <c r="D16" s="57" t="s">
        <v>45</v>
      </c>
      <c r="E16" s="58"/>
      <c r="F16" s="59"/>
      <c r="G16" s="58"/>
      <c r="H16" s="58"/>
      <c r="I16" s="60"/>
      <c r="J16" s="61">
        <f t="shared" si="0"/>
      </c>
      <c r="K16" s="75"/>
      <c r="L16" s="61">
        <f t="shared" si="1"/>
      </c>
      <c r="M16" s="60"/>
      <c r="N16" s="61">
        <f t="shared" si="2"/>
        <v>0</v>
      </c>
      <c r="O16" s="60"/>
      <c r="P16" s="61">
        <f t="shared" si="3"/>
        <v>0</v>
      </c>
      <c r="Q16" s="60"/>
      <c r="R16" s="61">
        <f t="shared" si="4"/>
      </c>
      <c r="S16" s="60"/>
      <c r="T16" s="61">
        <f t="shared" si="5"/>
      </c>
      <c r="U16" s="60"/>
      <c r="V16" s="61">
        <f t="shared" si="6"/>
      </c>
      <c r="W16" s="60"/>
      <c r="X16" s="61">
        <f t="shared" si="7"/>
      </c>
      <c r="Y16" s="62"/>
      <c r="Z16" s="63">
        <f t="shared" si="8"/>
      </c>
      <c r="AA16" s="62"/>
      <c r="AB16" s="63">
        <f t="shared" si="9"/>
      </c>
      <c r="AC16" s="64"/>
      <c r="AD16" s="65"/>
      <c r="AE16" s="66"/>
      <c r="AF16" s="66"/>
      <c r="AG16" s="67"/>
      <c r="AH16" s="66"/>
      <c r="AI16" s="66"/>
    </row>
    <row r="17" spans="1:34" ht="12.75">
      <c r="A17" s="37" t="s">
        <v>22</v>
      </c>
      <c r="B17" s="74" t="s">
        <v>46</v>
      </c>
      <c r="C17" s="38" t="s">
        <v>47</v>
      </c>
      <c r="D17" s="57" t="s">
        <v>48</v>
      </c>
      <c r="E17" s="70"/>
      <c r="F17" s="70"/>
      <c r="G17" s="71"/>
      <c r="H17" s="70"/>
      <c r="I17" s="72"/>
      <c r="J17" s="61">
        <f t="shared" si="0"/>
      </c>
      <c r="K17" s="72"/>
      <c r="L17" s="61">
        <f t="shared" si="1"/>
      </c>
      <c r="M17" s="72">
        <v>26426</v>
      </c>
      <c r="N17" s="61">
        <f t="shared" si="2"/>
        <v>0.20868178121026904</v>
      </c>
      <c r="O17" s="72">
        <v>41956.573253968505</v>
      </c>
      <c r="P17" s="61">
        <f t="shared" si="3"/>
        <v>0.40770666444294257</v>
      </c>
      <c r="Q17" s="72"/>
      <c r="R17" s="61">
        <f t="shared" si="4"/>
      </c>
      <c r="S17" s="72"/>
      <c r="T17" s="61">
        <f t="shared" si="5"/>
      </c>
      <c r="U17" s="72"/>
      <c r="V17" s="61">
        <f t="shared" si="6"/>
      </c>
      <c r="W17" s="72"/>
      <c r="X17" s="61">
        <f t="shared" si="7"/>
      </c>
      <c r="Y17" s="62"/>
      <c r="Z17" s="63">
        <f t="shared" si="8"/>
      </c>
      <c r="AA17" s="62"/>
      <c r="AB17" s="63">
        <f t="shared" si="9"/>
      </c>
      <c r="AC17" s="73"/>
      <c r="AD17" s="73"/>
      <c r="AE17" s="48"/>
      <c r="AH17" s="48"/>
    </row>
    <row r="18" spans="1:35" ht="12.75">
      <c r="A18" s="37" t="s">
        <v>22</v>
      </c>
      <c r="B18" s="74" t="s">
        <v>49</v>
      </c>
      <c r="C18" s="56" t="s">
        <v>50</v>
      </c>
      <c r="D18" s="57" t="s">
        <v>51</v>
      </c>
      <c r="E18" s="58"/>
      <c r="F18" s="59"/>
      <c r="G18" s="58"/>
      <c r="H18" s="58"/>
      <c r="I18" s="60"/>
      <c r="J18" s="61">
        <f t="shared" si="0"/>
      </c>
      <c r="K18" s="60"/>
      <c r="L18" s="61">
        <f t="shared" si="1"/>
      </c>
      <c r="M18" s="60">
        <v>1059</v>
      </c>
      <c r="N18" s="61">
        <f t="shared" si="2"/>
        <v>0.008362749046457084</v>
      </c>
      <c r="O18" s="60">
        <v>1304.951638611195</v>
      </c>
      <c r="P18" s="61">
        <f t="shared" si="3"/>
        <v>0.01268067047842615</v>
      </c>
      <c r="Q18" s="60"/>
      <c r="R18" s="61">
        <f t="shared" si="4"/>
      </c>
      <c r="S18" s="60"/>
      <c r="T18" s="61">
        <f t="shared" si="5"/>
      </c>
      <c r="U18" s="60"/>
      <c r="V18" s="61">
        <f t="shared" si="6"/>
      </c>
      <c r="W18" s="60"/>
      <c r="X18" s="61">
        <f t="shared" si="7"/>
      </c>
      <c r="Y18" s="62"/>
      <c r="Z18" s="63">
        <f t="shared" si="8"/>
      </c>
      <c r="AA18" s="62"/>
      <c r="AB18" s="63">
        <f t="shared" si="9"/>
      </c>
      <c r="AC18" s="64"/>
      <c r="AD18" s="65"/>
      <c r="AE18" s="66"/>
      <c r="AF18" s="66"/>
      <c r="AG18" s="67"/>
      <c r="AH18" s="66"/>
      <c r="AI18" s="66"/>
    </row>
    <row r="19" spans="1:34" ht="12.75">
      <c r="A19" s="37" t="s">
        <v>22</v>
      </c>
      <c r="B19" s="74" t="s">
        <v>52</v>
      </c>
      <c r="C19" s="38" t="s">
        <v>53</v>
      </c>
      <c r="D19" s="57" t="s">
        <v>54</v>
      </c>
      <c r="E19" s="70"/>
      <c r="F19" s="70"/>
      <c r="G19" s="71"/>
      <c r="H19" s="70"/>
      <c r="I19" s="72"/>
      <c r="J19" s="61">
        <f t="shared" si="0"/>
      </c>
      <c r="K19" s="72"/>
      <c r="L19" s="61">
        <f t="shared" si="1"/>
      </c>
      <c r="M19" s="72">
        <v>10</v>
      </c>
      <c r="N19" s="61">
        <f t="shared" si="2"/>
        <v>7.896835737919815E-05</v>
      </c>
      <c r="O19" s="72">
        <v>14.069680091009833</v>
      </c>
      <c r="P19" s="61">
        <f t="shared" si="3"/>
        <v>0.00013671999152462533</v>
      </c>
      <c r="Q19" s="72"/>
      <c r="R19" s="61">
        <f t="shared" si="4"/>
      </c>
      <c r="S19" s="72"/>
      <c r="T19" s="61">
        <f t="shared" si="5"/>
      </c>
      <c r="U19" s="72"/>
      <c r="V19" s="61">
        <f t="shared" si="6"/>
      </c>
      <c r="W19" s="72"/>
      <c r="X19" s="61">
        <f t="shared" si="7"/>
      </c>
      <c r="Y19" s="62"/>
      <c r="Z19" s="63">
        <f t="shared" si="8"/>
      </c>
      <c r="AA19" s="62"/>
      <c r="AB19" s="63">
        <f t="shared" si="9"/>
      </c>
      <c r="AC19" s="73"/>
      <c r="AD19" s="73"/>
      <c r="AE19" s="48"/>
      <c r="AH19" s="48"/>
    </row>
    <row r="20" spans="1:35" s="78" customFormat="1" ht="15">
      <c r="A20" s="76" t="s">
        <v>55</v>
      </c>
      <c r="B20" s="37" t="s">
        <v>23</v>
      </c>
      <c r="C20" s="56" t="s">
        <v>56</v>
      </c>
      <c r="D20" s="77" t="s">
        <v>57</v>
      </c>
      <c r="E20" s="42"/>
      <c r="F20" s="43">
        <f>SUM(F22:F31)</f>
        <v>0</v>
      </c>
      <c r="G20" s="42"/>
      <c r="H20" s="43">
        <f>SUM(H22:H31)</f>
        <v>0</v>
      </c>
      <c r="I20" s="40"/>
      <c r="J20" s="40"/>
      <c r="K20" s="41"/>
      <c r="L20" s="40"/>
      <c r="M20" s="42">
        <f>SUM(M22:M31)</f>
        <v>752</v>
      </c>
      <c r="N20" s="43">
        <f>SUM(N22:N31)</f>
        <v>1</v>
      </c>
      <c r="O20" s="42">
        <f>SUM(O22:O31)</f>
        <v>463.78271354197256</v>
      </c>
      <c r="P20" s="43">
        <f>SUM(P22:P31)</f>
        <v>0.9999999999999999</v>
      </c>
      <c r="Q20" s="42"/>
      <c r="R20" s="43">
        <f>SUM(R22:R31)</f>
        <v>0</v>
      </c>
      <c r="S20" s="42"/>
      <c r="T20" s="43">
        <f>SUM(T22:T31)</f>
        <v>0</v>
      </c>
      <c r="U20" s="42"/>
      <c r="V20" s="43">
        <f>SUM(V22:V31)</f>
        <v>0</v>
      </c>
      <c r="W20" s="42"/>
      <c r="X20" s="43">
        <f>SUM(X22:X31)</f>
        <v>0</v>
      </c>
      <c r="Y20" s="44"/>
      <c r="Z20" s="45">
        <f>SUM(Z22:Z31)</f>
        <v>0</v>
      </c>
      <c r="AA20" s="44"/>
      <c r="AB20" s="45">
        <f>SUM(AB22:AB31)</f>
        <v>0</v>
      </c>
      <c r="AC20" s="46"/>
      <c r="AD20" s="47" t="e">
        <f>AA20/AA$68</f>
        <v>#DIV/0!</v>
      </c>
      <c r="AE20" s="66"/>
      <c r="AF20" s="66"/>
      <c r="AG20" s="67"/>
      <c r="AH20" s="66"/>
      <c r="AI20" s="66"/>
    </row>
    <row r="21" spans="1:35" s="55" customFormat="1" ht="12.75">
      <c r="A21" s="50"/>
      <c r="B21" s="50"/>
      <c r="C21" s="51"/>
      <c r="D21" s="52" t="s">
        <v>24</v>
      </c>
      <c r="E21" s="117">
        <f>IF(E20&gt;0,E20/$Y20,"")</f>
      </c>
      <c r="F21" s="118"/>
      <c r="G21" s="119">
        <f>IF(G20&gt;0,G20/$AA20,"")</f>
      </c>
      <c r="H21" s="120"/>
      <c r="I21" s="117">
        <f>IF(I20&gt;0,I20/$Y20,"")</f>
      </c>
      <c r="J21" s="118"/>
      <c r="K21" s="119">
        <f>IF(K20&gt;0,K20/$AA20,"")</f>
      </c>
      <c r="L21" s="120"/>
      <c r="M21" s="117" t="e">
        <f>IF(M20&gt;0,M20/$Y20,"")</f>
        <v>#DIV/0!</v>
      </c>
      <c r="N21" s="118"/>
      <c r="O21" s="119" t="e">
        <f>IF(O20&gt;0,O20/$AA20,"")</f>
        <v>#DIV/0!</v>
      </c>
      <c r="P21" s="120"/>
      <c r="Q21" s="117">
        <f>IF(Q20&gt;0,Q20/$Y20,"")</f>
      </c>
      <c r="R21" s="118"/>
      <c r="S21" s="119">
        <f>IF(S20&gt;0,S20/$AA20,"")</f>
      </c>
      <c r="T21" s="120"/>
      <c r="U21" s="117">
        <f>IF(U20&gt;0,U20/$Y20,"")</f>
      </c>
      <c r="V21" s="118"/>
      <c r="W21" s="119">
        <f>IF(W20&gt;0,W20/$AA20,"")</f>
      </c>
      <c r="X21" s="120"/>
      <c r="Y21" s="117">
        <f>IF(Y20&gt;0,Y20/$Y20,"")</f>
      </c>
      <c r="Z21" s="118"/>
      <c r="AA21" s="119">
        <f>IF(AA20&gt;0,AA20/$AA20,"")</f>
      </c>
      <c r="AB21" s="120"/>
      <c r="AC21" s="53"/>
      <c r="AD21" s="53"/>
      <c r="AE21" s="54"/>
      <c r="AF21" s="54"/>
      <c r="AG21" s="54"/>
      <c r="AH21" s="54"/>
      <c r="AI21" s="54"/>
    </row>
    <row r="22" spans="1:61" ht="12.75">
      <c r="A22" s="76" t="s">
        <v>55</v>
      </c>
      <c r="B22" s="7" t="s">
        <v>25</v>
      </c>
      <c r="C22" s="38" t="s">
        <v>58</v>
      </c>
      <c r="D22" s="57" t="s">
        <v>27</v>
      </c>
      <c r="E22" s="60"/>
      <c r="F22" s="61">
        <f aca="true" t="shared" si="10" ref="F22:F31">IF(E$20&gt;0,E22/E$20,"")</f>
      </c>
      <c r="G22" s="60"/>
      <c r="H22" s="61">
        <f aca="true" t="shared" si="11" ref="H22:H31">IF(G$20&gt;0,G22/G$20,"")</f>
      </c>
      <c r="I22" s="58"/>
      <c r="J22" s="59"/>
      <c r="K22" s="58"/>
      <c r="L22" s="58"/>
      <c r="M22" s="60">
        <v>12</v>
      </c>
      <c r="N22" s="61">
        <f aca="true" t="shared" si="12" ref="N22:N31">IF(M$20&gt;0,M22/M$20,"")</f>
        <v>0.015957446808510637</v>
      </c>
      <c r="O22" s="60">
        <v>3.480192582197068</v>
      </c>
      <c r="P22" s="61">
        <f aca="true" t="shared" si="13" ref="P22:P31">IF(O$20&gt;0,O22/O$20,"")</f>
        <v>0.007503929061129419</v>
      </c>
      <c r="Q22" s="60"/>
      <c r="R22" s="61">
        <f aca="true" t="shared" si="14" ref="R22:R31">IF(Q$20&gt;0,Q22/Q$20,"")</f>
      </c>
      <c r="S22" s="60"/>
      <c r="T22" s="61">
        <f aca="true" t="shared" si="15" ref="T22:T31">IF(S$20&gt;0,S22/S$20,"")</f>
      </c>
      <c r="U22" s="60"/>
      <c r="V22" s="61">
        <f aca="true" t="shared" si="16" ref="V22:V31">IF(U$20&gt;0,U22/U$20,"")</f>
      </c>
      <c r="W22" s="60"/>
      <c r="X22" s="61">
        <f aca="true" t="shared" si="17" ref="X22:X31">IF(W$20&gt;0,W22/W$20,"")</f>
      </c>
      <c r="Y22" s="62"/>
      <c r="Z22" s="63">
        <f aca="true" t="shared" si="18" ref="Z22:Z31">IF(Y$20&gt;0,Y22/Y$20,"")</f>
      </c>
      <c r="AA22" s="62"/>
      <c r="AB22" s="63">
        <f aca="true" t="shared" si="19" ref="AB22:AB31">IF(AA$20&gt;0,AA22/AA$20,"")</f>
      </c>
      <c r="AC22" s="64"/>
      <c r="AD22" s="65"/>
      <c r="AE22" s="66"/>
      <c r="AF22" s="66"/>
      <c r="AG22" s="67"/>
      <c r="AH22" s="66"/>
      <c r="AI22" s="66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</row>
    <row r="23" spans="1:34" ht="12.75">
      <c r="A23" s="76" t="s">
        <v>55</v>
      </c>
      <c r="B23" s="7" t="s">
        <v>28</v>
      </c>
      <c r="C23" s="56" t="s">
        <v>59</v>
      </c>
      <c r="D23" s="69" t="s">
        <v>30</v>
      </c>
      <c r="E23" s="72"/>
      <c r="F23" s="61">
        <f t="shared" si="10"/>
      </c>
      <c r="G23" s="72"/>
      <c r="H23" s="61">
        <f t="shared" si="11"/>
      </c>
      <c r="I23" s="70"/>
      <c r="J23" s="70"/>
      <c r="K23" s="71"/>
      <c r="L23" s="70"/>
      <c r="M23" s="72"/>
      <c r="N23" s="61">
        <f t="shared" si="12"/>
        <v>0</v>
      </c>
      <c r="O23" s="72"/>
      <c r="P23" s="61">
        <f t="shared" si="13"/>
        <v>0</v>
      </c>
      <c r="Q23" s="72"/>
      <c r="R23" s="61">
        <f t="shared" si="14"/>
      </c>
      <c r="S23" s="72"/>
      <c r="T23" s="61">
        <f t="shared" si="15"/>
      </c>
      <c r="U23" s="72"/>
      <c r="V23" s="61">
        <f t="shared" si="16"/>
      </c>
      <c r="W23" s="72"/>
      <c r="X23" s="61">
        <f t="shared" si="17"/>
      </c>
      <c r="Y23" s="62"/>
      <c r="Z23" s="63">
        <f t="shared" si="18"/>
      </c>
      <c r="AA23" s="62"/>
      <c r="AB23" s="63">
        <f t="shared" si="19"/>
      </c>
      <c r="AC23" s="73"/>
      <c r="AD23" s="73"/>
      <c r="AE23" s="48"/>
      <c r="AH23" s="48"/>
    </row>
    <row r="24" spans="1:35" ht="12.75">
      <c r="A24" s="76" t="s">
        <v>55</v>
      </c>
      <c r="B24" s="7" t="s">
        <v>31</v>
      </c>
      <c r="C24" s="38" t="s">
        <v>60</v>
      </c>
      <c r="D24" s="69" t="s">
        <v>33</v>
      </c>
      <c r="E24" s="60"/>
      <c r="F24" s="61">
        <f t="shared" si="10"/>
      </c>
      <c r="G24" s="60"/>
      <c r="H24" s="61">
        <f t="shared" si="11"/>
      </c>
      <c r="I24" s="58"/>
      <c r="J24" s="59"/>
      <c r="K24" s="58"/>
      <c r="L24" s="58"/>
      <c r="M24" s="60"/>
      <c r="N24" s="61">
        <f t="shared" si="12"/>
        <v>0</v>
      </c>
      <c r="O24" s="60"/>
      <c r="P24" s="61">
        <f t="shared" si="13"/>
        <v>0</v>
      </c>
      <c r="Q24" s="60"/>
      <c r="R24" s="61">
        <f t="shared" si="14"/>
      </c>
      <c r="S24" s="60"/>
      <c r="T24" s="61">
        <f t="shared" si="15"/>
      </c>
      <c r="U24" s="60"/>
      <c r="V24" s="61">
        <f t="shared" si="16"/>
      </c>
      <c r="W24" s="60"/>
      <c r="X24" s="61">
        <f t="shared" si="17"/>
      </c>
      <c r="Y24" s="62"/>
      <c r="Z24" s="63">
        <f t="shared" si="18"/>
      </c>
      <c r="AA24" s="62"/>
      <c r="AB24" s="63">
        <f t="shared" si="19"/>
      </c>
      <c r="AC24" s="64"/>
      <c r="AD24" s="65"/>
      <c r="AE24" s="66"/>
      <c r="AF24" s="66"/>
      <c r="AG24" s="67"/>
      <c r="AH24" s="66"/>
      <c r="AI24" s="66"/>
    </row>
    <row r="25" spans="1:34" ht="12.75">
      <c r="A25" s="76" t="s">
        <v>55</v>
      </c>
      <c r="B25" s="74" t="s">
        <v>34</v>
      </c>
      <c r="C25" s="56" t="s">
        <v>61</v>
      </c>
      <c r="D25" s="69" t="s">
        <v>36</v>
      </c>
      <c r="E25" s="72"/>
      <c r="F25" s="61">
        <f t="shared" si="10"/>
      </c>
      <c r="G25" s="72"/>
      <c r="H25" s="61">
        <f t="shared" si="11"/>
      </c>
      <c r="I25" s="70"/>
      <c r="J25" s="70"/>
      <c r="K25" s="71"/>
      <c r="L25" s="70"/>
      <c r="M25" s="72"/>
      <c r="N25" s="61">
        <f t="shared" si="12"/>
        <v>0</v>
      </c>
      <c r="O25" s="72"/>
      <c r="P25" s="61">
        <f t="shared" si="13"/>
        <v>0</v>
      </c>
      <c r="Q25" s="72"/>
      <c r="R25" s="61">
        <f t="shared" si="14"/>
      </c>
      <c r="S25" s="72"/>
      <c r="T25" s="61">
        <f t="shared" si="15"/>
      </c>
      <c r="U25" s="72"/>
      <c r="V25" s="61">
        <f t="shared" si="16"/>
      </c>
      <c r="W25" s="72"/>
      <c r="X25" s="61">
        <f t="shared" si="17"/>
      </c>
      <c r="Y25" s="62"/>
      <c r="Z25" s="63">
        <f t="shared" si="18"/>
      </c>
      <c r="AA25" s="62"/>
      <c r="AB25" s="63">
        <f t="shared" si="19"/>
      </c>
      <c r="AC25" s="73"/>
      <c r="AD25" s="73"/>
      <c r="AE25" s="48"/>
      <c r="AH25" s="48"/>
    </row>
    <row r="26" spans="1:35" ht="12.75">
      <c r="A26" s="76" t="s">
        <v>55</v>
      </c>
      <c r="B26" s="7" t="s">
        <v>37</v>
      </c>
      <c r="C26" s="38" t="s">
        <v>62</v>
      </c>
      <c r="D26" s="57" t="s">
        <v>39</v>
      </c>
      <c r="E26" s="60"/>
      <c r="F26" s="61">
        <f t="shared" si="10"/>
      </c>
      <c r="G26" s="60"/>
      <c r="H26" s="61">
        <f t="shared" si="11"/>
      </c>
      <c r="I26" s="58"/>
      <c r="J26" s="59"/>
      <c r="K26" s="58"/>
      <c r="L26" s="58"/>
      <c r="M26" s="60">
        <v>21</v>
      </c>
      <c r="N26" s="61">
        <f t="shared" si="12"/>
        <v>0.027925531914893616</v>
      </c>
      <c r="O26" s="60">
        <v>16.213983804538554</v>
      </c>
      <c r="P26" s="61">
        <f t="shared" si="13"/>
        <v>0.03496030216544753</v>
      </c>
      <c r="Q26" s="60"/>
      <c r="R26" s="61">
        <f t="shared" si="14"/>
      </c>
      <c r="S26" s="60"/>
      <c r="T26" s="61">
        <f t="shared" si="15"/>
      </c>
      <c r="U26" s="60"/>
      <c r="V26" s="61">
        <f t="shared" si="16"/>
      </c>
      <c r="W26" s="60"/>
      <c r="X26" s="61">
        <f t="shared" si="17"/>
      </c>
      <c r="Y26" s="62"/>
      <c r="Z26" s="63">
        <f t="shared" si="18"/>
      </c>
      <c r="AA26" s="62"/>
      <c r="AB26" s="63">
        <f t="shared" si="19"/>
      </c>
      <c r="AC26" s="64"/>
      <c r="AD26" s="65"/>
      <c r="AE26" s="66"/>
      <c r="AF26" s="66"/>
      <c r="AG26" s="67"/>
      <c r="AH26" s="66"/>
      <c r="AI26" s="66"/>
    </row>
    <row r="27" spans="1:34" ht="12.75">
      <c r="A27" s="76" t="s">
        <v>55</v>
      </c>
      <c r="B27" s="74" t="s">
        <v>40</v>
      </c>
      <c r="C27" s="56" t="s">
        <v>63</v>
      </c>
      <c r="D27" s="57" t="s">
        <v>42</v>
      </c>
      <c r="E27" s="72"/>
      <c r="F27" s="61">
        <f t="shared" si="10"/>
      </c>
      <c r="G27" s="72"/>
      <c r="H27" s="61">
        <f t="shared" si="11"/>
      </c>
      <c r="I27" s="70"/>
      <c r="J27" s="70"/>
      <c r="K27" s="71"/>
      <c r="L27" s="70"/>
      <c r="M27" s="72"/>
      <c r="N27" s="61">
        <f t="shared" si="12"/>
        <v>0</v>
      </c>
      <c r="O27" s="72"/>
      <c r="P27" s="61">
        <f t="shared" si="13"/>
        <v>0</v>
      </c>
      <c r="Q27" s="72"/>
      <c r="R27" s="61">
        <f t="shared" si="14"/>
      </c>
      <c r="S27" s="72"/>
      <c r="T27" s="61">
        <f t="shared" si="15"/>
      </c>
      <c r="U27" s="72"/>
      <c r="V27" s="61">
        <f t="shared" si="16"/>
      </c>
      <c r="W27" s="72"/>
      <c r="X27" s="61">
        <f t="shared" si="17"/>
      </c>
      <c r="Y27" s="62"/>
      <c r="Z27" s="63">
        <f t="shared" si="18"/>
      </c>
      <c r="AA27" s="62"/>
      <c r="AB27" s="63">
        <f t="shared" si="19"/>
      </c>
      <c r="AC27" s="73"/>
      <c r="AD27" s="73"/>
      <c r="AE27" s="48"/>
      <c r="AH27" s="48"/>
    </row>
    <row r="28" spans="1:35" ht="12.75">
      <c r="A28" s="76" t="s">
        <v>55</v>
      </c>
      <c r="B28" s="74" t="s">
        <v>43</v>
      </c>
      <c r="C28" s="38" t="s">
        <v>64</v>
      </c>
      <c r="D28" s="57" t="s">
        <v>45</v>
      </c>
      <c r="E28" s="60"/>
      <c r="F28" s="61">
        <f t="shared" si="10"/>
      </c>
      <c r="G28" s="60"/>
      <c r="H28" s="61">
        <f t="shared" si="11"/>
      </c>
      <c r="I28" s="58"/>
      <c r="J28" s="59"/>
      <c r="K28" s="58"/>
      <c r="L28" s="58"/>
      <c r="M28" s="60"/>
      <c r="N28" s="61">
        <f t="shared" si="12"/>
        <v>0</v>
      </c>
      <c r="O28" s="60"/>
      <c r="P28" s="61">
        <f t="shared" si="13"/>
        <v>0</v>
      </c>
      <c r="Q28" s="60"/>
      <c r="R28" s="61">
        <f t="shared" si="14"/>
      </c>
      <c r="S28" s="60"/>
      <c r="T28" s="61">
        <f t="shared" si="15"/>
      </c>
      <c r="U28" s="60"/>
      <c r="V28" s="61">
        <f t="shared" si="16"/>
      </c>
      <c r="W28" s="60"/>
      <c r="X28" s="61">
        <f t="shared" si="17"/>
      </c>
      <c r="Y28" s="62"/>
      <c r="Z28" s="63">
        <f t="shared" si="18"/>
      </c>
      <c r="AA28" s="62"/>
      <c r="AB28" s="63">
        <f t="shared" si="19"/>
      </c>
      <c r="AC28" s="64"/>
      <c r="AD28" s="65"/>
      <c r="AE28" s="66"/>
      <c r="AF28" s="66"/>
      <c r="AG28" s="67"/>
      <c r="AH28" s="66"/>
      <c r="AI28" s="66"/>
    </row>
    <row r="29" spans="1:34" ht="12.75">
      <c r="A29" s="76" t="s">
        <v>55</v>
      </c>
      <c r="B29" s="74" t="s">
        <v>46</v>
      </c>
      <c r="C29" s="56" t="s">
        <v>65</v>
      </c>
      <c r="D29" s="57" t="s">
        <v>48</v>
      </c>
      <c r="E29" s="72"/>
      <c r="F29" s="61">
        <f t="shared" si="10"/>
      </c>
      <c r="G29" s="72"/>
      <c r="H29" s="61">
        <f t="shared" si="11"/>
      </c>
      <c r="I29" s="70"/>
      <c r="J29" s="70"/>
      <c r="K29" s="71"/>
      <c r="L29" s="70"/>
      <c r="M29" s="72">
        <v>711</v>
      </c>
      <c r="N29" s="61">
        <f t="shared" si="12"/>
        <v>0.9454787234042553</v>
      </c>
      <c r="O29" s="72">
        <v>439.09794300500266</v>
      </c>
      <c r="P29" s="61">
        <f t="shared" si="13"/>
        <v>0.9467751388393739</v>
      </c>
      <c r="Q29" s="72"/>
      <c r="R29" s="61">
        <f t="shared" si="14"/>
      </c>
      <c r="S29" s="72"/>
      <c r="T29" s="61">
        <f t="shared" si="15"/>
      </c>
      <c r="U29" s="72"/>
      <c r="V29" s="61">
        <f t="shared" si="16"/>
      </c>
      <c r="W29" s="72"/>
      <c r="X29" s="61">
        <f t="shared" si="17"/>
      </c>
      <c r="Y29" s="62"/>
      <c r="Z29" s="63">
        <f t="shared" si="18"/>
      </c>
      <c r="AA29" s="62"/>
      <c r="AB29" s="63">
        <f t="shared" si="19"/>
      </c>
      <c r="AC29" s="73"/>
      <c r="AD29" s="73"/>
      <c r="AE29" s="48"/>
      <c r="AH29" s="48"/>
    </row>
    <row r="30" spans="1:35" ht="12.75">
      <c r="A30" s="76" t="s">
        <v>55</v>
      </c>
      <c r="B30" s="74" t="s">
        <v>49</v>
      </c>
      <c r="C30" s="38" t="s">
        <v>66</v>
      </c>
      <c r="D30" s="57" t="s">
        <v>51</v>
      </c>
      <c r="E30" s="60"/>
      <c r="F30" s="61">
        <f t="shared" si="10"/>
      </c>
      <c r="G30" s="60"/>
      <c r="H30" s="61">
        <f t="shared" si="11"/>
      </c>
      <c r="I30" s="58"/>
      <c r="J30" s="59"/>
      <c r="K30" s="58"/>
      <c r="L30" s="58"/>
      <c r="M30" s="60">
        <v>8</v>
      </c>
      <c r="N30" s="61">
        <f t="shared" si="12"/>
        <v>0.010638297872340425</v>
      </c>
      <c r="O30" s="60">
        <v>4.990594150234229</v>
      </c>
      <c r="P30" s="61">
        <f t="shared" si="13"/>
        <v>0.010760629934049014</v>
      </c>
      <c r="Q30" s="60"/>
      <c r="R30" s="61">
        <f t="shared" si="14"/>
      </c>
      <c r="S30" s="60"/>
      <c r="T30" s="61">
        <f t="shared" si="15"/>
      </c>
      <c r="U30" s="60"/>
      <c r="V30" s="61">
        <f t="shared" si="16"/>
      </c>
      <c r="W30" s="60"/>
      <c r="X30" s="61">
        <f t="shared" si="17"/>
      </c>
      <c r="Y30" s="62"/>
      <c r="Z30" s="63">
        <f t="shared" si="18"/>
      </c>
      <c r="AA30" s="62"/>
      <c r="AB30" s="63">
        <f t="shared" si="19"/>
      </c>
      <c r="AC30" s="64"/>
      <c r="AD30" s="65"/>
      <c r="AE30" s="66"/>
      <c r="AF30" s="66"/>
      <c r="AG30" s="67"/>
      <c r="AH30" s="66"/>
      <c r="AI30" s="66"/>
    </row>
    <row r="31" spans="1:34" ht="12.75">
      <c r="A31" s="76" t="s">
        <v>55</v>
      </c>
      <c r="B31" s="74" t="s">
        <v>52</v>
      </c>
      <c r="C31" s="56" t="s">
        <v>67</v>
      </c>
      <c r="D31" s="57" t="s">
        <v>54</v>
      </c>
      <c r="E31" s="72"/>
      <c r="F31" s="61">
        <f t="shared" si="10"/>
      </c>
      <c r="G31" s="72"/>
      <c r="H31" s="61">
        <f t="shared" si="11"/>
      </c>
      <c r="I31" s="70"/>
      <c r="J31" s="70"/>
      <c r="K31" s="71"/>
      <c r="L31" s="70"/>
      <c r="M31" s="72"/>
      <c r="N31" s="61">
        <f t="shared" si="12"/>
        <v>0</v>
      </c>
      <c r="O31" s="72"/>
      <c r="P31" s="61">
        <f t="shared" si="13"/>
        <v>0</v>
      </c>
      <c r="Q31" s="72"/>
      <c r="R31" s="61">
        <f t="shared" si="14"/>
      </c>
      <c r="S31" s="72"/>
      <c r="T31" s="61">
        <f t="shared" si="15"/>
      </c>
      <c r="U31" s="72"/>
      <c r="V31" s="61">
        <f t="shared" si="16"/>
      </c>
      <c r="W31" s="72"/>
      <c r="X31" s="61">
        <f t="shared" si="17"/>
      </c>
      <c r="Y31" s="62"/>
      <c r="Z31" s="63">
        <f t="shared" si="18"/>
      </c>
      <c r="AA31" s="62"/>
      <c r="AB31" s="63">
        <f t="shared" si="19"/>
      </c>
      <c r="AC31" s="73"/>
      <c r="AD31" s="73"/>
      <c r="AE31" s="48"/>
      <c r="AH31" s="48"/>
    </row>
    <row r="32" spans="1:35" s="81" customFormat="1" ht="15">
      <c r="A32" s="79" t="s">
        <v>68</v>
      </c>
      <c r="B32" s="37" t="s">
        <v>23</v>
      </c>
      <c r="C32" s="38" t="s">
        <v>69</v>
      </c>
      <c r="D32" s="80" t="s">
        <v>70</v>
      </c>
      <c r="E32" s="42">
        <f aca="true" t="shared" si="20" ref="E32:L32">SUM(E34:E43)</f>
        <v>249240</v>
      </c>
      <c r="F32" s="43">
        <f t="shared" si="20"/>
        <v>0.9999999999999999</v>
      </c>
      <c r="G32" s="42">
        <f t="shared" si="20"/>
        <v>585684.1026191218</v>
      </c>
      <c r="H32" s="43">
        <f t="shared" si="20"/>
        <v>0.9999999999999998</v>
      </c>
      <c r="I32" s="42">
        <f t="shared" si="20"/>
        <v>3457</v>
      </c>
      <c r="J32" s="43">
        <f t="shared" si="20"/>
        <v>1</v>
      </c>
      <c r="K32" s="42">
        <f t="shared" si="20"/>
        <v>13408.243697750218</v>
      </c>
      <c r="L32" s="43">
        <f t="shared" si="20"/>
        <v>1</v>
      </c>
      <c r="M32" s="40"/>
      <c r="N32" s="40"/>
      <c r="O32" s="41"/>
      <c r="P32" s="40"/>
      <c r="Q32" s="42">
        <f aca="true" t="shared" si="21" ref="Q32:AB32">SUM(Q34:Q43)</f>
        <v>34273</v>
      </c>
      <c r="R32" s="43">
        <f t="shared" si="21"/>
        <v>1</v>
      </c>
      <c r="S32" s="42">
        <f t="shared" si="21"/>
        <v>27192.76717101611</v>
      </c>
      <c r="T32" s="43">
        <f t="shared" si="21"/>
        <v>0.9999999999999999</v>
      </c>
      <c r="U32" s="42">
        <f t="shared" si="21"/>
        <v>6331</v>
      </c>
      <c r="V32" s="43">
        <f t="shared" si="21"/>
        <v>1</v>
      </c>
      <c r="W32" s="42">
        <f t="shared" si="21"/>
        <v>5145.680672467725</v>
      </c>
      <c r="X32" s="43">
        <f t="shared" si="21"/>
        <v>1</v>
      </c>
      <c r="Y32" s="44">
        <f t="shared" si="21"/>
        <v>293301</v>
      </c>
      <c r="Z32" s="45">
        <f t="shared" si="21"/>
        <v>1</v>
      </c>
      <c r="AA32" s="44">
        <f t="shared" si="21"/>
        <v>631430.7941603558</v>
      </c>
      <c r="AB32" s="45">
        <f t="shared" si="21"/>
        <v>1</v>
      </c>
      <c r="AC32" s="46"/>
      <c r="AD32" s="47"/>
      <c r="AE32" s="48"/>
      <c r="AF32" s="10"/>
      <c r="AG32" s="10"/>
      <c r="AH32" s="48"/>
      <c r="AI32" s="10"/>
    </row>
    <row r="33" spans="1:35" s="55" customFormat="1" ht="12.75">
      <c r="A33" s="50"/>
      <c r="B33" s="50"/>
      <c r="C33" s="51"/>
      <c r="D33" s="52" t="s">
        <v>24</v>
      </c>
      <c r="E33" s="117">
        <f>IF(E32&gt;0,E32/$Y32,"")</f>
        <v>0.8497754866161383</v>
      </c>
      <c r="F33" s="118"/>
      <c r="G33" s="119">
        <f>IF(G32&gt;0,G32/$AA32,"")</f>
        <v>0.9275507435425832</v>
      </c>
      <c r="H33" s="120"/>
      <c r="I33" s="117">
        <f>IF(I32&gt;0,I32/$Y32,"")</f>
        <v>0.011786526469394923</v>
      </c>
      <c r="J33" s="118"/>
      <c r="K33" s="119">
        <f>IF(K32&gt;0,K32/$AA32,"")</f>
        <v>0.021234700337318536</v>
      </c>
      <c r="L33" s="120"/>
      <c r="M33" s="117">
        <f>IF(M32&gt;0,M32/$Y32,"")</f>
      </c>
      <c r="N33" s="118"/>
      <c r="O33" s="119">
        <f>IF(O32&gt;0,O32/$AA32,"")</f>
      </c>
      <c r="P33" s="120"/>
      <c r="Q33" s="117">
        <f>IF(Q32&gt;0,Q32/$Y32,"")</f>
        <v>0.1168526530765323</v>
      </c>
      <c r="R33" s="118"/>
      <c r="S33" s="119">
        <f>IF(S32&gt;0,S32/$AA32,"")</f>
        <v>0.043065316773433025</v>
      </c>
      <c r="T33" s="120"/>
      <c r="U33" s="117">
        <f>IF(U32&gt;0,U32/$Y32,"")</f>
        <v>0.021585333837934408</v>
      </c>
      <c r="V33" s="118"/>
      <c r="W33" s="119">
        <f>IF(W32&gt;0,W32/$AA32,"")</f>
        <v>0.008149239346665357</v>
      </c>
      <c r="X33" s="120"/>
      <c r="Y33" s="117">
        <f>IF(Y32&gt;0,Y32/$Y32,"")</f>
        <v>1</v>
      </c>
      <c r="Z33" s="118"/>
      <c r="AA33" s="119">
        <f>IF(AA32&gt;0,AA32/$AA32,"")</f>
        <v>1</v>
      </c>
      <c r="AB33" s="120"/>
      <c r="AC33" s="53"/>
      <c r="AD33" s="53"/>
      <c r="AE33" s="54"/>
      <c r="AF33" s="54"/>
      <c r="AG33" s="54"/>
      <c r="AH33" s="54"/>
      <c r="AI33" s="54"/>
    </row>
    <row r="34" spans="1:61" ht="12.75">
      <c r="A34" s="79" t="s">
        <v>68</v>
      </c>
      <c r="B34" s="7" t="s">
        <v>25</v>
      </c>
      <c r="C34" s="56" t="s">
        <v>71</v>
      </c>
      <c r="D34" s="82" t="s">
        <v>27</v>
      </c>
      <c r="E34" s="60">
        <v>149263</v>
      </c>
      <c r="F34" s="61">
        <f aca="true" t="shared" si="22" ref="F34:F43">IF(E$32&gt;0,E34/E$32,"")</f>
        <v>0.5988725726207671</v>
      </c>
      <c r="G34" s="60">
        <v>373525.47144432896</v>
      </c>
      <c r="H34" s="61">
        <f aca="true" t="shared" si="23" ref="H34:H43">IF(G$32&gt;0,G34/G$32,"")</f>
        <v>0.637759279744763</v>
      </c>
      <c r="I34" s="60">
        <v>99</v>
      </c>
      <c r="J34" s="61">
        <f aca="true" t="shared" si="24" ref="J34:J43">IF(I$32&gt;0,I34/I$32,"")</f>
        <v>0.02863754700607463</v>
      </c>
      <c r="K34" s="60">
        <v>1111.6432705574082</v>
      </c>
      <c r="L34" s="61">
        <f aca="true" t="shared" si="25" ref="L34:L43">IF(K$32&gt;0,K34/K$32,"")</f>
        <v>0.08290744825468319</v>
      </c>
      <c r="M34" s="58"/>
      <c r="N34" s="59"/>
      <c r="O34" s="58"/>
      <c r="P34" s="58"/>
      <c r="Q34" s="60">
        <v>145</v>
      </c>
      <c r="R34" s="61">
        <f aca="true" t="shared" si="26" ref="R34:R43">IF(Q$32&gt;0,Q34/Q$32,"")</f>
        <v>0.00423073556443848</v>
      </c>
      <c r="S34" s="60">
        <v>568.290468830547</v>
      </c>
      <c r="T34" s="61">
        <f aca="true" t="shared" si="27" ref="T34:T43">IF(S$32&gt;0,S34/S$32,"")</f>
        <v>0.020898589145288214</v>
      </c>
      <c r="U34" s="60">
        <v>301</v>
      </c>
      <c r="V34" s="61">
        <f aca="true" t="shared" si="28" ref="V34:V43">IF(U$32&gt;0,U34/U$32,"")</f>
        <v>0.047543831938082454</v>
      </c>
      <c r="W34" s="60">
        <v>127.85068713272375</v>
      </c>
      <c r="X34" s="61">
        <f aca="true" t="shared" si="29" ref="X34:X43">IF(W$32&gt;0,W34/W$32,"")</f>
        <v>0.02484621477131229</v>
      </c>
      <c r="Y34" s="62">
        <f>SUM(E34,I34,Q34,U34)</f>
        <v>149808</v>
      </c>
      <c r="Z34" s="63">
        <f aca="true" t="shared" si="30" ref="Z34:Z43">IF(Y$32&gt;0,Y34/Y$32,"")</f>
        <v>0.5107653911851647</v>
      </c>
      <c r="AA34" s="62">
        <f>SUM(G34,K34,S34,W34)</f>
        <v>375333.25587084965</v>
      </c>
      <c r="AB34" s="63">
        <f aca="true" t="shared" si="31" ref="AB34:AB43">IF(AA$32&gt;0,AA34/AA$32,"")</f>
        <v>0.5944170910605469</v>
      </c>
      <c r="AC34" s="64"/>
      <c r="AD34" s="65"/>
      <c r="AE34" s="66"/>
      <c r="AF34" s="66"/>
      <c r="AG34" s="67"/>
      <c r="AH34" s="66"/>
      <c r="AI34" s="66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</row>
    <row r="35" spans="1:34" ht="12.75">
      <c r="A35" s="79" t="s">
        <v>68</v>
      </c>
      <c r="B35" s="7" t="s">
        <v>28</v>
      </c>
      <c r="C35" s="38" t="s">
        <v>72</v>
      </c>
      <c r="D35" s="69" t="s">
        <v>30</v>
      </c>
      <c r="E35" s="72"/>
      <c r="F35" s="61">
        <f t="shared" si="22"/>
        <v>0</v>
      </c>
      <c r="G35" s="72"/>
      <c r="H35" s="61">
        <f t="shared" si="23"/>
        <v>0</v>
      </c>
      <c r="I35" s="72"/>
      <c r="J35" s="61">
        <f t="shared" si="24"/>
        <v>0</v>
      </c>
      <c r="K35" s="72"/>
      <c r="L35" s="61">
        <f t="shared" si="25"/>
        <v>0</v>
      </c>
      <c r="M35" s="70"/>
      <c r="N35" s="70"/>
      <c r="O35" s="71"/>
      <c r="P35" s="70"/>
      <c r="Q35" s="72"/>
      <c r="R35" s="61">
        <f t="shared" si="26"/>
        <v>0</v>
      </c>
      <c r="S35" s="72"/>
      <c r="T35" s="61">
        <f t="shared" si="27"/>
        <v>0</v>
      </c>
      <c r="U35" s="72"/>
      <c r="V35" s="61">
        <f t="shared" si="28"/>
        <v>0</v>
      </c>
      <c r="W35" s="72"/>
      <c r="X35" s="61">
        <f t="shared" si="29"/>
        <v>0</v>
      </c>
      <c r="Y35" s="62"/>
      <c r="Z35" s="63">
        <f t="shared" si="30"/>
        <v>0</v>
      </c>
      <c r="AA35" s="62"/>
      <c r="AB35" s="63">
        <f t="shared" si="31"/>
        <v>0</v>
      </c>
      <c r="AC35" s="73"/>
      <c r="AD35" s="73"/>
      <c r="AE35" s="48"/>
      <c r="AH35" s="48"/>
    </row>
    <row r="36" spans="1:35" ht="12.75">
      <c r="A36" s="79" t="s">
        <v>68</v>
      </c>
      <c r="B36" s="7" t="s">
        <v>31</v>
      </c>
      <c r="C36" s="56" t="s">
        <v>73</v>
      </c>
      <c r="D36" s="69" t="s">
        <v>33</v>
      </c>
      <c r="E36" s="60"/>
      <c r="F36" s="61">
        <f t="shared" si="22"/>
        <v>0</v>
      </c>
      <c r="G36" s="60"/>
      <c r="H36" s="61">
        <f t="shared" si="23"/>
        <v>0</v>
      </c>
      <c r="I36" s="60"/>
      <c r="J36" s="61">
        <f t="shared" si="24"/>
        <v>0</v>
      </c>
      <c r="K36" s="60"/>
      <c r="L36" s="61">
        <f t="shared" si="25"/>
        <v>0</v>
      </c>
      <c r="M36" s="58"/>
      <c r="N36" s="59"/>
      <c r="O36" s="58"/>
      <c r="P36" s="58"/>
      <c r="Q36" s="60"/>
      <c r="R36" s="61">
        <f t="shared" si="26"/>
        <v>0</v>
      </c>
      <c r="S36" s="60"/>
      <c r="T36" s="61">
        <f t="shared" si="27"/>
        <v>0</v>
      </c>
      <c r="U36" s="60"/>
      <c r="V36" s="61">
        <f t="shared" si="28"/>
        <v>0</v>
      </c>
      <c r="W36" s="60"/>
      <c r="X36" s="61">
        <f t="shared" si="29"/>
        <v>0</v>
      </c>
      <c r="Y36" s="62"/>
      <c r="Z36" s="63">
        <f t="shared" si="30"/>
        <v>0</v>
      </c>
      <c r="AA36" s="62"/>
      <c r="AB36" s="63">
        <f t="shared" si="31"/>
        <v>0</v>
      </c>
      <c r="AC36" s="64"/>
      <c r="AD36" s="65"/>
      <c r="AE36" s="66"/>
      <c r="AF36" s="66"/>
      <c r="AG36" s="67"/>
      <c r="AH36" s="66"/>
      <c r="AI36" s="66"/>
    </row>
    <row r="37" spans="1:34" ht="12.75">
      <c r="A37" s="79" t="s">
        <v>68</v>
      </c>
      <c r="B37" s="74" t="s">
        <v>34</v>
      </c>
      <c r="C37" s="38" t="s">
        <v>74</v>
      </c>
      <c r="D37" s="69" t="s">
        <v>36</v>
      </c>
      <c r="E37" s="72"/>
      <c r="F37" s="61">
        <f t="shared" si="22"/>
        <v>0</v>
      </c>
      <c r="G37" s="72"/>
      <c r="H37" s="61">
        <f t="shared" si="23"/>
        <v>0</v>
      </c>
      <c r="I37" s="72"/>
      <c r="J37" s="61">
        <f t="shared" si="24"/>
        <v>0</v>
      </c>
      <c r="K37" s="60"/>
      <c r="L37" s="61">
        <f t="shared" si="25"/>
        <v>0</v>
      </c>
      <c r="M37" s="70"/>
      <c r="N37" s="70"/>
      <c r="O37" s="71"/>
      <c r="P37" s="70"/>
      <c r="Q37" s="72"/>
      <c r="R37" s="61">
        <f t="shared" si="26"/>
        <v>0</v>
      </c>
      <c r="S37" s="72"/>
      <c r="T37" s="61">
        <f t="shared" si="27"/>
        <v>0</v>
      </c>
      <c r="U37" s="72"/>
      <c r="V37" s="61">
        <f t="shared" si="28"/>
        <v>0</v>
      </c>
      <c r="W37" s="72"/>
      <c r="X37" s="61">
        <f t="shared" si="29"/>
        <v>0</v>
      </c>
      <c r="Y37" s="62"/>
      <c r="Z37" s="63">
        <f t="shared" si="30"/>
        <v>0</v>
      </c>
      <c r="AA37" s="62"/>
      <c r="AB37" s="63">
        <f t="shared" si="31"/>
        <v>0</v>
      </c>
      <c r="AC37" s="73"/>
      <c r="AD37" s="73"/>
      <c r="AE37" s="48"/>
      <c r="AH37" s="48"/>
    </row>
    <row r="38" spans="1:35" ht="12.75">
      <c r="A38" s="79" t="s">
        <v>68</v>
      </c>
      <c r="B38" s="7" t="s">
        <v>37</v>
      </c>
      <c r="C38" s="56" t="s">
        <v>75</v>
      </c>
      <c r="D38" s="57" t="s">
        <v>39</v>
      </c>
      <c r="E38" s="60">
        <v>5726</v>
      </c>
      <c r="F38" s="61">
        <f t="shared" si="22"/>
        <v>0.022973840475044135</v>
      </c>
      <c r="G38" s="60">
        <v>2215.2249794311006</v>
      </c>
      <c r="H38" s="61">
        <f t="shared" si="23"/>
        <v>0.0037822863375065706</v>
      </c>
      <c r="I38" s="60">
        <v>75</v>
      </c>
      <c r="J38" s="61">
        <f t="shared" si="24"/>
        <v>0.021695111368238356</v>
      </c>
      <c r="K38" s="60">
        <v>34.258551215155784</v>
      </c>
      <c r="L38" s="61">
        <f t="shared" si="25"/>
        <v>0.0025550364378374222</v>
      </c>
      <c r="M38" s="58"/>
      <c r="N38" s="59"/>
      <c r="O38" s="58"/>
      <c r="P38" s="58"/>
      <c r="Q38" s="60">
        <v>5941</v>
      </c>
      <c r="R38" s="61">
        <f t="shared" si="26"/>
        <v>0.17334344819537245</v>
      </c>
      <c r="S38" s="60">
        <v>1595.5744340836297</v>
      </c>
      <c r="T38" s="61">
        <f t="shared" si="27"/>
        <v>0.05867642759742013</v>
      </c>
      <c r="U38" s="60">
        <v>34</v>
      </c>
      <c r="V38" s="61">
        <f t="shared" si="28"/>
        <v>0.005370399620912968</v>
      </c>
      <c r="W38" s="60">
        <v>9.366210937488551</v>
      </c>
      <c r="X38" s="61">
        <f t="shared" si="29"/>
        <v>0.0018202083521433865</v>
      </c>
      <c r="Y38" s="62">
        <f aca="true" t="shared" si="32" ref="Y38:Y43">SUM(E38,I38,Q38,U38)</f>
        <v>11776</v>
      </c>
      <c r="Z38" s="63">
        <f t="shared" si="30"/>
        <v>0.040149880157244605</v>
      </c>
      <c r="AA38" s="62">
        <f aca="true" t="shared" si="33" ref="AA38:AA43">SUM(G38,K38,S38,W38)</f>
        <v>3854.424175667375</v>
      </c>
      <c r="AB38" s="63">
        <f t="shared" si="31"/>
        <v>0.006104270192892303</v>
      </c>
      <c r="AC38" s="64"/>
      <c r="AD38" s="65"/>
      <c r="AE38" s="66"/>
      <c r="AF38" s="66"/>
      <c r="AG38" s="67"/>
      <c r="AH38" s="66"/>
      <c r="AI38" s="66"/>
    </row>
    <row r="39" spans="1:34" ht="12.75">
      <c r="A39" s="79" t="s">
        <v>68</v>
      </c>
      <c r="B39" s="74" t="s">
        <v>40</v>
      </c>
      <c r="C39" s="38" t="s">
        <v>76</v>
      </c>
      <c r="D39" s="57" t="s">
        <v>42</v>
      </c>
      <c r="E39" s="72"/>
      <c r="F39" s="61">
        <f t="shared" si="22"/>
        <v>0</v>
      </c>
      <c r="G39" s="72"/>
      <c r="H39" s="61">
        <f t="shared" si="23"/>
        <v>0</v>
      </c>
      <c r="I39" s="72"/>
      <c r="J39" s="61">
        <f t="shared" si="24"/>
        <v>0</v>
      </c>
      <c r="K39" s="60"/>
      <c r="L39" s="61">
        <f t="shared" si="25"/>
        <v>0</v>
      </c>
      <c r="M39" s="70"/>
      <c r="N39" s="70"/>
      <c r="O39" s="71"/>
      <c r="P39" s="70"/>
      <c r="Q39" s="72">
        <v>216</v>
      </c>
      <c r="R39" s="61">
        <f t="shared" si="26"/>
        <v>0.006302337116680769</v>
      </c>
      <c r="S39" s="72">
        <v>28.105638998856293</v>
      </c>
      <c r="T39" s="61">
        <f t="shared" si="27"/>
        <v>0.0010335703910565302</v>
      </c>
      <c r="U39" s="72"/>
      <c r="V39" s="61">
        <f t="shared" si="28"/>
        <v>0</v>
      </c>
      <c r="W39" s="72"/>
      <c r="X39" s="61">
        <f t="shared" si="29"/>
        <v>0</v>
      </c>
      <c r="Y39" s="62">
        <f t="shared" si="32"/>
        <v>216</v>
      </c>
      <c r="Z39" s="63">
        <f t="shared" si="30"/>
        <v>0.0007364448126668507</v>
      </c>
      <c r="AA39" s="62">
        <f t="shared" si="33"/>
        <v>28.105638998856293</v>
      </c>
      <c r="AB39" s="63">
        <f t="shared" si="31"/>
        <v>4.451103629849052E-05</v>
      </c>
      <c r="AC39" s="73"/>
      <c r="AD39" s="73"/>
      <c r="AE39" s="48"/>
      <c r="AH39" s="48"/>
    </row>
    <row r="40" spans="1:35" ht="12.75">
      <c r="A40" s="79" t="s">
        <v>68</v>
      </c>
      <c r="B40" s="74" t="s">
        <v>43</v>
      </c>
      <c r="C40" s="56" t="s">
        <v>77</v>
      </c>
      <c r="D40" s="57" t="s">
        <v>45</v>
      </c>
      <c r="E40" s="60"/>
      <c r="F40" s="61">
        <f t="shared" si="22"/>
        <v>0</v>
      </c>
      <c r="G40" s="60"/>
      <c r="H40" s="61">
        <f t="shared" si="23"/>
        <v>0</v>
      </c>
      <c r="I40" s="60"/>
      <c r="J40" s="61">
        <f t="shared" si="24"/>
        <v>0</v>
      </c>
      <c r="K40" s="60"/>
      <c r="L40" s="61">
        <f t="shared" si="25"/>
        <v>0</v>
      </c>
      <c r="M40" s="58"/>
      <c r="N40" s="59"/>
      <c r="O40" s="58"/>
      <c r="P40" s="58"/>
      <c r="Q40" s="60"/>
      <c r="R40" s="61">
        <f t="shared" si="26"/>
        <v>0</v>
      </c>
      <c r="S40" s="60"/>
      <c r="T40" s="61">
        <f t="shared" si="27"/>
        <v>0</v>
      </c>
      <c r="U40" s="60"/>
      <c r="V40" s="61">
        <f t="shared" si="28"/>
        <v>0</v>
      </c>
      <c r="W40" s="60"/>
      <c r="X40" s="61">
        <f t="shared" si="29"/>
        <v>0</v>
      </c>
      <c r="Y40" s="62"/>
      <c r="Z40" s="63">
        <f t="shared" si="30"/>
        <v>0</v>
      </c>
      <c r="AA40" s="62"/>
      <c r="AB40" s="63">
        <f t="shared" si="31"/>
        <v>0</v>
      </c>
      <c r="AC40" s="64"/>
      <c r="AD40" s="65"/>
      <c r="AE40" s="66"/>
      <c r="AF40" s="66"/>
      <c r="AG40" s="67"/>
      <c r="AH40" s="66"/>
      <c r="AI40" s="66"/>
    </row>
    <row r="41" spans="1:34" ht="12.75">
      <c r="A41" s="79" t="s">
        <v>68</v>
      </c>
      <c r="B41" s="74" t="s">
        <v>46</v>
      </c>
      <c r="C41" s="38" t="s">
        <v>78</v>
      </c>
      <c r="D41" s="57" t="s">
        <v>48</v>
      </c>
      <c r="E41" s="72">
        <v>92666</v>
      </c>
      <c r="F41" s="61">
        <f t="shared" si="22"/>
        <v>0.3717942545337827</v>
      </c>
      <c r="G41" s="72">
        <v>200177.93648726057</v>
      </c>
      <c r="H41" s="61">
        <f t="shared" si="23"/>
        <v>0.34178482153106854</v>
      </c>
      <c r="I41" s="72">
        <v>3174</v>
      </c>
      <c r="J41" s="61">
        <f t="shared" si="24"/>
        <v>0.9181371131038473</v>
      </c>
      <c r="K41" s="72">
        <v>11065.44137463628</v>
      </c>
      <c r="L41" s="61">
        <f t="shared" si="25"/>
        <v>0.825271498943069</v>
      </c>
      <c r="M41" s="70"/>
      <c r="N41" s="70"/>
      <c r="O41" s="71"/>
      <c r="P41" s="70"/>
      <c r="Q41" s="72">
        <v>27934</v>
      </c>
      <c r="R41" s="61">
        <f t="shared" si="26"/>
        <v>0.8150439121174102</v>
      </c>
      <c r="S41" s="72">
        <v>24928.807615305166</v>
      </c>
      <c r="T41" s="61">
        <f t="shared" si="27"/>
        <v>0.9167440539805002</v>
      </c>
      <c r="U41" s="72">
        <v>5990</v>
      </c>
      <c r="V41" s="61">
        <f t="shared" si="28"/>
        <v>0.9461380508608435</v>
      </c>
      <c r="W41" s="72">
        <v>4995.913005524696</v>
      </c>
      <c r="X41" s="61">
        <f t="shared" si="29"/>
        <v>0.9708944887030456</v>
      </c>
      <c r="Y41" s="62">
        <f t="shared" si="32"/>
        <v>129764</v>
      </c>
      <c r="Z41" s="63">
        <f t="shared" si="30"/>
        <v>0.44242604014306125</v>
      </c>
      <c r="AA41" s="62">
        <f t="shared" si="33"/>
        <v>241168.0984827267</v>
      </c>
      <c r="AB41" s="63">
        <f t="shared" si="31"/>
        <v>0.38193908297332824</v>
      </c>
      <c r="AC41" s="73"/>
      <c r="AD41" s="73"/>
      <c r="AE41" s="48"/>
      <c r="AH41" s="48"/>
    </row>
    <row r="42" spans="1:35" ht="12.75">
      <c r="A42" s="79" t="s">
        <v>68</v>
      </c>
      <c r="B42" s="74" t="s">
        <v>49</v>
      </c>
      <c r="C42" s="56" t="s">
        <v>79</v>
      </c>
      <c r="D42" s="57" t="s">
        <v>51</v>
      </c>
      <c r="E42" s="60">
        <v>1574</v>
      </c>
      <c r="F42" s="61">
        <f t="shared" si="22"/>
        <v>0.006315198202535709</v>
      </c>
      <c r="G42" s="60">
        <v>9296.517056413943</v>
      </c>
      <c r="H42" s="61">
        <f t="shared" si="23"/>
        <v>0.015872920256569764</v>
      </c>
      <c r="I42" s="60">
        <v>109</v>
      </c>
      <c r="J42" s="61">
        <f t="shared" si="24"/>
        <v>0.031530228521839745</v>
      </c>
      <c r="K42" s="60">
        <v>1196.900501341374</v>
      </c>
      <c r="L42" s="61">
        <f t="shared" si="25"/>
        <v>0.08926601636441042</v>
      </c>
      <c r="M42" s="58"/>
      <c r="N42" s="59"/>
      <c r="O42" s="58"/>
      <c r="P42" s="58"/>
      <c r="Q42" s="60">
        <v>37</v>
      </c>
      <c r="R42" s="61">
        <f t="shared" si="26"/>
        <v>0.0010795670060980947</v>
      </c>
      <c r="S42" s="60">
        <v>71.98901379790925</v>
      </c>
      <c r="T42" s="61">
        <f t="shared" si="27"/>
        <v>0.0026473588857348807</v>
      </c>
      <c r="U42" s="60">
        <v>6</v>
      </c>
      <c r="V42" s="61">
        <f t="shared" si="28"/>
        <v>0.000947717580161112</v>
      </c>
      <c r="W42" s="60">
        <v>12.550768872816825</v>
      </c>
      <c r="X42" s="61">
        <f t="shared" si="29"/>
        <v>0.002439088173498692</v>
      </c>
      <c r="Y42" s="62">
        <f t="shared" si="32"/>
        <v>1726</v>
      </c>
      <c r="Z42" s="63">
        <f t="shared" si="30"/>
        <v>0.0058847395678841875</v>
      </c>
      <c r="AA42" s="62">
        <f t="shared" si="33"/>
        <v>10577.957340426043</v>
      </c>
      <c r="AB42" s="63">
        <f t="shared" si="31"/>
        <v>0.01675236215631844</v>
      </c>
      <c r="AC42" s="64"/>
      <c r="AD42" s="65"/>
      <c r="AE42" s="66"/>
      <c r="AF42" s="66"/>
      <c r="AG42" s="67"/>
      <c r="AH42" s="66"/>
      <c r="AI42" s="66"/>
    </row>
    <row r="43" spans="1:34" ht="12.75">
      <c r="A43" s="79" t="s">
        <v>68</v>
      </c>
      <c r="B43" s="74" t="s">
        <v>52</v>
      </c>
      <c r="C43" s="38" t="s">
        <v>80</v>
      </c>
      <c r="D43" s="57" t="s">
        <v>54</v>
      </c>
      <c r="E43" s="72">
        <v>11</v>
      </c>
      <c r="F43" s="61">
        <f t="shared" si="22"/>
        <v>4.413416787032579E-05</v>
      </c>
      <c r="G43" s="72">
        <v>468.95265168715525</v>
      </c>
      <c r="H43" s="61">
        <f t="shared" si="23"/>
        <v>0.0008006921300920497</v>
      </c>
      <c r="I43" s="72"/>
      <c r="J43" s="61">
        <f t="shared" si="24"/>
        <v>0</v>
      </c>
      <c r="K43" s="72"/>
      <c r="L43" s="61">
        <f t="shared" si="25"/>
        <v>0</v>
      </c>
      <c r="M43" s="70"/>
      <c r="N43" s="70"/>
      <c r="O43" s="71"/>
      <c r="P43" s="70"/>
      <c r="Q43" s="72"/>
      <c r="R43" s="61">
        <f t="shared" si="26"/>
        <v>0</v>
      </c>
      <c r="S43" s="72"/>
      <c r="T43" s="61">
        <f t="shared" si="27"/>
        <v>0</v>
      </c>
      <c r="U43" s="72"/>
      <c r="V43" s="61">
        <f t="shared" si="28"/>
        <v>0</v>
      </c>
      <c r="W43" s="72"/>
      <c r="X43" s="61">
        <f t="shared" si="29"/>
        <v>0</v>
      </c>
      <c r="Y43" s="62">
        <f t="shared" si="32"/>
        <v>11</v>
      </c>
      <c r="Z43" s="63">
        <f t="shared" si="30"/>
        <v>3.750413397840444E-05</v>
      </c>
      <c r="AA43" s="62">
        <f t="shared" si="33"/>
        <v>468.95265168715525</v>
      </c>
      <c r="AB43" s="63">
        <f t="shared" si="31"/>
        <v>0.0007426825806155754</v>
      </c>
      <c r="AC43" s="73"/>
      <c r="AD43" s="73"/>
      <c r="AE43" s="48"/>
      <c r="AH43" s="48"/>
    </row>
    <row r="44" spans="1:35" ht="15">
      <c r="A44" s="83" t="s">
        <v>81</v>
      </c>
      <c r="B44" s="37" t="s">
        <v>23</v>
      </c>
      <c r="C44" s="56" t="s">
        <v>82</v>
      </c>
      <c r="D44" s="84" t="s">
        <v>83</v>
      </c>
      <c r="E44" s="42"/>
      <c r="F44" s="43">
        <f>SUM(F46:F55)</f>
        <v>0</v>
      </c>
      <c r="G44" s="42"/>
      <c r="H44" s="43">
        <f>SUM(H46:H55)</f>
        <v>0</v>
      </c>
      <c r="I44" s="42"/>
      <c r="J44" s="43">
        <f>SUM(J46:J55)</f>
        <v>0</v>
      </c>
      <c r="K44" s="42"/>
      <c r="L44" s="43">
        <f>SUM(L46:L55)</f>
        <v>0</v>
      </c>
      <c r="M44" s="42">
        <f>SUM(M46:M55)</f>
        <v>3052</v>
      </c>
      <c r="N44" s="43">
        <f>SUM(N46:N55)</f>
        <v>1</v>
      </c>
      <c r="O44" s="42">
        <f>SUM(O46:O55)</f>
        <v>6626.915734684042</v>
      </c>
      <c r="P44" s="43">
        <f>SUM(P46:P55)</f>
        <v>1</v>
      </c>
      <c r="Q44" s="40"/>
      <c r="R44" s="40"/>
      <c r="S44" s="41"/>
      <c r="T44" s="40"/>
      <c r="U44" s="42"/>
      <c r="V44" s="43">
        <f>SUM(V46:V55)</f>
        <v>0</v>
      </c>
      <c r="W44" s="42"/>
      <c r="X44" s="43">
        <f>SUM(X46:X55)</f>
        <v>0</v>
      </c>
      <c r="Y44" s="44"/>
      <c r="Z44" s="45">
        <f>SUM(Z46:Z55)</f>
        <v>0</v>
      </c>
      <c r="AA44" s="44"/>
      <c r="AB44" s="45">
        <f>SUM(AB46:AB55)</f>
        <v>0</v>
      </c>
      <c r="AC44" s="46" t="e">
        <f>Y44/Y$68</f>
        <v>#DIV/0!</v>
      </c>
      <c r="AD44" s="47" t="e">
        <f>AA44/AA$68</f>
        <v>#DIV/0!</v>
      </c>
      <c r="AE44" s="66"/>
      <c r="AF44" s="66"/>
      <c r="AG44" s="67"/>
      <c r="AH44" s="66"/>
      <c r="AI44" s="66"/>
    </row>
    <row r="45" spans="1:35" s="55" customFormat="1" ht="12.75">
      <c r="A45" s="50"/>
      <c r="B45" s="50"/>
      <c r="C45" s="51"/>
      <c r="D45" s="52" t="s">
        <v>24</v>
      </c>
      <c r="E45" s="117">
        <f>IF(E44&gt;0,E44/$Y44,"")</f>
      </c>
      <c r="F45" s="118"/>
      <c r="G45" s="119">
        <f>IF(G44&gt;0,G44/$AA44,"")</f>
      </c>
      <c r="H45" s="120"/>
      <c r="I45" s="117">
        <f>IF(I44&gt;0,I44/$Y44,"")</f>
      </c>
      <c r="J45" s="118"/>
      <c r="K45" s="119">
        <f>IF(K44&gt;0,K44/$AA44,"")</f>
      </c>
      <c r="L45" s="120"/>
      <c r="M45" s="117" t="e">
        <f>IF(M44&gt;0,M44/$Y44,"")</f>
        <v>#DIV/0!</v>
      </c>
      <c r="N45" s="118"/>
      <c r="O45" s="119" t="e">
        <f>IF(O44&gt;0,O44/$AA44,"")</f>
        <v>#DIV/0!</v>
      </c>
      <c r="P45" s="120"/>
      <c r="Q45" s="117">
        <f>IF(Q44&gt;0,Q44/$Y44,"")</f>
      </c>
      <c r="R45" s="118"/>
      <c r="S45" s="119">
        <f>IF(S44&gt;0,S44/$AA44,"")</f>
      </c>
      <c r="T45" s="120"/>
      <c r="U45" s="117">
        <f>IF(U44&gt;0,U44/$Y44,"")</f>
      </c>
      <c r="V45" s="118"/>
      <c r="W45" s="119">
        <f>IF(W44&gt;0,W44/$AA44,"")</f>
      </c>
      <c r="X45" s="120"/>
      <c r="Y45" s="117">
        <f>IF(Y44&gt;0,Y44/$Y44,"")</f>
      </c>
      <c r="Z45" s="118"/>
      <c r="AA45" s="119">
        <f>IF(AA44&gt;0,AA44/$AA44,"")</f>
      </c>
      <c r="AB45" s="120"/>
      <c r="AC45" s="53"/>
      <c r="AD45" s="53"/>
      <c r="AE45" s="54"/>
      <c r="AF45" s="54"/>
      <c r="AG45" s="54"/>
      <c r="AH45" s="54"/>
      <c r="AI45" s="54"/>
    </row>
    <row r="46" spans="1:61" ht="12.75">
      <c r="A46" s="83" t="s">
        <v>81</v>
      </c>
      <c r="B46" s="7" t="s">
        <v>25</v>
      </c>
      <c r="C46" s="38" t="s">
        <v>84</v>
      </c>
      <c r="D46" s="57" t="s">
        <v>27</v>
      </c>
      <c r="E46" s="60"/>
      <c r="F46" s="61">
        <f aca="true" t="shared" si="34" ref="F46:F55">IF(E$44&gt;0,E46/E$44,"")</f>
      </c>
      <c r="G46" s="60"/>
      <c r="H46" s="61">
        <f aca="true" t="shared" si="35" ref="H46:H55">IF(G$44&gt;0,G46/G$44,"")</f>
      </c>
      <c r="I46" s="60"/>
      <c r="J46" s="61">
        <f aca="true" t="shared" si="36" ref="J46:J55">IF(I$44&gt;0,I46/I$44,"")</f>
      </c>
      <c r="K46" s="60"/>
      <c r="L46" s="61">
        <f aca="true" t="shared" si="37" ref="L46:L55">IF(K$44&gt;0,K46/K$44,"")</f>
      </c>
      <c r="M46" s="60">
        <v>119</v>
      </c>
      <c r="N46" s="61">
        <f aca="true" t="shared" si="38" ref="N46:N55">IF(M$44&gt;0,M46/M$44,"")</f>
        <v>0.0389908256880734</v>
      </c>
      <c r="O46" s="60">
        <v>570.097180939152</v>
      </c>
      <c r="P46" s="61">
        <f aca="true" t="shared" si="39" ref="P46:P55">IF(O$44&gt;0,O46/O$44,"")</f>
        <v>0.08602752830481451</v>
      </c>
      <c r="Q46" s="58"/>
      <c r="R46" s="59"/>
      <c r="S46" s="58"/>
      <c r="T46" s="58"/>
      <c r="U46" s="60"/>
      <c r="V46" s="61">
        <f aca="true" t="shared" si="40" ref="V46:V55">IF(U$44&gt;0,U46/U$44,"")</f>
      </c>
      <c r="W46" s="60"/>
      <c r="X46" s="61">
        <f aca="true" t="shared" si="41" ref="X46:X55">IF(W$44&gt;0,W46/W$44,"")</f>
      </c>
      <c r="Y46" s="62"/>
      <c r="Z46" s="63">
        <f aca="true" t="shared" si="42" ref="Z46:Z55">IF(Y$44&gt;0,Y46/Y$44,"")</f>
      </c>
      <c r="AA46" s="62"/>
      <c r="AB46" s="63">
        <f aca="true" t="shared" si="43" ref="AB46:AB55">IF(AA$44&gt;0,AA46/AA$44,"")</f>
      </c>
      <c r="AC46" s="64"/>
      <c r="AD46" s="65"/>
      <c r="AE46" s="66"/>
      <c r="AF46" s="66"/>
      <c r="AG46" s="67"/>
      <c r="AH46" s="66"/>
      <c r="AI46" s="66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</row>
    <row r="47" spans="1:34" ht="12.75">
      <c r="A47" s="83" t="s">
        <v>81</v>
      </c>
      <c r="B47" s="7" t="s">
        <v>28</v>
      </c>
      <c r="C47" s="56" t="s">
        <v>85</v>
      </c>
      <c r="D47" s="69" t="s">
        <v>30</v>
      </c>
      <c r="E47" s="72"/>
      <c r="F47" s="61">
        <f t="shared" si="34"/>
      </c>
      <c r="G47" s="72"/>
      <c r="H47" s="61">
        <f t="shared" si="35"/>
      </c>
      <c r="I47" s="72"/>
      <c r="J47" s="61">
        <f t="shared" si="36"/>
      </c>
      <c r="K47" s="72"/>
      <c r="L47" s="61">
        <f t="shared" si="37"/>
      </c>
      <c r="M47" s="72"/>
      <c r="N47" s="61">
        <f t="shared" si="38"/>
        <v>0</v>
      </c>
      <c r="O47" s="72"/>
      <c r="P47" s="61">
        <f t="shared" si="39"/>
        <v>0</v>
      </c>
      <c r="Q47" s="70"/>
      <c r="R47" s="70"/>
      <c r="S47" s="71"/>
      <c r="T47" s="70"/>
      <c r="U47" s="72"/>
      <c r="V47" s="61">
        <f t="shared" si="40"/>
      </c>
      <c r="W47" s="72"/>
      <c r="X47" s="61">
        <f t="shared" si="41"/>
      </c>
      <c r="Y47" s="62"/>
      <c r="Z47" s="63">
        <f t="shared" si="42"/>
      </c>
      <c r="AA47" s="62"/>
      <c r="AB47" s="63">
        <f t="shared" si="43"/>
      </c>
      <c r="AC47" s="73"/>
      <c r="AD47" s="73"/>
      <c r="AE47" s="48"/>
      <c r="AH47" s="48"/>
    </row>
    <row r="48" spans="1:35" ht="12.75">
      <c r="A48" s="83" t="s">
        <v>81</v>
      </c>
      <c r="B48" s="7" t="s">
        <v>31</v>
      </c>
      <c r="C48" s="38" t="s">
        <v>86</v>
      </c>
      <c r="D48" s="69" t="s">
        <v>33</v>
      </c>
      <c r="E48" s="60"/>
      <c r="F48" s="61">
        <f t="shared" si="34"/>
      </c>
      <c r="G48" s="60"/>
      <c r="H48" s="61">
        <f t="shared" si="35"/>
      </c>
      <c r="I48" s="60"/>
      <c r="J48" s="61">
        <f t="shared" si="36"/>
      </c>
      <c r="K48" s="60"/>
      <c r="L48" s="61">
        <f t="shared" si="37"/>
      </c>
      <c r="M48" s="60"/>
      <c r="N48" s="61">
        <f t="shared" si="38"/>
        <v>0</v>
      </c>
      <c r="O48" s="60"/>
      <c r="P48" s="61">
        <f t="shared" si="39"/>
        <v>0</v>
      </c>
      <c r="Q48" s="58"/>
      <c r="R48" s="59"/>
      <c r="S48" s="58"/>
      <c r="T48" s="58"/>
      <c r="U48" s="60"/>
      <c r="V48" s="61">
        <f t="shared" si="40"/>
      </c>
      <c r="W48" s="60"/>
      <c r="X48" s="61">
        <f t="shared" si="41"/>
      </c>
      <c r="Y48" s="62"/>
      <c r="Z48" s="63">
        <f t="shared" si="42"/>
      </c>
      <c r="AA48" s="62"/>
      <c r="AB48" s="63">
        <f t="shared" si="43"/>
      </c>
      <c r="AC48" s="64"/>
      <c r="AD48" s="65"/>
      <c r="AE48" s="66"/>
      <c r="AF48" s="66"/>
      <c r="AG48" s="67"/>
      <c r="AH48" s="66"/>
      <c r="AI48" s="66"/>
    </row>
    <row r="49" spans="1:34" ht="12.75">
      <c r="A49" s="83" t="s">
        <v>81</v>
      </c>
      <c r="B49" s="74" t="s">
        <v>34</v>
      </c>
      <c r="C49" s="56" t="s">
        <v>87</v>
      </c>
      <c r="D49" s="69" t="s">
        <v>36</v>
      </c>
      <c r="E49" s="72"/>
      <c r="F49" s="61">
        <f t="shared" si="34"/>
      </c>
      <c r="G49" s="72"/>
      <c r="H49" s="61">
        <f t="shared" si="35"/>
      </c>
      <c r="I49" s="72"/>
      <c r="J49" s="61">
        <f t="shared" si="36"/>
      </c>
      <c r="K49" s="72"/>
      <c r="L49" s="61">
        <f t="shared" si="37"/>
      </c>
      <c r="M49" s="72"/>
      <c r="N49" s="61">
        <f t="shared" si="38"/>
        <v>0</v>
      </c>
      <c r="O49" s="72"/>
      <c r="P49" s="61">
        <f t="shared" si="39"/>
        <v>0</v>
      </c>
      <c r="Q49" s="70"/>
      <c r="R49" s="70"/>
      <c r="S49" s="71"/>
      <c r="T49" s="70"/>
      <c r="U49" s="72"/>
      <c r="V49" s="61">
        <f t="shared" si="40"/>
      </c>
      <c r="W49" s="72"/>
      <c r="X49" s="61">
        <f t="shared" si="41"/>
      </c>
      <c r="Y49" s="62"/>
      <c r="Z49" s="63">
        <f t="shared" si="42"/>
      </c>
      <c r="AA49" s="62"/>
      <c r="AB49" s="63">
        <f t="shared" si="43"/>
      </c>
      <c r="AC49" s="73"/>
      <c r="AD49" s="73"/>
      <c r="AE49" s="48"/>
      <c r="AH49" s="48"/>
    </row>
    <row r="50" spans="1:35" ht="12.75">
      <c r="A50" s="83" t="s">
        <v>81</v>
      </c>
      <c r="B50" s="7" t="s">
        <v>37</v>
      </c>
      <c r="C50" s="38" t="s">
        <v>88</v>
      </c>
      <c r="D50" s="57" t="s">
        <v>39</v>
      </c>
      <c r="E50" s="60"/>
      <c r="F50" s="61">
        <f t="shared" si="34"/>
      </c>
      <c r="G50" s="60"/>
      <c r="H50" s="61">
        <f t="shared" si="35"/>
      </c>
      <c r="I50" s="60"/>
      <c r="J50" s="61">
        <f t="shared" si="36"/>
      </c>
      <c r="K50" s="60"/>
      <c r="L50" s="61">
        <f t="shared" si="37"/>
      </c>
      <c r="M50" s="60">
        <v>488</v>
      </c>
      <c r="N50" s="61">
        <f t="shared" si="38"/>
        <v>0.1598951507208388</v>
      </c>
      <c r="O50" s="60">
        <v>276.09942850388654</v>
      </c>
      <c r="P50" s="61">
        <f t="shared" si="39"/>
        <v>0.04166333775135145</v>
      </c>
      <c r="Q50" s="58"/>
      <c r="R50" s="59"/>
      <c r="S50" s="58"/>
      <c r="T50" s="58"/>
      <c r="U50" s="60"/>
      <c r="V50" s="61">
        <f t="shared" si="40"/>
      </c>
      <c r="W50" s="60"/>
      <c r="X50" s="61">
        <f t="shared" si="41"/>
      </c>
      <c r="Y50" s="62"/>
      <c r="Z50" s="63">
        <f t="shared" si="42"/>
      </c>
      <c r="AA50" s="62"/>
      <c r="AB50" s="63">
        <f t="shared" si="43"/>
      </c>
      <c r="AC50" s="64"/>
      <c r="AD50" s="65"/>
      <c r="AE50" s="66"/>
      <c r="AF50" s="66"/>
      <c r="AG50" s="67"/>
      <c r="AH50" s="66"/>
      <c r="AI50" s="66"/>
    </row>
    <row r="51" spans="1:34" ht="12.75">
      <c r="A51" s="83" t="s">
        <v>81</v>
      </c>
      <c r="B51" s="74" t="s">
        <v>40</v>
      </c>
      <c r="C51" s="56" t="s">
        <v>89</v>
      </c>
      <c r="D51" s="57" t="s">
        <v>42</v>
      </c>
      <c r="E51" s="72"/>
      <c r="F51" s="61">
        <f t="shared" si="34"/>
      </c>
      <c r="G51" s="72"/>
      <c r="H51" s="61">
        <f t="shared" si="35"/>
      </c>
      <c r="I51" s="72"/>
      <c r="J51" s="61">
        <f t="shared" si="36"/>
      </c>
      <c r="K51" s="72"/>
      <c r="L51" s="61">
        <f t="shared" si="37"/>
      </c>
      <c r="M51" s="72">
        <v>111</v>
      </c>
      <c r="N51" s="61">
        <f t="shared" si="38"/>
        <v>0.03636959370904325</v>
      </c>
      <c r="O51" s="72">
        <v>4.720083219585015</v>
      </c>
      <c r="P51" s="61">
        <f t="shared" si="39"/>
        <v>0.000712259429357307</v>
      </c>
      <c r="Q51" s="70"/>
      <c r="R51" s="70"/>
      <c r="S51" s="71"/>
      <c r="T51" s="70"/>
      <c r="U51" s="72"/>
      <c r="V51" s="61">
        <f t="shared" si="40"/>
      </c>
      <c r="W51" s="72"/>
      <c r="X51" s="61">
        <f t="shared" si="41"/>
      </c>
      <c r="Y51" s="62"/>
      <c r="Z51" s="63">
        <f t="shared" si="42"/>
      </c>
      <c r="AA51" s="62"/>
      <c r="AB51" s="63">
        <f t="shared" si="43"/>
      </c>
      <c r="AC51" s="73"/>
      <c r="AD51" s="73"/>
      <c r="AE51" s="48"/>
      <c r="AH51" s="48"/>
    </row>
    <row r="52" spans="1:35" ht="12.75">
      <c r="A52" s="83" t="s">
        <v>81</v>
      </c>
      <c r="B52" s="74" t="s">
        <v>43</v>
      </c>
      <c r="C52" s="38" t="s">
        <v>90</v>
      </c>
      <c r="D52" s="57" t="s">
        <v>45</v>
      </c>
      <c r="E52" s="60"/>
      <c r="F52" s="61">
        <f t="shared" si="34"/>
      </c>
      <c r="G52" s="60"/>
      <c r="H52" s="61">
        <f t="shared" si="35"/>
      </c>
      <c r="I52" s="60"/>
      <c r="J52" s="61">
        <f t="shared" si="36"/>
      </c>
      <c r="K52" s="60"/>
      <c r="L52" s="61">
        <f t="shared" si="37"/>
      </c>
      <c r="M52" s="60"/>
      <c r="N52" s="61">
        <f t="shared" si="38"/>
        <v>0</v>
      </c>
      <c r="O52" s="60"/>
      <c r="P52" s="61">
        <f t="shared" si="39"/>
        <v>0</v>
      </c>
      <c r="Q52" s="58"/>
      <c r="R52" s="59"/>
      <c r="S52" s="58"/>
      <c r="T52" s="58"/>
      <c r="U52" s="60"/>
      <c r="V52" s="61">
        <f t="shared" si="40"/>
      </c>
      <c r="W52" s="60"/>
      <c r="X52" s="61">
        <f t="shared" si="41"/>
      </c>
      <c r="Y52" s="62"/>
      <c r="Z52" s="63">
        <f t="shared" si="42"/>
      </c>
      <c r="AA52" s="62"/>
      <c r="AB52" s="63">
        <f t="shared" si="43"/>
      </c>
      <c r="AC52" s="64"/>
      <c r="AD52" s="65"/>
      <c r="AE52" s="66"/>
      <c r="AF52" s="66"/>
      <c r="AG52" s="67"/>
      <c r="AH52" s="66"/>
      <c r="AI52" s="66"/>
    </row>
    <row r="53" spans="1:34" ht="12.75">
      <c r="A53" s="83" t="s">
        <v>81</v>
      </c>
      <c r="B53" s="74" t="s">
        <v>46</v>
      </c>
      <c r="C53" s="56" t="s">
        <v>91</v>
      </c>
      <c r="D53" s="57" t="s">
        <v>48</v>
      </c>
      <c r="E53" s="72"/>
      <c r="F53" s="61">
        <f t="shared" si="34"/>
      </c>
      <c r="G53" s="72"/>
      <c r="H53" s="61">
        <f t="shared" si="35"/>
      </c>
      <c r="I53" s="72"/>
      <c r="J53" s="61">
        <f t="shared" si="36"/>
      </c>
      <c r="K53" s="72"/>
      <c r="L53" s="61">
        <f t="shared" si="37"/>
      </c>
      <c r="M53" s="72">
        <v>2296</v>
      </c>
      <c r="N53" s="61">
        <f t="shared" si="38"/>
        <v>0.7522935779816514</v>
      </c>
      <c r="O53" s="72">
        <v>5567.541798465867</v>
      </c>
      <c r="P53" s="61">
        <f t="shared" si="39"/>
        <v>0.8401407262999272</v>
      </c>
      <c r="Q53" s="70"/>
      <c r="R53" s="70"/>
      <c r="S53" s="71"/>
      <c r="T53" s="70"/>
      <c r="U53" s="72"/>
      <c r="V53" s="61">
        <f t="shared" si="40"/>
      </c>
      <c r="W53" s="72"/>
      <c r="X53" s="61">
        <f t="shared" si="41"/>
      </c>
      <c r="Y53" s="62"/>
      <c r="Z53" s="63">
        <f t="shared" si="42"/>
      </c>
      <c r="AA53" s="62"/>
      <c r="AB53" s="63">
        <f t="shared" si="43"/>
      </c>
      <c r="AC53" s="73"/>
      <c r="AD53" s="73"/>
      <c r="AE53" s="48"/>
      <c r="AH53" s="48"/>
    </row>
    <row r="54" spans="1:35" ht="12.75">
      <c r="A54" s="83" t="s">
        <v>81</v>
      </c>
      <c r="B54" s="74" t="s">
        <v>49</v>
      </c>
      <c r="C54" s="38" t="s">
        <v>92</v>
      </c>
      <c r="D54" s="57" t="s">
        <v>51</v>
      </c>
      <c r="E54" s="60"/>
      <c r="F54" s="61">
        <f t="shared" si="34"/>
      </c>
      <c r="G54" s="60"/>
      <c r="H54" s="61">
        <f t="shared" si="35"/>
      </c>
      <c r="I54" s="60"/>
      <c r="J54" s="61">
        <f t="shared" si="36"/>
      </c>
      <c r="K54" s="60"/>
      <c r="L54" s="61">
        <f t="shared" si="37"/>
      </c>
      <c r="M54" s="60">
        <v>38</v>
      </c>
      <c r="N54" s="61">
        <f t="shared" si="38"/>
        <v>0.012450851900393184</v>
      </c>
      <c r="O54" s="60">
        <v>208.4572435555509</v>
      </c>
      <c r="P54" s="61">
        <f t="shared" si="39"/>
        <v>0.03145614821454942</v>
      </c>
      <c r="Q54" s="58"/>
      <c r="R54" s="59"/>
      <c r="S54" s="58"/>
      <c r="T54" s="58"/>
      <c r="U54" s="60"/>
      <c r="V54" s="61">
        <f t="shared" si="40"/>
      </c>
      <c r="W54" s="60"/>
      <c r="X54" s="61">
        <f t="shared" si="41"/>
      </c>
      <c r="Y54" s="62"/>
      <c r="Z54" s="63">
        <f t="shared" si="42"/>
      </c>
      <c r="AA54" s="62"/>
      <c r="AB54" s="63">
        <f t="shared" si="43"/>
      </c>
      <c r="AC54" s="64"/>
      <c r="AD54" s="65"/>
      <c r="AE54" s="66"/>
      <c r="AF54" s="66"/>
      <c r="AG54" s="67"/>
      <c r="AH54" s="66"/>
      <c r="AI54" s="66"/>
    </row>
    <row r="55" spans="1:34" ht="12.75">
      <c r="A55" s="83" t="s">
        <v>81</v>
      </c>
      <c r="B55" s="74" t="s">
        <v>52</v>
      </c>
      <c r="C55" s="56" t="s">
        <v>93</v>
      </c>
      <c r="D55" s="57" t="s">
        <v>54</v>
      </c>
      <c r="E55" s="72"/>
      <c r="F55" s="61">
        <f t="shared" si="34"/>
      </c>
      <c r="G55" s="72"/>
      <c r="H55" s="61">
        <f t="shared" si="35"/>
      </c>
      <c r="I55" s="72"/>
      <c r="J55" s="61">
        <f t="shared" si="36"/>
      </c>
      <c r="K55" s="72"/>
      <c r="L55" s="61">
        <f t="shared" si="37"/>
      </c>
      <c r="M55" s="72"/>
      <c r="N55" s="61">
        <f t="shared" si="38"/>
        <v>0</v>
      </c>
      <c r="O55" s="72"/>
      <c r="P55" s="61">
        <f t="shared" si="39"/>
        <v>0</v>
      </c>
      <c r="Q55" s="70"/>
      <c r="R55" s="70"/>
      <c r="S55" s="71"/>
      <c r="T55" s="70"/>
      <c r="U55" s="72"/>
      <c r="V55" s="61">
        <f t="shared" si="40"/>
      </c>
      <c r="W55" s="72"/>
      <c r="X55" s="61">
        <f t="shared" si="41"/>
      </c>
      <c r="Y55" s="62"/>
      <c r="Z55" s="63">
        <f t="shared" si="42"/>
      </c>
      <c r="AA55" s="62"/>
      <c r="AB55" s="63">
        <f t="shared" si="43"/>
      </c>
      <c r="AC55" s="73"/>
      <c r="AD55" s="73"/>
      <c r="AE55" s="48"/>
      <c r="AH55" s="48"/>
    </row>
    <row r="56" spans="1:35" s="88" customFormat="1" ht="15">
      <c r="A56" s="85" t="s">
        <v>94</v>
      </c>
      <c r="B56" s="37" t="s">
        <v>23</v>
      </c>
      <c r="C56" s="38" t="s">
        <v>95</v>
      </c>
      <c r="D56" s="86" t="s">
        <v>96</v>
      </c>
      <c r="E56" s="42"/>
      <c r="F56" s="43">
        <f>SUM(F58:F67)</f>
        <v>0</v>
      </c>
      <c r="G56" s="42"/>
      <c r="H56" s="43">
        <f>SUM(H58:H67)</f>
        <v>0</v>
      </c>
      <c r="I56" s="42"/>
      <c r="J56" s="43">
        <f>SUM(J58:J67)</f>
        <v>0</v>
      </c>
      <c r="K56" s="42"/>
      <c r="L56" s="43">
        <f>SUM(L58:L67)</f>
        <v>0</v>
      </c>
      <c r="M56" s="42">
        <f>SUM(M58:M67)</f>
        <v>1546</v>
      </c>
      <c r="N56" s="87">
        <v>1</v>
      </c>
      <c r="O56" s="42">
        <f>SUM(O58:O67)</f>
        <v>4497.49864564109</v>
      </c>
      <c r="P56" s="43">
        <f>SUM(P58:P67)</f>
        <v>1</v>
      </c>
      <c r="Q56" s="42"/>
      <c r="R56" s="43">
        <f>SUM(R58:R67)</f>
        <v>0</v>
      </c>
      <c r="S56" s="42"/>
      <c r="T56" s="43">
        <f>SUM(T58:T67)</f>
        <v>0</v>
      </c>
      <c r="U56" s="40"/>
      <c r="V56" s="40"/>
      <c r="W56" s="41"/>
      <c r="X56" s="40"/>
      <c r="Y56" s="44"/>
      <c r="Z56" s="45">
        <f>SUM(Z58:Z67)</f>
        <v>0</v>
      </c>
      <c r="AA56" s="44"/>
      <c r="AB56" s="45">
        <f>SUM(AB58:AB67)</f>
        <v>0</v>
      </c>
      <c r="AC56" s="46" t="e">
        <f>Y56/Y$68</f>
        <v>#DIV/0!</v>
      </c>
      <c r="AD56" s="47" t="e">
        <f>AA56/AA$68</f>
        <v>#DIV/0!</v>
      </c>
      <c r="AE56" s="48"/>
      <c r="AF56" s="10"/>
      <c r="AG56" s="10"/>
      <c r="AH56" s="48"/>
      <c r="AI56" s="10"/>
    </row>
    <row r="57" spans="1:35" s="55" customFormat="1" ht="12.75">
      <c r="A57" s="50"/>
      <c r="B57" s="50"/>
      <c r="C57" s="51"/>
      <c r="D57" s="52" t="s">
        <v>24</v>
      </c>
      <c r="E57" s="117">
        <f>IF(E56&gt;0,E56/$Y56,"")</f>
      </c>
      <c r="F57" s="118"/>
      <c r="G57" s="119">
        <f>IF(G56&gt;0,G56/$AA56,"")</f>
      </c>
      <c r="H57" s="120"/>
      <c r="I57" s="117">
        <f>IF(I56&gt;0,I56/$Y56,"")</f>
      </c>
      <c r="J57" s="118"/>
      <c r="K57" s="119">
        <f>IF(K56&gt;0,K56/$AA56,"")</f>
      </c>
      <c r="L57" s="120"/>
      <c r="M57" s="117" t="e">
        <f>IF(M56&gt;0,M56/$Y56,"")</f>
        <v>#DIV/0!</v>
      </c>
      <c r="N57" s="118"/>
      <c r="O57" s="119" t="e">
        <f>IF(O56&gt;0,O56/$AA56,"")</f>
        <v>#DIV/0!</v>
      </c>
      <c r="P57" s="120"/>
      <c r="Q57" s="117">
        <f>IF(Q56&gt;0,Q56/$Y56,"")</f>
      </c>
      <c r="R57" s="118"/>
      <c r="S57" s="119">
        <f>IF(S56&gt;0,S56/$AA56,"")</f>
      </c>
      <c r="T57" s="120"/>
      <c r="U57" s="117">
        <f>IF(U56&gt;0,U56/$Y56,"")</f>
      </c>
      <c r="V57" s="118"/>
      <c r="W57" s="119">
        <f>IF(W56&gt;0,W56/$AA56,"")</f>
      </c>
      <c r="X57" s="120"/>
      <c r="Y57" s="117">
        <f>IF(Y56&gt;0,Y56/$Y56,"")</f>
      </c>
      <c r="Z57" s="118"/>
      <c r="AA57" s="119">
        <f>IF(AA56&gt;0,AA56/$AA56,"")</f>
      </c>
      <c r="AB57" s="120"/>
      <c r="AC57" s="53"/>
      <c r="AD57" s="53"/>
      <c r="AE57" s="54"/>
      <c r="AF57" s="54"/>
      <c r="AG57" s="54"/>
      <c r="AH57" s="54"/>
      <c r="AI57" s="54"/>
    </row>
    <row r="58" spans="1:61" ht="12.75">
      <c r="A58" s="85" t="s">
        <v>94</v>
      </c>
      <c r="B58" s="7" t="s">
        <v>25</v>
      </c>
      <c r="C58" s="56" t="s">
        <v>97</v>
      </c>
      <c r="D58" s="57" t="s">
        <v>27</v>
      </c>
      <c r="E58" s="60"/>
      <c r="F58" s="61">
        <f aca="true" t="shared" si="44" ref="F58:F67">IF(E$56&gt;0,E58/E$56,"")</f>
      </c>
      <c r="G58" s="60"/>
      <c r="H58" s="61">
        <f aca="true" t="shared" si="45" ref="H58:H67">IF(G$56&gt;0,G58/G$56,"")</f>
      </c>
      <c r="I58" s="60"/>
      <c r="J58" s="61">
        <f aca="true" t="shared" si="46" ref="J58:J67">IF(I$56&gt;0,I58/I$56,"")</f>
      </c>
      <c r="K58" s="60"/>
      <c r="L58" s="61">
        <f aca="true" t="shared" si="47" ref="L58:L67">IF(K$56&gt;0,K58/K$56,"")</f>
      </c>
      <c r="M58" s="60">
        <v>156</v>
      </c>
      <c r="N58" s="61">
        <f aca="true" t="shared" si="48" ref="N58:N67">IF(M$56&gt;0,M58/M$56,"")</f>
        <v>0.10090556274256145</v>
      </c>
      <c r="O58" s="60">
        <v>224.5280973181373</v>
      </c>
      <c r="P58" s="61">
        <f aca="true" t="shared" si="49" ref="P58:P67">IF(O$56&gt;0,O58/O$56,"")</f>
        <v>0.04992288269741819</v>
      </c>
      <c r="Q58" s="60"/>
      <c r="R58" s="61">
        <f aca="true" t="shared" si="50" ref="R58:R67">IF(Q$56&gt;0,Q58/Q$56,"")</f>
      </c>
      <c r="S58" s="60"/>
      <c r="T58" s="61">
        <f aca="true" t="shared" si="51" ref="T58:T67">IF(S$56&gt;0,S58/S$56,"")</f>
      </c>
      <c r="U58" s="58"/>
      <c r="V58" s="59"/>
      <c r="W58" s="58"/>
      <c r="X58" s="58"/>
      <c r="Y58" s="62"/>
      <c r="Z58" s="63">
        <f aca="true" t="shared" si="52" ref="Z58:Z67">IF(Y$56&gt;0,Y58/Y$44,"")</f>
      </c>
      <c r="AA58" s="62"/>
      <c r="AB58" s="63">
        <f aca="true" t="shared" si="53" ref="AB58:AB67">IF(AA$56&gt;0,AA58/AA$56,"")</f>
      </c>
      <c r="AC58" s="64"/>
      <c r="AD58" s="65"/>
      <c r="AE58" s="66"/>
      <c r="AF58" s="66"/>
      <c r="AG58" s="67"/>
      <c r="AH58" s="66"/>
      <c r="AI58" s="66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</row>
    <row r="59" spans="1:34" ht="12.75">
      <c r="A59" s="85" t="s">
        <v>94</v>
      </c>
      <c r="B59" s="7" t="s">
        <v>28</v>
      </c>
      <c r="C59" s="38" t="s">
        <v>98</v>
      </c>
      <c r="D59" s="69" t="s">
        <v>30</v>
      </c>
      <c r="E59" s="72"/>
      <c r="F59" s="61">
        <f t="shared" si="44"/>
      </c>
      <c r="G59" s="72"/>
      <c r="H59" s="61">
        <f t="shared" si="45"/>
      </c>
      <c r="I59" s="72"/>
      <c r="J59" s="61">
        <f t="shared" si="46"/>
      </c>
      <c r="K59" s="72"/>
      <c r="L59" s="61">
        <f t="shared" si="47"/>
      </c>
      <c r="M59" s="72"/>
      <c r="N59" s="61">
        <f t="shared" si="48"/>
        <v>0</v>
      </c>
      <c r="O59" s="72"/>
      <c r="P59" s="61">
        <f t="shared" si="49"/>
        <v>0</v>
      </c>
      <c r="Q59" s="72"/>
      <c r="R59" s="61">
        <f t="shared" si="50"/>
      </c>
      <c r="S59" s="72"/>
      <c r="T59" s="61">
        <f t="shared" si="51"/>
      </c>
      <c r="U59" s="70"/>
      <c r="V59" s="70"/>
      <c r="W59" s="71"/>
      <c r="X59" s="70"/>
      <c r="Y59" s="62"/>
      <c r="Z59" s="63">
        <f t="shared" si="52"/>
      </c>
      <c r="AA59" s="62"/>
      <c r="AB59" s="63">
        <f t="shared" si="53"/>
      </c>
      <c r="AC59" s="73"/>
      <c r="AD59" s="73"/>
      <c r="AE59" s="48"/>
      <c r="AH59" s="48"/>
    </row>
    <row r="60" spans="1:35" ht="12.75">
      <c r="A60" s="85" t="s">
        <v>94</v>
      </c>
      <c r="B60" s="7" t="s">
        <v>31</v>
      </c>
      <c r="C60" s="56" t="s">
        <v>99</v>
      </c>
      <c r="D60" s="69" t="s">
        <v>33</v>
      </c>
      <c r="E60" s="60"/>
      <c r="F60" s="61">
        <f t="shared" si="44"/>
      </c>
      <c r="G60" s="60"/>
      <c r="H60" s="61">
        <f t="shared" si="45"/>
      </c>
      <c r="I60" s="60"/>
      <c r="J60" s="61">
        <f t="shared" si="46"/>
      </c>
      <c r="K60" s="60"/>
      <c r="L60" s="61">
        <f t="shared" si="47"/>
      </c>
      <c r="M60" s="60"/>
      <c r="N60" s="61">
        <f t="shared" si="48"/>
        <v>0</v>
      </c>
      <c r="O60" s="60"/>
      <c r="P60" s="61">
        <f t="shared" si="49"/>
        <v>0</v>
      </c>
      <c r="Q60" s="60"/>
      <c r="R60" s="61">
        <f t="shared" si="50"/>
      </c>
      <c r="S60" s="60"/>
      <c r="T60" s="61">
        <f t="shared" si="51"/>
      </c>
      <c r="U60" s="58"/>
      <c r="V60" s="59"/>
      <c r="W60" s="58"/>
      <c r="X60" s="58"/>
      <c r="Y60" s="62"/>
      <c r="Z60" s="63">
        <f t="shared" si="52"/>
      </c>
      <c r="AA60" s="62"/>
      <c r="AB60" s="63">
        <f t="shared" si="53"/>
      </c>
      <c r="AC60" s="64"/>
      <c r="AD60" s="65"/>
      <c r="AE60" s="66"/>
      <c r="AF60" s="66"/>
      <c r="AG60" s="67"/>
      <c r="AH60" s="66"/>
      <c r="AI60" s="66"/>
    </row>
    <row r="61" spans="1:34" ht="12.75">
      <c r="A61" s="85" t="s">
        <v>94</v>
      </c>
      <c r="B61" s="74" t="s">
        <v>34</v>
      </c>
      <c r="C61" s="38" t="s">
        <v>100</v>
      </c>
      <c r="D61" s="69" t="s">
        <v>36</v>
      </c>
      <c r="E61" s="72"/>
      <c r="F61" s="61">
        <f t="shared" si="44"/>
      </c>
      <c r="G61" s="72"/>
      <c r="H61" s="61">
        <f t="shared" si="45"/>
      </c>
      <c r="I61" s="72"/>
      <c r="J61" s="61">
        <f t="shared" si="46"/>
      </c>
      <c r="K61" s="72"/>
      <c r="L61" s="61">
        <f t="shared" si="47"/>
      </c>
      <c r="M61" s="72"/>
      <c r="N61" s="61">
        <f t="shared" si="48"/>
        <v>0</v>
      </c>
      <c r="O61" s="72"/>
      <c r="P61" s="61">
        <f t="shared" si="49"/>
        <v>0</v>
      </c>
      <c r="Q61" s="72"/>
      <c r="R61" s="61">
        <f t="shared" si="50"/>
      </c>
      <c r="S61" s="72"/>
      <c r="T61" s="61">
        <f t="shared" si="51"/>
      </c>
      <c r="U61" s="70"/>
      <c r="V61" s="70"/>
      <c r="W61" s="71"/>
      <c r="X61" s="70"/>
      <c r="Y61" s="62"/>
      <c r="Z61" s="63">
        <f t="shared" si="52"/>
      </c>
      <c r="AA61" s="62"/>
      <c r="AB61" s="63">
        <f t="shared" si="53"/>
      </c>
      <c r="AC61" s="73"/>
      <c r="AD61" s="73"/>
      <c r="AE61" s="48"/>
      <c r="AH61" s="48"/>
    </row>
    <row r="62" spans="1:35" ht="12.75">
      <c r="A62" s="85" t="s">
        <v>94</v>
      </c>
      <c r="B62" s="7" t="s">
        <v>37</v>
      </c>
      <c r="C62" s="56" t="s">
        <v>101</v>
      </c>
      <c r="D62" s="57" t="s">
        <v>39</v>
      </c>
      <c r="E62" s="60"/>
      <c r="F62" s="61">
        <f t="shared" si="44"/>
      </c>
      <c r="G62" s="60"/>
      <c r="H62" s="61">
        <f t="shared" si="45"/>
      </c>
      <c r="I62" s="60"/>
      <c r="J62" s="61">
        <f t="shared" si="46"/>
      </c>
      <c r="K62" s="60"/>
      <c r="L62" s="61">
        <f t="shared" si="47"/>
      </c>
      <c r="M62" s="60">
        <v>7</v>
      </c>
      <c r="N62" s="61">
        <f t="shared" si="48"/>
        <v>0.004527813712807244</v>
      </c>
      <c r="O62" s="60">
        <v>1.2484408962683782</v>
      </c>
      <c r="P62" s="61">
        <f t="shared" si="49"/>
        <v>0.0002775856080531228</v>
      </c>
      <c r="Q62" s="60"/>
      <c r="R62" s="61">
        <f t="shared" si="50"/>
      </c>
      <c r="S62" s="60"/>
      <c r="T62" s="61">
        <f t="shared" si="51"/>
      </c>
      <c r="U62" s="58"/>
      <c r="V62" s="59"/>
      <c r="W62" s="58"/>
      <c r="X62" s="58"/>
      <c r="Y62" s="62"/>
      <c r="Z62" s="63">
        <f t="shared" si="52"/>
      </c>
      <c r="AA62" s="62"/>
      <c r="AB62" s="63">
        <f t="shared" si="53"/>
      </c>
      <c r="AC62" s="64"/>
      <c r="AD62" s="65"/>
      <c r="AE62" s="66"/>
      <c r="AF62" s="66"/>
      <c r="AG62" s="67"/>
      <c r="AH62" s="66"/>
      <c r="AI62" s="66"/>
    </row>
    <row r="63" spans="1:34" ht="12.75">
      <c r="A63" s="85" t="s">
        <v>94</v>
      </c>
      <c r="B63" s="74" t="s">
        <v>40</v>
      </c>
      <c r="C63" s="38" t="s">
        <v>102</v>
      </c>
      <c r="D63" s="57" t="s">
        <v>42</v>
      </c>
      <c r="E63" s="72"/>
      <c r="F63" s="61">
        <f t="shared" si="44"/>
      </c>
      <c r="G63" s="72"/>
      <c r="H63" s="61">
        <f t="shared" si="45"/>
      </c>
      <c r="I63" s="72"/>
      <c r="J63" s="61">
        <f t="shared" si="46"/>
      </c>
      <c r="K63" s="72"/>
      <c r="L63" s="61">
        <f t="shared" si="47"/>
      </c>
      <c r="M63" s="72"/>
      <c r="N63" s="61">
        <f t="shared" si="48"/>
        <v>0</v>
      </c>
      <c r="O63" s="72"/>
      <c r="P63" s="61">
        <f t="shared" si="49"/>
        <v>0</v>
      </c>
      <c r="Q63" s="72"/>
      <c r="R63" s="61">
        <f t="shared" si="50"/>
      </c>
      <c r="S63" s="72"/>
      <c r="T63" s="61">
        <f t="shared" si="51"/>
      </c>
      <c r="U63" s="70"/>
      <c r="V63" s="70"/>
      <c r="W63" s="71"/>
      <c r="X63" s="70"/>
      <c r="Y63" s="62"/>
      <c r="Z63" s="63">
        <f t="shared" si="52"/>
      </c>
      <c r="AA63" s="62"/>
      <c r="AB63" s="63">
        <f t="shared" si="53"/>
      </c>
      <c r="AC63" s="73"/>
      <c r="AD63" s="73"/>
      <c r="AE63" s="48"/>
      <c r="AH63" s="48"/>
    </row>
    <row r="64" spans="1:35" ht="12.75">
      <c r="A64" s="85" t="s">
        <v>94</v>
      </c>
      <c r="B64" s="74" t="s">
        <v>43</v>
      </c>
      <c r="C64" s="56" t="s">
        <v>103</v>
      </c>
      <c r="D64" s="57" t="s">
        <v>45</v>
      </c>
      <c r="E64" s="60"/>
      <c r="F64" s="61">
        <f t="shared" si="44"/>
      </c>
      <c r="G64" s="60"/>
      <c r="H64" s="61">
        <f t="shared" si="45"/>
      </c>
      <c r="I64" s="60"/>
      <c r="J64" s="61">
        <f t="shared" si="46"/>
      </c>
      <c r="K64" s="60"/>
      <c r="L64" s="61">
        <f t="shared" si="47"/>
      </c>
      <c r="M64" s="60"/>
      <c r="N64" s="61">
        <f t="shared" si="48"/>
        <v>0</v>
      </c>
      <c r="O64" s="60"/>
      <c r="P64" s="61">
        <f t="shared" si="49"/>
        <v>0</v>
      </c>
      <c r="Q64" s="60"/>
      <c r="R64" s="61">
        <f t="shared" si="50"/>
      </c>
      <c r="S64" s="60"/>
      <c r="T64" s="61">
        <f t="shared" si="51"/>
      </c>
      <c r="U64" s="58"/>
      <c r="V64" s="59"/>
      <c r="W64" s="58"/>
      <c r="X64" s="58"/>
      <c r="Y64" s="62"/>
      <c r="Z64" s="63">
        <f t="shared" si="52"/>
      </c>
      <c r="AA64" s="62"/>
      <c r="AB64" s="63">
        <f t="shared" si="53"/>
      </c>
      <c r="AC64" s="64"/>
      <c r="AD64" s="65"/>
      <c r="AE64" s="66"/>
      <c r="AF64" s="66"/>
      <c r="AG64" s="67"/>
      <c r="AH64" s="66"/>
      <c r="AI64" s="66"/>
    </row>
    <row r="65" spans="1:34" ht="12.75">
      <c r="A65" s="85" t="s">
        <v>94</v>
      </c>
      <c r="B65" s="74" t="s">
        <v>46</v>
      </c>
      <c r="C65" s="38" t="s">
        <v>104</v>
      </c>
      <c r="D65" s="57" t="s">
        <v>48</v>
      </c>
      <c r="E65" s="72"/>
      <c r="F65" s="61">
        <f t="shared" si="44"/>
      </c>
      <c r="G65" s="72"/>
      <c r="H65" s="61">
        <f t="shared" si="45"/>
      </c>
      <c r="I65" s="72"/>
      <c r="J65" s="61">
        <f t="shared" si="46"/>
      </c>
      <c r="K65" s="72"/>
      <c r="L65" s="61">
        <f t="shared" si="47"/>
      </c>
      <c r="M65" s="72">
        <v>1367</v>
      </c>
      <c r="N65" s="61">
        <f t="shared" si="48"/>
        <v>0.8842173350582148</v>
      </c>
      <c r="O65" s="72">
        <v>4223.896241638955</v>
      </c>
      <c r="P65" s="61">
        <f t="shared" si="49"/>
        <v>0.9391656506072978</v>
      </c>
      <c r="Q65" s="72"/>
      <c r="R65" s="61">
        <f t="shared" si="50"/>
      </c>
      <c r="S65" s="72"/>
      <c r="T65" s="61">
        <f t="shared" si="51"/>
      </c>
      <c r="U65" s="70"/>
      <c r="V65" s="70"/>
      <c r="W65" s="71"/>
      <c r="X65" s="70"/>
      <c r="Y65" s="62"/>
      <c r="Z65" s="63">
        <f t="shared" si="52"/>
      </c>
      <c r="AA65" s="62"/>
      <c r="AB65" s="63">
        <f t="shared" si="53"/>
      </c>
      <c r="AC65" s="73"/>
      <c r="AD65" s="73"/>
      <c r="AE65" s="48"/>
      <c r="AH65" s="48"/>
    </row>
    <row r="66" spans="1:35" ht="12.75">
      <c r="A66" s="85" t="s">
        <v>94</v>
      </c>
      <c r="B66" s="74" t="s">
        <v>49</v>
      </c>
      <c r="C66" s="56" t="s">
        <v>105</v>
      </c>
      <c r="D66" s="57" t="s">
        <v>51</v>
      </c>
      <c r="E66" s="60"/>
      <c r="F66" s="61">
        <f t="shared" si="44"/>
      </c>
      <c r="G66" s="60"/>
      <c r="H66" s="61">
        <f t="shared" si="45"/>
      </c>
      <c r="I66" s="60"/>
      <c r="J66" s="61">
        <f t="shared" si="46"/>
      </c>
      <c r="K66" s="60"/>
      <c r="L66" s="61">
        <f t="shared" si="47"/>
      </c>
      <c r="M66" s="60">
        <v>13</v>
      </c>
      <c r="N66" s="61">
        <f t="shared" si="48"/>
        <v>0.008408796895213453</v>
      </c>
      <c r="O66" s="60">
        <v>46.45174580922636</v>
      </c>
      <c r="P66" s="61">
        <f t="shared" si="49"/>
        <v>0.010328351261260905</v>
      </c>
      <c r="Q66" s="60"/>
      <c r="R66" s="61">
        <f t="shared" si="50"/>
      </c>
      <c r="S66" s="60"/>
      <c r="T66" s="61">
        <f t="shared" si="51"/>
      </c>
      <c r="U66" s="58"/>
      <c r="V66" s="59"/>
      <c r="W66" s="58"/>
      <c r="X66" s="58"/>
      <c r="Y66" s="62"/>
      <c r="Z66" s="63">
        <f t="shared" si="52"/>
      </c>
      <c r="AA66" s="62"/>
      <c r="AB66" s="63">
        <f t="shared" si="53"/>
      </c>
      <c r="AC66" s="64"/>
      <c r="AD66" s="65"/>
      <c r="AE66" s="66"/>
      <c r="AF66" s="66"/>
      <c r="AG66" s="67"/>
      <c r="AH66" s="66"/>
      <c r="AI66" s="66"/>
    </row>
    <row r="67" spans="1:34" ht="12.75">
      <c r="A67" s="85" t="s">
        <v>94</v>
      </c>
      <c r="B67" s="74" t="s">
        <v>52</v>
      </c>
      <c r="C67" s="38" t="s">
        <v>106</v>
      </c>
      <c r="D67" s="57" t="s">
        <v>54</v>
      </c>
      <c r="E67" s="72"/>
      <c r="F67" s="61">
        <f t="shared" si="44"/>
      </c>
      <c r="G67" s="72"/>
      <c r="H67" s="61">
        <f t="shared" si="45"/>
      </c>
      <c r="I67" s="72"/>
      <c r="J67" s="61">
        <f t="shared" si="46"/>
      </c>
      <c r="K67" s="72"/>
      <c r="L67" s="61">
        <f t="shared" si="47"/>
      </c>
      <c r="M67" s="72">
        <v>3</v>
      </c>
      <c r="N67" s="61">
        <f t="shared" si="48"/>
        <v>0.0019404915912031048</v>
      </c>
      <c r="O67" s="72">
        <v>1.37411997850329</v>
      </c>
      <c r="P67" s="61">
        <f t="shared" si="49"/>
        <v>0.0003055298259700572</v>
      </c>
      <c r="Q67" s="72"/>
      <c r="R67" s="61">
        <f t="shared" si="50"/>
      </c>
      <c r="S67" s="72"/>
      <c r="T67" s="61">
        <f t="shared" si="51"/>
      </c>
      <c r="U67" s="70"/>
      <c r="V67" s="70"/>
      <c r="W67" s="71"/>
      <c r="X67" s="70"/>
      <c r="Y67" s="62"/>
      <c r="Z67" s="63">
        <f t="shared" si="52"/>
      </c>
      <c r="AA67" s="62"/>
      <c r="AB67" s="63">
        <f t="shared" si="53"/>
      </c>
      <c r="AC67" s="73"/>
      <c r="AD67" s="73"/>
      <c r="AE67" s="48"/>
      <c r="AH67" s="48"/>
    </row>
    <row r="68" spans="1:35" s="96" customFormat="1" ht="15">
      <c r="A68" s="89" t="s">
        <v>107</v>
      </c>
      <c r="B68" s="37" t="s">
        <v>23</v>
      </c>
      <c r="C68" s="56" t="s">
        <v>108</v>
      </c>
      <c r="D68" s="90" t="s">
        <v>109</v>
      </c>
      <c r="E68" s="42"/>
      <c r="F68" s="43">
        <f>SUM(F70:F79)</f>
        <v>0</v>
      </c>
      <c r="G68" s="42"/>
      <c r="H68" s="43">
        <f>SUM(H70:H79)</f>
        <v>0</v>
      </c>
      <c r="I68" s="42"/>
      <c r="J68" s="43">
        <f>SUM(J70:J79)</f>
        <v>0</v>
      </c>
      <c r="K68" s="42"/>
      <c r="L68" s="43">
        <f>SUM(L70:L79)</f>
        <v>0</v>
      </c>
      <c r="M68" s="42">
        <f>SUM(M70:M79)</f>
        <v>131983</v>
      </c>
      <c r="N68" s="43">
        <f>SUM(N70:N79)</f>
        <v>0.2923255267723873</v>
      </c>
      <c r="O68" s="42">
        <f>SUM(O70:O79)</f>
        <v>114496.92268778049</v>
      </c>
      <c r="P68" s="43">
        <f>SUM(P70:P79)</f>
        <v>1</v>
      </c>
      <c r="Q68" s="42"/>
      <c r="R68" s="43">
        <f>SUM(R70:R79)</f>
        <v>0</v>
      </c>
      <c r="S68" s="42"/>
      <c r="T68" s="43">
        <f>SUM(T70:T79)</f>
        <v>0</v>
      </c>
      <c r="U68" s="91">
        <f>SUM(U70:U79)</f>
        <v>0</v>
      </c>
      <c r="V68" s="92">
        <f>SUM(V70:V79)</f>
        <v>0</v>
      </c>
      <c r="W68" s="93">
        <f>SUM(W70:W79)</f>
        <v>0</v>
      </c>
      <c r="X68" s="92">
        <f>SUM(X70:X79)</f>
        <v>0</v>
      </c>
      <c r="Y68" s="44"/>
      <c r="Z68" s="45">
        <f>SUM(Z70:Z79)</f>
        <v>0</v>
      </c>
      <c r="AA68" s="44"/>
      <c r="AB68" s="45">
        <f>SUM(AB70:AB79)</f>
        <v>0</v>
      </c>
      <c r="AC68" s="46" t="e">
        <f>Y68/Y$68</f>
        <v>#DIV/0!</v>
      </c>
      <c r="AD68" s="47" t="e">
        <f>AA68/AA$68</f>
        <v>#DIV/0!</v>
      </c>
      <c r="AE68" s="94"/>
      <c r="AF68" s="94"/>
      <c r="AG68" s="95"/>
      <c r="AH68" s="94"/>
      <c r="AI68" s="94"/>
    </row>
    <row r="69" spans="1:35" s="55" customFormat="1" ht="12.75">
      <c r="A69" s="50"/>
      <c r="B69" s="50"/>
      <c r="C69" s="51"/>
      <c r="D69" s="52" t="s">
        <v>24</v>
      </c>
      <c r="E69" s="117">
        <f>IF(E68&gt;0,E68/$Y68,"")</f>
      </c>
      <c r="F69" s="118"/>
      <c r="G69" s="119">
        <f>IF(G68&gt;0,G68/$AA68,"")</f>
      </c>
      <c r="H69" s="120"/>
      <c r="I69" s="117">
        <f>IF(I68&gt;0,I68/$Y68,"")</f>
      </c>
      <c r="J69" s="118"/>
      <c r="K69" s="119">
        <f>IF(K68&gt;0,K68/$AA68,"")</f>
      </c>
      <c r="L69" s="120"/>
      <c r="M69" s="117" t="e">
        <f>IF(M68&gt;0,M68/$Y68,"")</f>
        <v>#DIV/0!</v>
      </c>
      <c r="N69" s="118"/>
      <c r="O69" s="119" t="e">
        <f>IF(O68&gt;0,O68/$AA68,"")</f>
        <v>#DIV/0!</v>
      </c>
      <c r="P69" s="120"/>
      <c r="Q69" s="117">
        <f>IF(Q68&gt;0,Q68/$Y68,"")</f>
      </c>
      <c r="R69" s="118"/>
      <c r="S69" s="119">
        <f>IF(S68&gt;0,S68/$AA68,"")</f>
      </c>
      <c r="T69" s="120"/>
      <c r="U69" s="117">
        <f>IF(U68&gt;0,U68/$Y68,"")</f>
      </c>
      <c r="V69" s="118"/>
      <c r="W69" s="119">
        <f>IF(W68&gt;0,W68/$AA68,"")</f>
      </c>
      <c r="X69" s="120"/>
      <c r="Y69" s="117">
        <f>IF(Y68&gt;0,Y68/$Y68,"")</f>
      </c>
      <c r="Z69" s="118"/>
      <c r="AA69" s="119">
        <f>IF(AA68&gt;0,AA68/$AA68,"")</f>
      </c>
      <c r="AB69" s="120"/>
      <c r="AC69" s="53"/>
      <c r="AD69" s="53"/>
      <c r="AE69" s="54"/>
      <c r="AF69" s="54"/>
      <c r="AG69" s="54"/>
      <c r="AH69" s="54"/>
      <c r="AI69" s="54"/>
    </row>
    <row r="70" spans="1:61" ht="12.75">
      <c r="A70" s="89" t="s">
        <v>107</v>
      </c>
      <c r="B70" s="7" t="s">
        <v>25</v>
      </c>
      <c r="C70" s="38" t="s">
        <v>110</v>
      </c>
      <c r="D70" s="57" t="s">
        <v>27</v>
      </c>
      <c r="E70" s="62"/>
      <c r="F70" s="63">
        <f aca="true" t="shared" si="54" ref="F70:F79">IF(E$68&gt;0,E70/E$68,"")</f>
      </c>
      <c r="G70" s="62"/>
      <c r="H70" s="63">
        <f aca="true" t="shared" si="55" ref="H70:H79">IF(G$68&gt;0,G70/G$68,"")</f>
      </c>
      <c r="I70" s="62"/>
      <c r="J70" s="63">
        <f>IF(I$68&gt;N82,I70/I$68,"")</f>
      </c>
      <c r="K70" s="62"/>
      <c r="L70" s="63">
        <f aca="true" t="shared" si="56" ref="L70:L79">IF(K$68&gt;0,K70/K$68,"")</f>
      </c>
      <c r="M70" s="62">
        <f>SUM(M10,M22,M46,M58)</f>
        <v>93401</v>
      </c>
      <c r="N70" s="62"/>
      <c r="O70" s="62">
        <f>SUM(O10,O22,O46,O58)</f>
        <v>57778.87951801044</v>
      </c>
      <c r="P70" s="63">
        <f aca="true" t="shared" si="57" ref="P70:P79">IF(O$68&gt;0,O70/O$68,"")</f>
        <v>0.5046325976425287</v>
      </c>
      <c r="Q70" s="62"/>
      <c r="R70" s="63">
        <f aca="true" t="shared" si="58" ref="R70:R79">IF(Q$68&gt;0,Q70/Q$68,"")</f>
      </c>
      <c r="S70" s="62"/>
      <c r="T70" s="63">
        <f aca="true" t="shared" si="59" ref="T70:T79">IF(S$68&gt;0,S70/S$68,"")</f>
      </c>
      <c r="U70" s="62"/>
      <c r="V70" s="63">
        <f aca="true" t="shared" si="60" ref="V70:V79">IF(U$68&gt;0,U70/U$68,"")</f>
      </c>
      <c r="W70" s="62"/>
      <c r="X70" s="63">
        <f aca="true" t="shared" si="61" ref="X70:X79">IF(W$68&gt;0,W70/W$68,"")</f>
      </c>
      <c r="Y70" s="62"/>
      <c r="Z70" s="63">
        <f aca="true" t="shared" si="62" ref="Z70:Z79">IF(Y$68&gt;0,Y70/Y$68,"")</f>
      </c>
      <c r="AA70" s="62"/>
      <c r="AB70" s="63">
        <f aca="true" t="shared" si="63" ref="AB70:AB79">IF(AA$68&gt;0,AA70/AA$68,"")</f>
      </c>
      <c r="AC70" s="64"/>
      <c r="AD70" s="65"/>
      <c r="AE70" s="66"/>
      <c r="AF70" s="66"/>
      <c r="AG70" s="67"/>
      <c r="AH70" s="66"/>
      <c r="AI70" s="66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</row>
    <row r="71" spans="1:34" ht="12.75">
      <c r="A71" s="89" t="s">
        <v>107</v>
      </c>
      <c r="B71" s="7" t="s">
        <v>28</v>
      </c>
      <c r="C71" s="56" t="s">
        <v>111</v>
      </c>
      <c r="D71" s="69" t="s">
        <v>30</v>
      </c>
      <c r="E71" s="97"/>
      <c r="F71" s="63">
        <f t="shared" si="54"/>
      </c>
      <c r="G71" s="97"/>
      <c r="H71" s="63">
        <f t="shared" si="55"/>
      </c>
      <c r="I71" s="97"/>
      <c r="J71" s="63">
        <f aca="true" t="shared" si="64" ref="J71:J79">IF(I$68&gt;0,I71/I$68,"")</f>
      </c>
      <c r="K71" s="97"/>
      <c r="L71" s="63">
        <f t="shared" si="56"/>
      </c>
      <c r="M71" s="97"/>
      <c r="N71" s="63">
        <f aca="true" t="shared" si="65" ref="N71:N79">IF(M$68&gt;0,M71/M$68,"")</f>
        <v>0</v>
      </c>
      <c r="O71" s="97"/>
      <c r="P71" s="63">
        <f t="shared" si="57"/>
        <v>0</v>
      </c>
      <c r="Q71" s="97"/>
      <c r="R71" s="63">
        <f t="shared" si="58"/>
      </c>
      <c r="S71" s="97"/>
      <c r="T71" s="63">
        <f t="shared" si="59"/>
      </c>
      <c r="U71" s="97"/>
      <c r="V71" s="63">
        <f t="shared" si="60"/>
      </c>
      <c r="W71" s="97"/>
      <c r="X71" s="63">
        <f t="shared" si="61"/>
      </c>
      <c r="Y71" s="62"/>
      <c r="Z71" s="63">
        <f t="shared" si="62"/>
      </c>
      <c r="AA71" s="62"/>
      <c r="AB71" s="63">
        <f t="shared" si="63"/>
      </c>
      <c r="AC71" s="73"/>
      <c r="AD71" s="73"/>
      <c r="AE71" s="48"/>
      <c r="AH71" s="48"/>
    </row>
    <row r="72" spans="1:35" ht="12.75">
      <c r="A72" s="89" t="s">
        <v>107</v>
      </c>
      <c r="B72" s="7" t="s">
        <v>31</v>
      </c>
      <c r="C72" s="38" t="s">
        <v>112</v>
      </c>
      <c r="D72" s="69" t="s">
        <v>33</v>
      </c>
      <c r="E72" s="62"/>
      <c r="F72" s="63">
        <f t="shared" si="54"/>
      </c>
      <c r="G72" s="62"/>
      <c r="H72" s="63">
        <f t="shared" si="55"/>
      </c>
      <c r="I72" s="62"/>
      <c r="J72" s="63">
        <f t="shared" si="64"/>
      </c>
      <c r="K72" s="62"/>
      <c r="L72" s="63">
        <f t="shared" si="56"/>
      </c>
      <c r="M72" s="62"/>
      <c r="N72" s="63">
        <f t="shared" si="65"/>
        <v>0</v>
      </c>
      <c r="O72" s="62"/>
      <c r="P72" s="63">
        <f t="shared" si="57"/>
        <v>0</v>
      </c>
      <c r="Q72" s="62"/>
      <c r="R72" s="63">
        <f t="shared" si="58"/>
      </c>
      <c r="S72" s="62"/>
      <c r="T72" s="63">
        <f t="shared" si="59"/>
      </c>
      <c r="U72" s="62"/>
      <c r="V72" s="63">
        <f t="shared" si="60"/>
      </c>
      <c r="W72" s="62"/>
      <c r="X72" s="63">
        <f t="shared" si="61"/>
      </c>
      <c r="Y72" s="62"/>
      <c r="Z72" s="63">
        <f t="shared" si="62"/>
      </c>
      <c r="AA72" s="62"/>
      <c r="AB72" s="63">
        <f t="shared" si="63"/>
      </c>
      <c r="AC72" s="64"/>
      <c r="AD72" s="65"/>
      <c r="AE72" s="66"/>
      <c r="AF72" s="66"/>
      <c r="AG72" s="67"/>
      <c r="AH72" s="66"/>
      <c r="AI72" s="66"/>
    </row>
    <row r="73" spans="1:34" ht="12.75">
      <c r="A73" s="89" t="s">
        <v>107</v>
      </c>
      <c r="B73" s="74" t="s">
        <v>34</v>
      </c>
      <c r="C73" s="56" t="s">
        <v>113</v>
      </c>
      <c r="D73" s="69" t="s">
        <v>36</v>
      </c>
      <c r="E73" s="97"/>
      <c r="F73" s="63">
        <f t="shared" si="54"/>
      </c>
      <c r="G73" s="97"/>
      <c r="H73" s="63">
        <f t="shared" si="55"/>
      </c>
      <c r="I73" s="97"/>
      <c r="J73" s="63">
        <f t="shared" si="64"/>
      </c>
      <c r="K73" s="97"/>
      <c r="L73" s="63">
        <f t="shared" si="56"/>
      </c>
      <c r="M73" s="97"/>
      <c r="N73" s="63">
        <f t="shared" si="65"/>
        <v>0</v>
      </c>
      <c r="O73" s="97"/>
      <c r="P73" s="63">
        <f t="shared" si="57"/>
        <v>0</v>
      </c>
      <c r="Q73" s="97"/>
      <c r="R73" s="63">
        <f t="shared" si="58"/>
      </c>
      <c r="S73" s="97"/>
      <c r="T73" s="63">
        <f t="shared" si="59"/>
      </c>
      <c r="U73" s="97"/>
      <c r="V73" s="63">
        <f t="shared" si="60"/>
      </c>
      <c r="W73" s="97"/>
      <c r="X73" s="63">
        <f t="shared" si="61"/>
      </c>
      <c r="Y73" s="62"/>
      <c r="Z73" s="63">
        <f t="shared" si="62"/>
      </c>
      <c r="AA73" s="62"/>
      <c r="AB73" s="63">
        <f t="shared" si="63"/>
      </c>
      <c r="AC73" s="73"/>
      <c r="AD73" s="73"/>
      <c r="AE73" s="48"/>
      <c r="AH73" s="48"/>
    </row>
    <row r="74" spans="1:35" ht="12.75">
      <c r="A74" s="89" t="s">
        <v>107</v>
      </c>
      <c r="B74" s="7" t="s">
        <v>37</v>
      </c>
      <c r="C74" s="38" t="s">
        <v>114</v>
      </c>
      <c r="D74" s="57" t="s">
        <v>39</v>
      </c>
      <c r="E74" s="62"/>
      <c r="F74" s="63">
        <f t="shared" si="54"/>
      </c>
      <c r="G74" s="62"/>
      <c r="H74" s="63">
        <f t="shared" si="55"/>
      </c>
      <c r="I74" s="62"/>
      <c r="J74" s="63">
        <f t="shared" si="64"/>
      </c>
      <c r="K74" s="62"/>
      <c r="L74" s="63">
        <f t="shared" si="56"/>
      </c>
      <c r="M74" s="62">
        <f>SUM(M14,M26,M50,M62)</f>
        <v>6540</v>
      </c>
      <c r="N74" s="63">
        <f t="shared" si="65"/>
        <v>0.04955183622133154</v>
      </c>
      <c r="O74" s="62">
        <f>SUM(O14,O26,O50,O62)</f>
        <v>2945.918827276414</v>
      </c>
      <c r="P74" s="63">
        <f t="shared" si="57"/>
        <v>0.025729240211194014</v>
      </c>
      <c r="Q74" s="62"/>
      <c r="R74" s="63">
        <f t="shared" si="58"/>
      </c>
      <c r="S74" s="62"/>
      <c r="T74" s="63">
        <f t="shared" si="59"/>
      </c>
      <c r="U74" s="62"/>
      <c r="V74" s="63">
        <f t="shared" si="60"/>
      </c>
      <c r="W74" s="62"/>
      <c r="X74" s="63">
        <f t="shared" si="61"/>
      </c>
      <c r="Y74" s="62"/>
      <c r="Z74" s="63">
        <f t="shared" si="62"/>
      </c>
      <c r="AA74" s="62"/>
      <c r="AB74" s="63">
        <f t="shared" si="63"/>
      </c>
      <c r="AC74" s="64"/>
      <c r="AD74" s="65"/>
      <c r="AE74" s="66"/>
      <c r="AF74" s="66"/>
      <c r="AG74" s="67"/>
      <c r="AH74" s="66"/>
      <c r="AI74" s="66"/>
    </row>
    <row r="75" spans="1:34" ht="12.75">
      <c r="A75" s="89" t="s">
        <v>107</v>
      </c>
      <c r="B75" s="74" t="s">
        <v>40</v>
      </c>
      <c r="C75" s="56" t="s">
        <v>115</v>
      </c>
      <c r="D75" s="57" t="s">
        <v>42</v>
      </c>
      <c r="E75" s="97"/>
      <c r="F75" s="63">
        <f t="shared" si="54"/>
      </c>
      <c r="G75" s="97"/>
      <c r="H75" s="63">
        <f t="shared" si="55"/>
      </c>
      <c r="I75" s="97"/>
      <c r="J75" s="63">
        <f t="shared" si="64"/>
      </c>
      <c r="K75" s="97"/>
      <c r="L75" s="63">
        <f t="shared" si="56"/>
      </c>
      <c r="M75" s="62">
        <f>SUM(M15,M27,M51,M63)</f>
        <v>111</v>
      </c>
      <c r="N75" s="63">
        <f t="shared" si="65"/>
        <v>0.0008410174037565444</v>
      </c>
      <c r="O75" s="62">
        <f>SUM(O15,O27,O51,O63)</f>
        <v>4.720083219585015</v>
      </c>
      <c r="P75" s="63">
        <f t="shared" si="57"/>
        <v>4.122454218665877E-05</v>
      </c>
      <c r="Q75" s="97"/>
      <c r="R75" s="63">
        <f t="shared" si="58"/>
      </c>
      <c r="S75" s="97"/>
      <c r="T75" s="63">
        <f t="shared" si="59"/>
      </c>
      <c r="U75" s="97"/>
      <c r="V75" s="63">
        <f t="shared" si="60"/>
      </c>
      <c r="W75" s="97"/>
      <c r="X75" s="63">
        <f t="shared" si="61"/>
      </c>
      <c r="Y75" s="62"/>
      <c r="Z75" s="63">
        <f t="shared" si="62"/>
      </c>
      <c r="AA75" s="62"/>
      <c r="AB75" s="63">
        <f t="shared" si="63"/>
      </c>
      <c r="AC75" s="73"/>
      <c r="AD75" s="73"/>
      <c r="AE75" s="48"/>
      <c r="AH75" s="48"/>
    </row>
    <row r="76" spans="1:35" ht="12.75">
      <c r="A76" s="89" t="s">
        <v>107</v>
      </c>
      <c r="B76" s="74" t="s">
        <v>43</v>
      </c>
      <c r="C76" s="38" t="s">
        <v>116</v>
      </c>
      <c r="D76" s="57" t="s">
        <v>45</v>
      </c>
      <c r="E76" s="62"/>
      <c r="F76" s="63">
        <f t="shared" si="54"/>
      </c>
      <c r="G76" s="62"/>
      <c r="H76" s="63">
        <f t="shared" si="55"/>
      </c>
      <c r="I76" s="62"/>
      <c r="J76" s="63">
        <f t="shared" si="64"/>
      </c>
      <c r="K76" s="62"/>
      <c r="L76" s="63">
        <f t="shared" si="56"/>
      </c>
      <c r="M76" s="62"/>
      <c r="N76" s="63">
        <f t="shared" si="65"/>
        <v>0</v>
      </c>
      <c r="O76" s="62"/>
      <c r="P76" s="63">
        <f t="shared" si="57"/>
        <v>0</v>
      </c>
      <c r="Q76" s="62"/>
      <c r="R76" s="63">
        <f t="shared" si="58"/>
      </c>
      <c r="S76" s="62"/>
      <c r="T76" s="63">
        <f t="shared" si="59"/>
      </c>
      <c r="U76" s="62"/>
      <c r="V76" s="63">
        <f t="shared" si="60"/>
      </c>
      <c r="W76" s="62"/>
      <c r="X76" s="63">
        <f t="shared" si="61"/>
      </c>
      <c r="Y76" s="62"/>
      <c r="Z76" s="63">
        <f t="shared" si="62"/>
      </c>
      <c r="AA76" s="62"/>
      <c r="AB76" s="63">
        <f t="shared" si="63"/>
      </c>
      <c r="AC76" s="64"/>
      <c r="AD76" s="65"/>
      <c r="AE76" s="66"/>
      <c r="AF76" s="66"/>
      <c r="AG76" s="67"/>
      <c r="AH76" s="66"/>
      <c r="AI76" s="66"/>
    </row>
    <row r="77" spans="1:34" ht="12.75">
      <c r="A77" s="89" t="s">
        <v>107</v>
      </c>
      <c r="B77" s="74" t="s">
        <v>46</v>
      </c>
      <c r="C77" s="56" t="s">
        <v>117</v>
      </c>
      <c r="D77" s="57" t="s">
        <v>48</v>
      </c>
      <c r="E77" s="97"/>
      <c r="F77" s="63">
        <f t="shared" si="54"/>
      </c>
      <c r="G77" s="97"/>
      <c r="H77" s="63">
        <f t="shared" si="55"/>
      </c>
      <c r="I77" s="97"/>
      <c r="J77" s="63">
        <f t="shared" si="64"/>
      </c>
      <c r="K77" s="97"/>
      <c r="L77" s="63">
        <f t="shared" si="56"/>
      </c>
      <c r="M77" s="97">
        <f>SUM(M17,M29,M53,M65)</f>
        <v>30800</v>
      </c>
      <c r="N77" s="63">
        <f t="shared" si="65"/>
        <v>0.23336338770902312</v>
      </c>
      <c r="O77" s="97">
        <f>SUM(O17,O29,O53,O65)</f>
        <v>52187.10923707833</v>
      </c>
      <c r="P77" s="63">
        <f t="shared" si="57"/>
        <v>0.45579486340769504</v>
      </c>
      <c r="Q77" s="97"/>
      <c r="R77" s="63">
        <f t="shared" si="58"/>
      </c>
      <c r="S77" s="97"/>
      <c r="T77" s="63">
        <f t="shared" si="59"/>
      </c>
      <c r="U77" s="97"/>
      <c r="V77" s="63">
        <f t="shared" si="60"/>
      </c>
      <c r="W77" s="97"/>
      <c r="X77" s="63">
        <f t="shared" si="61"/>
      </c>
      <c r="Y77" s="62"/>
      <c r="Z77" s="63">
        <f t="shared" si="62"/>
      </c>
      <c r="AA77" s="62"/>
      <c r="AB77" s="63">
        <f t="shared" si="63"/>
      </c>
      <c r="AC77" s="73"/>
      <c r="AD77" s="73"/>
      <c r="AE77" s="48"/>
      <c r="AH77" s="48"/>
    </row>
    <row r="78" spans="1:35" ht="12.75">
      <c r="A78" s="89" t="s">
        <v>107</v>
      </c>
      <c r="B78" s="74" t="s">
        <v>49</v>
      </c>
      <c r="C78" s="38" t="s">
        <v>118</v>
      </c>
      <c r="D78" s="57" t="s">
        <v>51</v>
      </c>
      <c r="E78" s="62"/>
      <c r="F78" s="63">
        <f t="shared" si="54"/>
      </c>
      <c r="G78" s="62"/>
      <c r="H78" s="63">
        <f t="shared" si="55"/>
      </c>
      <c r="I78" s="62"/>
      <c r="J78" s="63">
        <f t="shared" si="64"/>
      </c>
      <c r="K78" s="62"/>
      <c r="L78" s="63">
        <f t="shared" si="56"/>
      </c>
      <c r="M78" s="97">
        <f>SUM(M18,M30,M54,M66)</f>
        <v>1118</v>
      </c>
      <c r="N78" s="63">
        <f t="shared" si="65"/>
        <v>0.008470787904502853</v>
      </c>
      <c r="O78" s="97">
        <f>SUM(O18,O30,O54,O66)</f>
        <v>1564.8512221262065</v>
      </c>
      <c r="P78" s="63">
        <f t="shared" si="57"/>
        <v>0.01366719022128979</v>
      </c>
      <c r="Q78" s="62"/>
      <c r="R78" s="63">
        <f t="shared" si="58"/>
      </c>
      <c r="S78" s="62"/>
      <c r="T78" s="63">
        <f t="shared" si="59"/>
      </c>
      <c r="U78" s="62"/>
      <c r="V78" s="63">
        <f t="shared" si="60"/>
      </c>
      <c r="W78" s="62"/>
      <c r="X78" s="63">
        <f t="shared" si="61"/>
      </c>
      <c r="Y78" s="62"/>
      <c r="Z78" s="63">
        <f t="shared" si="62"/>
      </c>
      <c r="AA78" s="62"/>
      <c r="AB78" s="63">
        <f t="shared" si="63"/>
      </c>
      <c r="AC78" s="64"/>
      <c r="AD78" s="65"/>
      <c r="AE78" s="66"/>
      <c r="AF78" s="66"/>
      <c r="AG78" s="67"/>
      <c r="AH78" s="66"/>
      <c r="AI78" s="66"/>
    </row>
    <row r="79" spans="1:34" ht="12.75">
      <c r="A79" s="89" t="s">
        <v>107</v>
      </c>
      <c r="B79" s="74" t="s">
        <v>52</v>
      </c>
      <c r="C79" s="56" t="s">
        <v>119</v>
      </c>
      <c r="D79" s="57" t="s">
        <v>54</v>
      </c>
      <c r="E79" s="97"/>
      <c r="F79" s="63">
        <f t="shared" si="54"/>
      </c>
      <c r="G79" s="97"/>
      <c r="H79" s="63">
        <f t="shared" si="55"/>
      </c>
      <c r="I79" s="97"/>
      <c r="J79" s="63">
        <f t="shared" si="64"/>
      </c>
      <c r="K79" s="97"/>
      <c r="L79" s="63">
        <f t="shared" si="56"/>
      </c>
      <c r="M79" s="97">
        <f>SUM(M19,M31,M55,M67)</f>
        <v>13</v>
      </c>
      <c r="N79" s="63">
        <f t="shared" si="65"/>
        <v>9.849753377328899E-05</v>
      </c>
      <c r="O79" s="97">
        <f>SUM(O19,O31,O55,O67)</f>
        <v>15.443800069513122</v>
      </c>
      <c r="P79" s="63">
        <f t="shared" si="57"/>
        <v>0.00013488397510583346</v>
      </c>
      <c r="Q79" s="97"/>
      <c r="R79" s="63">
        <f t="shared" si="58"/>
      </c>
      <c r="S79" s="97"/>
      <c r="T79" s="63">
        <f t="shared" si="59"/>
      </c>
      <c r="U79" s="97"/>
      <c r="V79" s="63">
        <f t="shared" si="60"/>
      </c>
      <c r="W79" s="97"/>
      <c r="X79" s="63">
        <f t="shared" si="61"/>
      </c>
      <c r="Y79" s="62"/>
      <c r="Z79" s="63">
        <f t="shared" si="62"/>
      </c>
      <c r="AA79" s="62"/>
      <c r="AB79" s="63">
        <f t="shared" si="63"/>
      </c>
      <c r="AC79" s="73"/>
      <c r="AD79" s="73"/>
      <c r="AE79" s="48"/>
      <c r="AH79" s="48"/>
    </row>
    <row r="80" spans="7:27" ht="12.75">
      <c r="G80" s="48"/>
      <c r="J80" s="98"/>
      <c r="O80" s="48"/>
      <c r="Y80" s="99"/>
      <c r="Z80" s="99"/>
      <c r="AA80" s="99"/>
    </row>
    <row r="81" spans="7:27" ht="12.75">
      <c r="G81" s="48"/>
      <c r="J81" s="98"/>
      <c r="O81" s="48"/>
      <c r="Y81" s="99"/>
      <c r="Z81" s="99"/>
      <c r="AA81" s="99"/>
    </row>
    <row r="82" spans="7:27" ht="12.75">
      <c r="G82" s="48"/>
      <c r="J82" s="98"/>
      <c r="O82" s="48"/>
      <c r="Y82" s="99"/>
      <c r="Z82" s="99"/>
      <c r="AA82" s="99"/>
    </row>
    <row r="83" spans="7:27" ht="12.75">
      <c r="G83" s="48"/>
      <c r="J83" s="98"/>
      <c r="O83" s="48"/>
      <c r="AA83" s="100"/>
    </row>
    <row r="84" spans="7:15" ht="12.75">
      <c r="G84" s="48"/>
      <c r="J84" s="98"/>
      <c r="O84" s="48"/>
    </row>
    <row r="85" spans="7:15" ht="12.75">
      <c r="G85" s="48"/>
      <c r="J85" s="98"/>
      <c r="O85" s="48"/>
    </row>
    <row r="86" spans="7:15" ht="12.75">
      <c r="G86" s="48"/>
      <c r="J86" s="98"/>
      <c r="O86" s="48"/>
    </row>
    <row r="87" spans="7:15" ht="12.75">
      <c r="G87" s="48"/>
      <c r="J87" s="98"/>
      <c r="O87" s="48"/>
    </row>
    <row r="88" spans="7:15" ht="12.75">
      <c r="G88" s="48"/>
      <c r="J88" s="98"/>
      <c r="O88" s="48"/>
    </row>
    <row r="89" spans="7:15" ht="12.75">
      <c r="G89" s="48"/>
      <c r="J89" s="98"/>
      <c r="O89" s="48"/>
    </row>
    <row r="90" spans="7:15" ht="12.75">
      <c r="G90" s="48"/>
      <c r="J90" s="98"/>
      <c r="O90" s="48"/>
    </row>
    <row r="91" spans="7:15" ht="12.75">
      <c r="G91" s="48"/>
      <c r="J91" s="98"/>
      <c r="O91" s="48"/>
    </row>
    <row r="92" spans="7:15" ht="12.75">
      <c r="G92" s="48"/>
      <c r="J92" s="98"/>
      <c r="O92" s="48"/>
    </row>
    <row r="93" spans="7:15" ht="12.75">
      <c r="G93" s="48"/>
      <c r="J93" s="98"/>
      <c r="O93" s="48"/>
    </row>
    <row r="94" spans="7:15" ht="12.75">
      <c r="G94" s="48"/>
      <c r="J94" s="98"/>
      <c r="O94" s="48"/>
    </row>
    <row r="95" spans="7:15" ht="12.75">
      <c r="G95" s="48"/>
      <c r="J95" s="98"/>
      <c r="O95" s="48"/>
    </row>
    <row r="96" spans="7:15" ht="12.75">
      <c r="G96" s="48"/>
      <c r="J96" s="98"/>
      <c r="O96" s="48"/>
    </row>
    <row r="97" spans="7:15" ht="12.75">
      <c r="G97" s="48"/>
      <c r="J97" s="98"/>
      <c r="O97" s="48"/>
    </row>
    <row r="98" spans="7:15" ht="12.75">
      <c r="G98" s="48"/>
      <c r="J98" s="98"/>
      <c r="O98" s="48"/>
    </row>
    <row r="99" spans="7:15" ht="12.75">
      <c r="G99" s="48"/>
      <c r="J99" s="98"/>
      <c r="O99" s="48"/>
    </row>
    <row r="100" spans="7:15" ht="12.75">
      <c r="G100" s="48"/>
      <c r="J100" s="98"/>
      <c r="O100" s="48"/>
    </row>
    <row r="101" spans="7:15" ht="12.75">
      <c r="G101" s="48"/>
      <c r="J101" s="98"/>
      <c r="O101" s="48"/>
    </row>
    <row r="102" spans="7:15" ht="12.75">
      <c r="G102" s="48"/>
      <c r="J102" s="98"/>
      <c r="O102" s="48"/>
    </row>
    <row r="103" spans="7:15" ht="12.75">
      <c r="G103" s="48"/>
      <c r="J103" s="98"/>
      <c r="O103" s="48"/>
    </row>
    <row r="104" spans="7:15" ht="12.75">
      <c r="G104" s="48"/>
      <c r="J104" s="98"/>
      <c r="O104" s="48"/>
    </row>
    <row r="105" spans="7:15" ht="12.75">
      <c r="G105" s="48"/>
      <c r="J105" s="98"/>
      <c r="O105" s="48"/>
    </row>
    <row r="106" spans="7:15" ht="12.75">
      <c r="G106" s="48"/>
      <c r="J106" s="98"/>
      <c r="O106" s="48"/>
    </row>
    <row r="107" spans="7:15" ht="12.75">
      <c r="G107" s="48"/>
      <c r="J107" s="98"/>
      <c r="O107" s="48"/>
    </row>
    <row r="108" spans="7:15" ht="12.75">
      <c r="G108" s="48"/>
      <c r="J108" s="98"/>
      <c r="O108" s="48"/>
    </row>
    <row r="109" spans="7:15" ht="12.75">
      <c r="G109" s="48"/>
      <c r="J109" s="98"/>
      <c r="O109" s="48"/>
    </row>
    <row r="110" spans="7:15" ht="12.75">
      <c r="G110" s="48"/>
      <c r="J110" s="98"/>
      <c r="O110" s="48"/>
    </row>
    <row r="111" spans="7:15" ht="12.75">
      <c r="G111" s="48"/>
      <c r="J111" s="98"/>
      <c r="O111" s="48"/>
    </row>
    <row r="112" spans="7:15" ht="12.75">
      <c r="G112" s="48"/>
      <c r="J112" s="98"/>
      <c r="O112" s="48"/>
    </row>
    <row r="113" spans="7:15" ht="12.75">
      <c r="G113" s="48"/>
      <c r="J113" s="98"/>
      <c r="O113" s="48"/>
    </row>
    <row r="114" spans="7:15" ht="12.75">
      <c r="G114" s="48"/>
      <c r="J114" s="98"/>
      <c r="O114" s="48"/>
    </row>
    <row r="115" spans="7:15" ht="12.75">
      <c r="G115" s="48"/>
      <c r="J115" s="98"/>
      <c r="O115" s="48"/>
    </row>
    <row r="116" spans="7:15" ht="12.75">
      <c r="G116" s="48"/>
      <c r="J116" s="98"/>
      <c r="O116" s="48"/>
    </row>
    <row r="117" spans="7:15" ht="12.75">
      <c r="G117" s="48"/>
      <c r="J117" s="98"/>
      <c r="O117" s="48"/>
    </row>
    <row r="118" spans="7:15" ht="12.75">
      <c r="G118" s="48"/>
      <c r="J118" s="98"/>
      <c r="O118" s="48"/>
    </row>
    <row r="119" spans="7:15" ht="12.75">
      <c r="G119" s="48"/>
      <c r="J119" s="98"/>
      <c r="O119" s="48"/>
    </row>
    <row r="120" spans="7:15" ht="12.75">
      <c r="G120" s="48"/>
      <c r="J120" s="98"/>
      <c r="O120" s="48"/>
    </row>
    <row r="121" spans="7:15" ht="12.75">
      <c r="G121" s="48"/>
      <c r="J121" s="98"/>
      <c r="O121" s="48"/>
    </row>
    <row r="122" spans="7:15" ht="12.75">
      <c r="G122" s="48"/>
      <c r="J122" s="98"/>
      <c r="O122" s="48"/>
    </row>
    <row r="123" spans="7:15" ht="12.75">
      <c r="G123" s="48"/>
      <c r="J123" s="98"/>
      <c r="O123" s="48"/>
    </row>
    <row r="124" spans="7:15" ht="12.75">
      <c r="G124" s="48"/>
      <c r="J124" s="98"/>
      <c r="O124" s="48"/>
    </row>
    <row r="125" spans="7:15" ht="12.75">
      <c r="G125" s="48"/>
      <c r="J125" s="98"/>
      <c r="O125" s="48"/>
    </row>
    <row r="126" spans="7:15" ht="12.75">
      <c r="G126" s="48"/>
      <c r="J126" s="98"/>
      <c r="O126" s="48"/>
    </row>
    <row r="127" spans="7:15" ht="12.75">
      <c r="G127" s="48"/>
      <c r="J127" s="98"/>
      <c r="O127" s="48"/>
    </row>
    <row r="128" spans="7:15" ht="12.75">
      <c r="G128" s="48"/>
      <c r="J128" s="98"/>
      <c r="O128" s="48"/>
    </row>
    <row r="129" spans="7:15" ht="12.75">
      <c r="G129" s="48"/>
      <c r="J129" s="98"/>
      <c r="O129" s="48"/>
    </row>
    <row r="130" spans="7:15" ht="12.75">
      <c r="G130" s="48"/>
      <c r="J130" s="98"/>
      <c r="O130" s="48"/>
    </row>
    <row r="131" spans="7:15" ht="12.75">
      <c r="G131" s="48"/>
      <c r="J131" s="98"/>
      <c r="O131" s="48"/>
    </row>
    <row r="132" spans="7:15" ht="12.75">
      <c r="G132" s="48"/>
      <c r="J132" s="98"/>
      <c r="O132" s="48"/>
    </row>
    <row r="133" spans="7:15" ht="12.75">
      <c r="G133" s="48"/>
      <c r="J133" s="98"/>
      <c r="O133" s="48"/>
    </row>
    <row r="134" spans="7:15" ht="12.75">
      <c r="G134" s="48"/>
      <c r="J134" s="98"/>
      <c r="O134" s="48"/>
    </row>
    <row r="135" spans="7:15" ht="12.75">
      <c r="G135" s="48"/>
      <c r="J135" s="98"/>
      <c r="O135" s="48"/>
    </row>
    <row r="136" spans="7:15" ht="12.75">
      <c r="G136" s="48"/>
      <c r="J136" s="98"/>
      <c r="O136" s="48"/>
    </row>
    <row r="137" spans="7:15" ht="12.75">
      <c r="G137" s="48"/>
      <c r="J137" s="98"/>
      <c r="O137" s="48"/>
    </row>
    <row r="138" spans="7:15" ht="12.75">
      <c r="G138" s="48"/>
      <c r="J138" s="98"/>
      <c r="O138" s="48"/>
    </row>
    <row r="139" spans="7:15" ht="12.75">
      <c r="G139" s="48"/>
      <c r="J139" s="98"/>
      <c r="O139" s="48"/>
    </row>
    <row r="140" spans="7:15" ht="12.75">
      <c r="G140" s="48"/>
      <c r="J140" s="98"/>
      <c r="O140" s="48"/>
    </row>
    <row r="141" spans="7:15" ht="12.75">
      <c r="G141" s="48"/>
      <c r="J141" s="98"/>
      <c r="O141" s="48"/>
    </row>
    <row r="142" spans="7:15" ht="12.75">
      <c r="G142" s="48"/>
      <c r="J142" s="98"/>
      <c r="O142" s="48"/>
    </row>
    <row r="143" spans="7:15" ht="12.75">
      <c r="G143" s="48"/>
      <c r="J143" s="98"/>
      <c r="O143" s="48"/>
    </row>
    <row r="144" spans="7:15" ht="12.75">
      <c r="G144" s="48"/>
      <c r="J144" s="98"/>
      <c r="O144" s="48"/>
    </row>
    <row r="145" spans="7:15" ht="12.75">
      <c r="G145" s="48"/>
      <c r="J145" s="98"/>
      <c r="O145" s="48"/>
    </row>
    <row r="146" spans="7:15" ht="12.75">
      <c r="G146" s="48"/>
      <c r="J146" s="98"/>
      <c r="O146" s="48"/>
    </row>
    <row r="147" spans="7:15" ht="12.75">
      <c r="G147" s="48"/>
      <c r="J147" s="98"/>
      <c r="O147" s="48"/>
    </row>
    <row r="148" spans="7:15" ht="12.75">
      <c r="G148" s="48"/>
      <c r="J148" s="98"/>
      <c r="O148" s="48"/>
    </row>
    <row r="149" spans="7:15" ht="12.75">
      <c r="G149" s="48"/>
      <c r="J149" s="98"/>
      <c r="O149" s="48"/>
    </row>
    <row r="150" spans="7:15" ht="12.75">
      <c r="G150" s="48"/>
      <c r="J150" s="98"/>
      <c r="O150" s="48"/>
    </row>
    <row r="151" spans="7:15" ht="12.75">
      <c r="G151" s="48"/>
      <c r="J151" s="98"/>
      <c r="O151" s="48"/>
    </row>
    <row r="152" spans="7:15" ht="12.75">
      <c r="G152" s="48"/>
      <c r="J152" s="98"/>
      <c r="O152" s="48"/>
    </row>
    <row r="153" spans="7:15" ht="12.75">
      <c r="G153" s="48"/>
      <c r="J153" s="98"/>
      <c r="O153" s="48"/>
    </row>
    <row r="154" spans="7:15" ht="12.75">
      <c r="G154" s="48"/>
      <c r="J154" s="98"/>
      <c r="O154" s="48"/>
    </row>
    <row r="155" spans="7:15" ht="12.75">
      <c r="G155" s="48"/>
      <c r="J155" s="98"/>
      <c r="O155" s="48"/>
    </row>
    <row r="156" spans="7:15" ht="12.75">
      <c r="G156" s="48"/>
      <c r="J156" s="98"/>
      <c r="O156" s="48"/>
    </row>
    <row r="157" spans="7:15" ht="12.75">
      <c r="G157" s="48"/>
      <c r="J157" s="98"/>
      <c r="O157" s="48"/>
    </row>
    <row r="158" spans="7:15" ht="12.75">
      <c r="G158" s="48"/>
      <c r="J158" s="98"/>
      <c r="O158" s="48"/>
    </row>
    <row r="159" spans="7:15" ht="12.75">
      <c r="G159" s="48"/>
      <c r="J159" s="98"/>
      <c r="O159" s="48"/>
    </row>
    <row r="160" spans="7:15" ht="12.75">
      <c r="G160" s="48"/>
      <c r="J160" s="98"/>
      <c r="O160" s="48"/>
    </row>
    <row r="161" spans="7:15" ht="12.75">
      <c r="G161" s="48"/>
      <c r="J161" s="98"/>
      <c r="O161" s="48"/>
    </row>
    <row r="162" spans="7:15" ht="12.75">
      <c r="G162" s="48"/>
      <c r="J162" s="98"/>
      <c r="O162" s="48"/>
    </row>
    <row r="163" spans="7:15" ht="12.75">
      <c r="G163" s="48"/>
      <c r="J163" s="98"/>
      <c r="O163" s="48"/>
    </row>
    <row r="164" spans="7:15" ht="12.75">
      <c r="G164" s="48"/>
      <c r="J164" s="98"/>
      <c r="O164" s="48"/>
    </row>
    <row r="165" spans="7:15" ht="12.75">
      <c r="G165" s="48"/>
      <c r="J165" s="98"/>
      <c r="O165" s="48"/>
    </row>
    <row r="166" spans="7:15" ht="12.75">
      <c r="G166" s="48"/>
      <c r="J166" s="98"/>
      <c r="O166" s="48"/>
    </row>
    <row r="167" spans="7:15" ht="12.75">
      <c r="G167" s="48"/>
      <c r="J167" s="98"/>
      <c r="O167" s="48"/>
    </row>
    <row r="168" spans="7:15" ht="12.75">
      <c r="G168" s="48"/>
      <c r="J168" s="98"/>
      <c r="O168" s="48"/>
    </row>
    <row r="169" spans="7:15" ht="12.75">
      <c r="G169" s="48"/>
      <c r="J169" s="98"/>
      <c r="O169" s="48"/>
    </row>
    <row r="170" spans="7:15" ht="12.75">
      <c r="G170" s="48"/>
      <c r="J170" s="98"/>
      <c r="O170" s="48"/>
    </row>
    <row r="171" spans="7:10" ht="12.75">
      <c r="G171" s="48"/>
      <c r="J171" s="98"/>
    </row>
    <row r="172" spans="7:10" ht="12.75">
      <c r="G172" s="48"/>
      <c r="J172" s="98"/>
    </row>
    <row r="173" spans="7:10" ht="12.75">
      <c r="G173" s="48"/>
      <c r="J173" s="98"/>
    </row>
    <row r="174" spans="7:10" ht="12.75">
      <c r="G174" s="48"/>
      <c r="J174" s="98"/>
    </row>
    <row r="175" spans="7:10" ht="12.75">
      <c r="G175" s="48"/>
      <c r="J175" s="98"/>
    </row>
    <row r="176" spans="7:10" ht="12.75">
      <c r="G176" s="48"/>
      <c r="J176" s="98"/>
    </row>
    <row r="177" spans="7:10" ht="12.75">
      <c r="G177" s="48"/>
      <c r="J177" s="98"/>
    </row>
    <row r="178" spans="7:10" ht="12.75">
      <c r="G178" s="48"/>
      <c r="J178" s="98"/>
    </row>
    <row r="179" spans="7:10" ht="12.75">
      <c r="G179" s="48"/>
      <c r="J179" s="98"/>
    </row>
    <row r="180" spans="7:10" ht="12.75">
      <c r="G180" s="48"/>
      <c r="J180" s="98"/>
    </row>
    <row r="181" spans="7:10" ht="12.75">
      <c r="G181" s="48"/>
      <c r="J181" s="98"/>
    </row>
    <row r="182" spans="7:10" ht="12.75">
      <c r="G182" s="48"/>
      <c r="J182" s="98"/>
    </row>
    <row r="183" spans="7:10" ht="12.75">
      <c r="G183" s="48"/>
      <c r="J183" s="98"/>
    </row>
    <row r="184" spans="7:10" ht="12.75">
      <c r="G184" s="48"/>
      <c r="J184" s="98"/>
    </row>
    <row r="185" spans="7:10" ht="12.75">
      <c r="G185" s="48"/>
      <c r="J185" s="98"/>
    </row>
    <row r="186" spans="7:10" ht="12.75">
      <c r="G186" s="48"/>
      <c r="J186" s="98"/>
    </row>
    <row r="187" spans="7:10" ht="12.75">
      <c r="G187" s="48"/>
      <c r="J187" s="98"/>
    </row>
    <row r="188" spans="7:10" ht="12.75">
      <c r="G188" s="48"/>
      <c r="J188" s="98"/>
    </row>
    <row r="189" spans="7:10" ht="12.75">
      <c r="G189" s="48"/>
      <c r="J189" s="98"/>
    </row>
    <row r="190" spans="7:10" ht="12.75">
      <c r="G190" s="48"/>
      <c r="J190" s="98"/>
    </row>
    <row r="191" spans="7:10" ht="12.75">
      <c r="G191" s="48"/>
      <c r="J191" s="98"/>
    </row>
    <row r="192" spans="7:10" ht="12.75">
      <c r="G192" s="48"/>
      <c r="J192" s="98"/>
    </row>
    <row r="193" spans="7:10" ht="12.75">
      <c r="G193" s="48"/>
      <c r="J193" s="98"/>
    </row>
    <row r="194" spans="7:10" ht="12.75">
      <c r="G194" s="48"/>
      <c r="J194" s="98"/>
    </row>
    <row r="195" spans="7:10" ht="12.75">
      <c r="G195" s="48"/>
      <c r="J195" s="98"/>
    </row>
    <row r="196" spans="7:10" ht="12.75">
      <c r="G196" s="48"/>
      <c r="J196" s="98"/>
    </row>
    <row r="197" spans="7:10" ht="12.75">
      <c r="G197" s="48"/>
      <c r="J197" s="98"/>
    </row>
    <row r="198" spans="7:10" ht="12.75">
      <c r="G198" s="48"/>
      <c r="J198" s="98"/>
    </row>
    <row r="199" spans="7:10" ht="12.75">
      <c r="G199" s="48"/>
      <c r="J199" s="98"/>
    </row>
    <row r="200" spans="7:10" ht="12.75">
      <c r="G200" s="48"/>
      <c r="J200" s="98"/>
    </row>
    <row r="201" spans="7:10" ht="12.75">
      <c r="G201" s="48"/>
      <c r="J201" s="98"/>
    </row>
    <row r="202" spans="7:10" ht="12.75">
      <c r="G202" s="48"/>
      <c r="J202" s="98"/>
    </row>
    <row r="203" spans="7:10" ht="12.75">
      <c r="G203" s="48"/>
      <c r="J203" s="98"/>
    </row>
    <row r="204" spans="7:10" ht="12.75">
      <c r="G204" s="48"/>
      <c r="J204" s="98"/>
    </row>
    <row r="205" spans="7:10" ht="12.75">
      <c r="G205" s="48"/>
      <c r="J205" s="98"/>
    </row>
    <row r="206" spans="7:10" ht="12.75">
      <c r="G206" s="48"/>
      <c r="J206" s="98"/>
    </row>
    <row r="207" spans="7:10" ht="12.75">
      <c r="G207" s="48"/>
      <c r="J207" s="98"/>
    </row>
    <row r="208" spans="7:10" ht="12.75">
      <c r="G208" s="48"/>
      <c r="J208" s="98"/>
    </row>
    <row r="209" spans="7:10" ht="12.75">
      <c r="G209" s="48"/>
      <c r="J209" s="98"/>
    </row>
    <row r="210" spans="7:10" ht="12.75">
      <c r="G210" s="48"/>
      <c r="J210" s="98"/>
    </row>
    <row r="211" spans="7:10" ht="12.75">
      <c r="G211" s="48"/>
      <c r="J211" s="98"/>
    </row>
    <row r="212" spans="7:10" ht="12.75">
      <c r="G212" s="48"/>
      <c r="J212" s="98"/>
    </row>
    <row r="213" ht="12.75">
      <c r="J213" s="98"/>
    </row>
    <row r="214" ht="12.75">
      <c r="J214" s="98"/>
    </row>
    <row r="215" ht="12.75">
      <c r="J215" s="98"/>
    </row>
    <row r="216" ht="12.75">
      <c r="J216" s="98"/>
    </row>
    <row r="217" ht="12.75">
      <c r="J217" s="98"/>
    </row>
    <row r="218" ht="12.75">
      <c r="J218" s="98"/>
    </row>
    <row r="219" ht="12.75">
      <c r="J219" s="98"/>
    </row>
    <row r="220" ht="12.75">
      <c r="J220" s="98"/>
    </row>
    <row r="221" ht="12.75">
      <c r="J221" s="98"/>
    </row>
    <row r="222" ht="12.75">
      <c r="J222" s="98"/>
    </row>
    <row r="223" ht="12.75">
      <c r="J223" s="98"/>
    </row>
    <row r="224" ht="12.75">
      <c r="J224" s="98"/>
    </row>
    <row r="225" ht="12.75">
      <c r="J225" s="98"/>
    </row>
    <row r="226" ht="12.75">
      <c r="J226" s="98"/>
    </row>
    <row r="227" ht="12.75">
      <c r="J227" s="98"/>
    </row>
    <row r="228" ht="12.75">
      <c r="J228" s="98"/>
    </row>
    <row r="229" ht="12.75">
      <c r="J229" s="98"/>
    </row>
    <row r="230" ht="12.75">
      <c r="J230" s="98"/>
    </row>
    <row r="231" ht="12.75">
      <c r="J231" s="98"/>
    </row>
    <row r="232" ht="12.75">
      <c r="J232" s="98"/>
    </row>
    <row r="233" ht="12.75">
      <c r="J233" s="98"/>
    </row>
    <row r="234" ht="12.75">
      <c r="J234" s="98"/>
    </row>
    <row r="235" ht="12.75">
      <c r="J235" s="98"/>
    </row>
    <row r="236" ht="12.75">
      <c r="J236" s="98"/>
    </row>
    <row r="237" ht="12.75">
      <c r="J237" s="98"/>
    </row>
    <row r="238" ht="12.75">
      <c r="J238" s="98"/>
    </row>
    <row r="239" ht="12.75">
      <c r="J239" s="98"/>
    </row>
    <row r="240" ht="12.75">
      <c r="J240" s="98"/>
    </row>
    <row r="241" ht="12.75">
      <c r="J241" s="98"/>
    </row>
    <row r="242" ht="12.75">
      <c r="J242" s="98"/>
    </row>
    <row r="243" ht="12.75">
      <c r="J243" s="98"/>
    </row>
    <row r="244" ht="12.75">
      <c r="J244" s="98"/>
    </row>
    <row r="245" ht="12.75">
      <c r="J245" s="98"/>
    </row>
    <row r="246" ht="12.75">
      <c r="J246" s="98"/>
    </row>
    <row r="247" ht="12.75">
      <c r="J247" s="98"/>
    </row>
    <row r="248" ht="12.75">
      <c r="J248" s="98"/>
    </row>
    <row r="249" ht="12.75">
      <c r="J249" s="98"/>
    </row>
    <row r="250" ht="12.75">
      <c r="J250" s="98"/>
    </row>
    <row r="251" ht="12.75">
      <c r="J251" s="98"/>
    </row>
    <row r="252" ht="12.75">
      <c r="J252" s="98"/>
    </row>
    <row r="253" ht="12.75">
      <c r="J253" s="98"/>
    </row>
    <row r="254" ht="12.75">
      <c r="J254" s="98"/>
    </row>
    <row r="255" ht="12.75">
      <c r="J255" s="98"/>
    </row>
    <row r="256" ht="12.75">
      <c r="J256" s="98"/>
    </row>
    <row r="257" ht="12.75">
      <c r="J257" s="98"/>
    </row>
    <row r="258" ht="12.75">
      <c r="J258" s="98"/>
    </row>
    <row r="259" ht="12.75">
      <c r="J259" s="98"/>
    </row>
    <row r="260" ht="12.75">
      <c r="J260" s="98"/>
    </row>
    <row r="261" ht="12.75">
      <c r="J261" s="98"/>
    </row>
    <row r="262" ht="12.75">
      <c r="J262" s="98"/>
    </row>
    <row r="263" ht="12.75">
      <c r="J263" s="98"/>
    </row>
    <row r="264" ht="12.75">
      <c r="J264" s="98"/>
    </row>
    <row r="265" ht="12.75">
      <c r="J265" s="98"/>
    </row>
    <row r="266" ht="12.75">
      <c r="J266" s="98"/>
    </row>
    <row r="267" ht="12.75">
      <c r="J267" s="98"/>
    </row>
    <row r="268" ht="12.75">
      <c r="J268" s="98"/>
    </row>
    <row r="269" ht="12.75">
      <c r="J269" s="98"/>
    </row>
    <row r="270" ht="12.75">
      <c r="J270" s="98"/>
    </row>
    <row r="271" ht="12.75">
      <c r="J271" s="98"/>
    </row>
    <row r="272" ht="12.75">
      <c r="J272" s="98"/>
    </row>
    <row r="273" ht="12.75">
      <c r="J273" s="98"/>
    </row>
    <row r="274" ht="12.75">
      <c r="J274" s="98"/>
    </row>
    <row r="275" ht="12.75">
      <c r="J275" s="98"/>
    </row>
    <row r="276" ht="12.75">
      <c r="J276" s="98"/>
    </row>
    <row r="277" ht="12.75">
      <c r="J277" s="98"/>
    </row>
    <row r="278" ht="12.75">
      <c r="J278" s="98"/>
    </row>
    <row r="279" ht="12.75">
      <c r="J279" s="98"/>
    </row>
    <row r="280" ht="12.75">
      <c r="J280" s="98"/>
    </row>
    <row r="281" ht="12.75">
      <c r="J281" s="98"/>
    </row>
    <row r="282" ht="12.75">
      <c r="J282" s="98"/>
    </row>
    <row r="283" ht="12.75">
      <c r="J283" s="98"/>
    </row>
    <row r="284" ht="12.75">
      <c r="J284" s="98"/>
    </row>
    <row r="285" ht="12.75">
      <c r="J285" s="98"/>
    </row>
    <row r="286" ht="12.75">
      <c r="J286" s="98"/>
    </row>
    <row r="287" ht="12.75">
      <c r="J287" s="98"/>
    </row>
    <row r="288" ht="12.75">
      <c r="J288" s="98"/>
    </row>
    <row r="289" ht="12.75">
      <c r="J289" s="98"/>
    </row>
    <row r="290" ht="12.75">
      <c r="J290" s="98"/>
    </row>
    <row r="291" ht="12.75">
      <c r="J291" s="98"/>
    </row>
    <row r="292" ht="12.75">
      <c r="J292" s="98"/>
    </row>
    <row r="293" ht="12.75">
      <c r="J293" s="98"/>
    </row>
    <row r="294" ht="12.75">
      <c r="J294" s="98"/>
    </row>
    <row r="295" ht="12.75">
      <c r="J295" s="98"/>
    </row>
    <row r="296" ht="12.75">
      <c r="J296" s="98"/>
    </row>
    <row r="297" ht="12.75">
      <c r="J297" s="98"/>
    </row>
    <row r="298" ht="12.75">
      <c r="J298" s="98"/>
    </row>
    <row r="299" ht="12.75">
      <c r="J299" s="98"/>
    </row>
    <row r="300" ht="12.75">
      <c r="J300" s="98"/>
    </row>
    <row r="301" ht="12.75">
      <c r="J301" s="98"/>
    </row>
    <row r="302" ht="12.75">
      <c r="J302" s="98"/>
    </row>
    <row r="303" ht="12.75">
      <c r="J303" s="98"/>
    </row>
    <row r="304" ht="12.75">
      <c r="J304" s="98"/>
    </row>
    <row r="305" ht="12.75">
      <c r="J305" s="98"/>
    </row>
    <row r="306" ht="12.75">
      <c r="J306" s="98"/>
    </row>
    <row r="307" ht="12.75">
      <c r="J307" s="98"/>
    </row>
    <row r="308" ht="12.75">
      <c r="J308" s="98"/>
    </row>
    <row r="309" ht="12.75">
      <c r="J309" s="98"/>
    </row>
    <row r="310" ht="12.75">
      <c r="J310" s="98"/>
    </row>
    <row r="311" ht="12.75">
      <c r="J311" s="98"/>
    </row>
    <row r="312" ht="12.75">
      <c r="J312" s="98"/>
    </row>
    <row r="313" ht="12.75">
      <c r="J313" s="98"/>
    </row>
    <row r="314" ht="12.75">
      <c r="J314" s="98"/>
    </row>
    <row r="315" ht="12.75">
      <c r="J315" s="98"/>
    </row>
    <row r="316" ht="12.75">
      <c r="J316" s="98"/>
    </row>
    <row r="317" ht="12.75">
      <c r="J317" s="98"/>
    </row>
    <row r="318" ht="12.75">
      <c r="J318" s="98"/>
    </row>
    <row r="319" ht="12.75">
      <c r="J319" s="98"/>
    </row>
    <row r="320" ht="12.75">
      <c r="J320" s="98"/>
    </row>
    <row r="321" ht="12.75">
      <c r="J321" s="98"/>
    </row>
    <row r="322" ht="12.75">
      <c r="J322" s="98"/>
    </row>
    <row r="323" ht="12.75">
      <c r="J323" s="98"/>
    </row>
    <row r="324" ht="12.75">
      <c r="J324" s="98"/>
    </row>
    <row r="325" ht="12.75">
      <c r="J325" s="98"/>
    </row>
    <row r="326" ht="12.75">
      <c r="J326" s="98"/>
    </row>
    <row r="327" ht="12.75">
      <c r="J327" s="98"/>
    </row>
    <row r="328" ht="12.75">
      <c r="J328" s="98"/>
    </row>
    <row r="329" ht="12.75">
      <c r="J329" s="98"/>
    </row>
    <row r="330" ht="12.75">
      <c r="J330" s="98"/>
    </row>
    <row r="331" ht="12.75">
      <c r="J331" s="98"/>
    </row>
    <row r="332" ht="12.75">
      <c r="J332" s="98"/>
    </row>
    <row r="333" ht="12.75">
      <c r="J333" s="98"/>
    </row>
    <row r="334" ht="12.75">
      <c r="J334" s="98"/>
    </row>
    <row r="335" ht="12.75">
      <c r="J335" s="98"/>
    </row>
    <row r="336" ht="12.75">
      <c r="J336" s="98"/>
    </row>
    <row r="337" ht="12.75">
      <c r="J337" s="98"/>
    </row>
    <row r="338" ht="12.75">
      <c r="J338" s="98"/>
    </row>
    <row r="339" ht="12.75">
      <c r="J339" s="98"/>
    </row>
    <row r="340" ht="12.75">
      <c r="J340" s="98"/>
    </row>
    <row r="341" ht="12.75">
      <c r="J341" s="98"/>
    </row>
    <row r="342" ht="12.75">
      <c r="J342" s="98"/>
    </row>
    <row r="343" ht="12.75">
      <c r="J343" s="98"/>
    </row>
    <row r="344" ht="12.75">
      <c r="J344" s="98"/>
    </row>
    <row r="345" ht="12.75">
      <c r="J345" s="98"/>
    </row>
    <row r="346" ht="12.75">
      <c r="J346" s="98"/>
    </row>
    <row r="347" ht="12.75">
      <c r="J347" s="98"/>
    </row>
    <row r="348" ht="12.75">
      <c r="J348" s="98"/>
    </row>
    <row r="349" ht="12.75">
      <c r="J349" s="98"/>
    </row>
    <row r="350" ht="12.75">
      <c r="J350" s="98"/>
    </row>
    <row r="351" ht="12.75">
      <c r="J351" s="98"/>
    </row>
    <row r="352" ht="12.75">
      <c r="J352" s="98"/>
    </row>
    <row r="353" ht="12.75">
      <c r="J353" s="98"/>
    </row>
    <row r="354" ht="12.75">
      <c r="J354" s="98"/>
    </row>
    <row r="355" ht="12.75">
      <c r="J355" s="98"/>
    </row>
    <row r="356" ht="12.75">
      <c r="J356" s="98"/>
    </row>
    <row r="357" ht="12.75">
      <c r="J357" s="98"/>
    </row>
    <row r="358" ht="12.75">
      <c r="J358" s="98"/>
    </row>
    <row r="359" ht="12.75">
      <c r="J359" s="98"/>
    </row>
    <row r="360" ht="12.75">
      <c r="J360" s="98"/>
    </row>
    <row r="361" ht="12.75">
      <c r="J361" s="98"/>
    </row>
    <row r="362" ht="12.75">
      <c r="J362" s="98"/>
    </row>
    <row r="363" ht="12.75">
      <c r="J363" s="98"/>
    </row>
    <row r="364" ht="12.75">
      <c r="J364" s="98"/>
    </row>
    <row r="365" ht="12.75">
      <c r="J365" s="98"/>
    </row>
    <row r="366" ht="12.75">
      <c r="J366" s="98"/>
    </row>
    <row r="367" ht="12.75">
      <c r="J367" s="98"/>
    </row>
    <row r="368" ht="12.75">
      <c r="J368" s="98"/>
    </row>
    <row r="369" ht="12.75">
      <c r="J369" s="98"/>
    </row>
    <row r="370" ht="12.75">
      <c r="J370" s="98"/>
    </row>
    <row r="371" ht="12.75">
      <c r="J371" s="98"/>
    </row>
    <row r="372" ht="12.75">
      <c r="J372" s="98"/>
    </row>
    <row r="373" ht="12.75">
      <c r="J373" s="98"/>
    </row>
    <row r="374" ht="12.75">
      <c r="J374" s="98"/>
    </row>
    <row r="375" ht="12.75">
      <c r="J375" s="98"/>
    </row>
    <row r="376" ht="12.75">
      <c r="J376" s="98"/>
    </row>
    <row r="377" ht="12.75">
      <c r="J377" s="98"/>
    </row>
    <row r="378" ht="12.75">
      <c r="J378" s="98"/>
    </row>
    <row r="379" ht="12.75">
      <c r="J379" s="98"/>
    </row>
    <row r="380" ht="12.75">
      <c r="J380" s="98"/>
    </row>
    <row r="381" ht="12.75">
      <c r="J381" s="98"/>
    </row>
    <row r="382" ht="12.75">
      <c r="J382" s="98"/>
    </row>
    <row r="383" ht="12.75">
      <c r="J383" s="98"/>
    </row>
    <row r="384" ht="12.75">
      <c r="J384" s="98"/>
    </row>
    <row r="385" ht="12.75">
      <c r="J385" s="98"/>
    </row>
    <row r="386" ht="12.75">
      <c r="J386" s="98"/>
    </row>
    <row r="387" ht="12.75">
      <c r="J387" s="98"/>
    </row>
    <row r="388" ht="12.75">
      <c r="J388" s="98"/>
    </row>
    <row r="389" ht="12.75">
      <c r="J389" s="98"/>
    </row>
    <row r="390" ht="12.75">
      <c r="J390" s="98"/>
    </row>
    <row r="391" ht="12.75">
      <c r="J391" s="98"/>
    </row>
    <row r="392" ht="12.75">
      <c r="J392" s="98"/>
    </row>
    <row r="393" ht="12.75">
      <c r="J393" s="98"/>
    </row>
    <row r="394" ht="12.75">
      <c r="J394" s="98"/>
    </row>
    <row r="395" ht="12.75">
      <c r="J395" s="98"/>
    </row>
    <row r="396" ht="12.75">
      <c r="J396" s="98"/>
    </row>
    <row r="397" ht="12.75">
      <c r="J397" s="98"/>
    </row>
    <row r="398" ht="12.75">
      <c r="J398" s="98"/>
    </row>
    <row r="399" ht="12.75">
      <c r="J399" s="98"/>
    </row>
    <row r="400" ht="12.75">
      <c r="J400" s="98"/>
    </row>
    <row r="401" ht="12.75">
      <c r="J401" s="98"/>
    </row>
    <row r="402" ht="12.75">
      <c r="J402" s="98"/>
    </row>
    <row r="403" ht="12.75">
      <c r="J403" s="98"/>
    </row>
    <row r="404" ht="12.75">
      <c r="J404" s="98"/>
    </row>
    <row r="405" ht="12.75">
      <c r="J405" s="98"/>
    </row>
    <row r="406" ht="12.75">
      <c r="J406" s="98"/>
    </row>
    <row r="407" ht="12.75">
      <c r="J407" s="98"/>
    </row>
    <row r="408" ht="12.75">
      <c r="J408" s="98"/>
    </row>
    <row r="409" ht="12.75">
      <c r="J409" s="98"/>
    </row>
    <row r="410" ht="12.75">
      <c r="J410" s="98"/>
    </row>
    <row r="411" ht="12.75">
      <c r="J411" s="98"/>
    </row>
    <row r="412" ht="12.75">
      <c r="J412" s="98"/>
    </row>
    <row r="413" ht="12.75">
      <c r="J413" s="98"/>
    </row>
    <row r="414" ht="12.75">
      <c r="J414" s="98"/>
    </row>
    <row r="415" ht="12.75">
      <c r="J415" s="98"/>
    </row>
    <row r="416" ht="12.75">
      <c r="J416" s="98"/>
    </row>
    <row r="417" ht="12.75">
      <c r="J417" s="98"/>
    </row>
    <row r="418" ht="12.75">
      <c r="J418" s="98"/>
    </row>
    <row r="419" ht="12.75">
      <c r="J419" s="98"/>
    </row>
    <row r="420" ht="12.75">
      <c r="J420" s="98"/>
    </row>
    <row r="421" ht="12.75">
      <c r="J421" s="98"/>
    </row>
    <row r="422" ht="12.75">
      <c r="J422" s="98"/>
    </row>
    <row r="423" ht="12.75">
      <c r="J423" s="98"/>
    </row>
    <row r="424" ht="12.75">
      <c r="J424" s="98"/>
    </row>
    <row r="425" ht="12.75">
      <c r="J425" s="98"/>
    </row>
    <row r="426" ht="12.75">
      <c r="J426" s="98"/>
    </row>
    <row r="427" ht="12.75">
      <c r="J427" s="98"/>
    </row>
    <row r="428" ht="12.75">
      <c r="J428" s="98"/>
    </row>
    <row r="429" ht="12.75">
      <c r="J429" s="98"/>
    </row>
    <row r="430" ht="12.75">
      <c r="J430" s="98"/>
    </row>
    <row r="431" ht="12.75">
      <c r="J431" s="98"/>
    </row>
    <row r="432" ht="12.75">
      <c r="J432" s="98"/>
    </row>
    <row r="433" ht="12.75">
      <c r="J433" s="98"/>
    </row>
    <row r="434" ht="12.75">
      <c r="J434" s="98"/>
    </row>
    <row r="435" ht="12.75">
      <c r="J435" s="98"/>
    </row>
    <row r="436" ht="12.75">
      <c r="J436" s="98"/>
    </row>
    <row r="437" ht="12.75">
      <c r="J437" s="98"/>
    </row>
    <row r="438" ht="12.75">
      <c r="J438" s="98"/>
    </row>
    <row r="439" ht="12.75">
      <c r="J439" s="98"/>
    </row>
    <row r="440" ht="12.75">
      <c r="J440" s="98"/>
    </row>
    <row r="441" ht="12.75">
      <c r="J441" s="98"/>
    </row>
    <row r="442" ht="12.75">
      <c r="J442" s="98"/>
    </row>
    <row r="443" ht="12.75">
      <c r="J443" s="98"/>
    </row>
    <row r="444" ht="12.75">
      <c r="J444" s="98"/>
    </row>
    <row r="445" ht="12.75">
      <c r="J445" s="98"/>
    </row>
    <row r="446" ht="12.75">
      <c r="J446" s="98"/>
    </row>
    <row r="447" ht="12.75">
      <c r="J447" s="98"/>
    </row>
    <row r="448" ht="12.75">
      <c r="J448" s="98"/>
    </row>
    <row r="449" ht="12.75">
      <c r="J449" s="98"/>
    </row>
    <row r="450" ht="12.75">
      <c r="J450" s="98"/>
    </row>
    <row r="451" ht="12.75">
      <c r="J451" s="98"/>
    </row>
    <row r="452" ht="12.75">
      <c r="J452" s="98"/>
    </row>
    <row r="453" ht="12.75">
      <c r="J453" s="98"/>
    </row>
    <row r="454" ht="12.75">
      <c r="J454" s="98"/>
    </row>
    <row r="455" ht="12.75">
      <c r="J455" s="98"/>
    </row>
    <row r="456" ht="12.75">
      <c r="J456" s="98"/>
    </row>
    <row r="457" ht="12.75">
      <c r="J457" s="98"/>
    </row>
    <row r="458" ht="12.75">
      <c r="J458" s="98"/>
    </row>
    <row r="459" ht="12.75">
      <c r="J459" s="98"/>
    </row>
    <row r="460" ht="12.75">
      <c r="J460" s="98"/>
    </row>
    <row r="461" ht="12.75">
      <c r="J461" s="98"/>
    </row>
    <row r="462" ht="12.75">
      <c r="J462" s="98"/>
    </row>
    <row r="463" ht="12.75">
      <c r="J463" s="98"/>
    </row>
    <row r="464" ht="12.75">
      <c r="J464" s="98"/>
    </row>
    <row r="465" ht="12.75">
      <c r="J465" s="98"/>
    </row>
    <row r="466" ht="12.75">
      <c r="J466" s="98"/>
    </row>
    <row r="467" ht="12.75">
      <c r="J467" s="98"/>
    </row>
    <row r="468" ht="12.75">
      <c r="J468" s="98"/>
    </row>
    <row r="469" ht="12.75">
      <c r="J469" s="98"/>
    </row>
    <row r="470" ht="12.75">
      <c r="J470" s="98"/>
    </row>
    <row r="471" ht="12.75">
      <c r="J471" s="98"/>
    </row>
    <row r="472" ht="12.75">
      <c r="J472" s="98"/>
    </row>
    <row r="473" ht="12.75">
      <c r="J473" s="98"/>
    </row>
    <row r="474" ht="12.75">
      <c r="J474" s="98"/>
    </row>
    <row r="475" ht="12.75">
      <c r="J475" s="98"/>
    </row>
    <row r="476" ht="12.75">
      <c r="J476" s="98"/>
    </row>
    <row r="477" ht="12.75">
      <c r="J477" s="98"/>
    </row>
    <row r="478" ht="12.75">
      <c r="J478" s="98"/>
    </row>
    <row r="479" ht="12.75">
      <c r="J479" s="98"/>
    </row>
    <row r="480" ht="12.75">
      <c r="J480" s="98"/>
    </row>
    <row r="481" ht="12.75">
      <c r="J481" s="98"/>
    </row>
    <row r="482" ht="12.75">
      <c r="J482" s="98"/>
    </row>
    <row r="483" ht="12.75">
      <c r="J483" s="98"/>
    </row>
    <row r="484" ht="12.75">
      <c r="J484" s="98"/>
    </row>
    <row r="485" ht="12.75">
      <c r="J485" s="98"/>
    </row>
    <row r="486" ht="12.75">
      <c r="J486" s="98"/>
    </row>
    <row r="487" ht="12.75">
      <c r="J487" s="98"/>
    </row>
    <row r="488" ht="12.75">
      <c r="J488" s="98"/>
    </row>
    <row r="489" ht="12.75">
      <c r="J489" s="98"/>
    </row>
    <row r="490" ht="12.75">
      <c r="J490" s="98"/>
    </row>
    <row r="491" ht="12.75">
      <c r="J491" s="98"/>
    </row>
    <row r="492" ht="12.75">
      <c r="J492" s="98"/>
    </row>
    <row r="493" ht="12.75">
      <c r="J493" s="98"/>
    </row>
    <row r="494" ht="12.75">
      <c r="J494" s="98"/>
    </row>
    <row r="495" ht="12.75">
      <c r="J495" s="98"/>
    </row>
    <row r="496" ht="12.75">
      <c r="J496" s="98"/>
    </row>
    <row r="497" ht="12.75">
      <c r="J497" s="98"/>
    </row>
    <row r="498" ht="12.75">
      <c r="J498" s="98"/>
    </row>
    <row r="499" ht="12.75">
      <c r="J499" s="98"/>
    </row>
    <row r="500" ht="12.75">
      <c r="J500" s="98"/>
    </row>
    <row r="501" ht="12.75">
      <c r="J501" s="98"/>
    </row>
    <row r="502" ht="12.75">
      <c r="J502" s="98"/>
    </row>
    <row r="503" ht="12.75">
      <c r="J503" s="98"/>
    </row>
    <row r="504" ht="12.75">
      <c r="J504" s="98"/>
    </row>
    <row r="505" ht="12.75">
      <c r="J505" s="98"/>
    </row>
    <row r="506" ht="12.75">
      <c r="J506" s="98"/>
    </row>
    <row r="507" ht="12.75">
      <c r="J507" s="98"/>
    </row>
    <row r="508" ht="12.75">
      <c r="J508" s="98"/>
    </row>
    <row r="509" ht="12.75">
      <c r="J509" s="98"/>
    </row>
    <row r="510" ht="12.75">
      <c r="J510" s="98"/>
    </row>
    <row r="511" ht="12.75">
      <c r="J511" s="98"/>
    </row>
    <row r="512" ht="12.75">
      <c r="J512" s="98"/>
    </row>
    <row r="513" ht="12.75">
      <c r="J513" s="98"/>
    </row>
    <row r="514" ht="12.75">
      <c r="J514" s="98"/>
    </row>
    <row r="515" ht="12.75">
      <c r="J515" s="98"/>
    </row>
    <row r="516" ht="12.75">
      <c r="J516" s="98"/>
    </row>
    <row r="517" ht="12.75">
      <c r="J517" s="98"/>
    </row>
    <row r="518" ht="12.75">
      <c r="J518" s="98"/>
    </row>
    <row r="519" ht="12.75">
      <c r="J519" s="98"/>
    </row>
    <row r="520" ht="12.75">
      <c r="J520" s="98"/>
    </row>
    <row r="521" ht="12.75">
      <c r="J521" s="98"/>
    </row>
    <row r="522" ht="12.75">
      <c r="J522" s="98"/>
    </row>
    <row r="523" ht="12.75">
      <c r="J523" s="98"/>
    </row>
    <row r="524" ht="12.75">
      <c r="J524" s="98"/>
    </row>
    <row r="525" ht="12.75">
      <c r="J525" s="98"/>
    </row>
    <row r="526" ht="12.75">
      <c r="J526" s="98"/>
    </row>
    <row r="527" ht="12.75">
      <c r="J527" s="98"/>
    </row>
    <row r="528" ht="12.75">
      <c r="J528" s="98"/>
    </row>
    <row r="529" ht="12.75">
      <c r="J529" s="98"/>
    </row>
    <row r="530" ht="12.75">
      <c r="J530" s="98"/>
    </row>
    <row r="531" ht="12.75">
      <c r="J531" s="98"/>
    </row>
    <row r="532" ht="12.75">
      <c r="J532" s="98"/>
    </row>
    <row r="533" ht="12.75">
      <c r="J533" s="98"/>
    </row>
    <row r="534" ht="12.75">
      <c r="J534" s="98"/>
    </row>
    <row r="535" ht="12.75">
      <c r="J535" s="98"/>
    </row>
    <row r="536" ht="12.75">
      <c r="J536" s="98"/>
    </row>
    <row r="537" ht="12.75">
      <c r="J537" s="98"/>
    </row>
    <row r="538" ht="12.75">
      <c r="J538" s="98"/>
    </row>
    <row r="539" ht="12.75">
      <c r="J539" s="98"/>
    </row>
    <row r="540" ht="12.75">
      <c r="J540" s="98"/>
    </row>
    <row r="541" ht="12.75">
      <c r="J541" s="98"/>
    </row>
    <row r="542" ht="12.75">
      <c r="J542" s="98"/>
    </row>
    <row r="543" ht="12.75">
      <c r="J543" s="98"/>
    </row>
    <row r="544" ht="12.75">
      <c r="J544" s="98"/>
    </row>
    <row r="545" ht="12.75">
      <c r="J545" s="98"/>
    </row>
    <row r="546" ht="12.75">
      <c r="J546" s="98"/>
    </row>
    <row r="547" ht="12.75">
      <c r="J547" s="98"/>
    </row>
    <row r="548" ht="12.75">
      <c r="J548" s="98"/>
    </row>
    <row r="549" ht="12.75">
      <c r="J549" s="98"/>
    </row>
    <row r="550" ht="12.75">
      <c r="J550" s="98"/>
    </row>
    <row r="551" ht="12.75">
      <c r="J551" s="98"/>
    </row>
    <row r="552" ht="12.75">
      <c r="J552" s="98"/>
    </row>
    <row r="553" ht="12.75">
      <c r="J553" s="98"/>
    </row>
    <row r="554" ht="12.75">
      <c r="J554" s="98"/>
    </row>
    <row r="555" ht="12.75">
      <c r="J555" s="98"/>
    </row>
    <row r="556" ht="12.75">
      <c r="J556" s="98"/>
    </row>
    <row r="557" ht="12.75">
      <c r="J557" s="98"/>
    </row>
    <row r="558" ht="12.75">
      <c r="J558" s="98"/>
    </row>
    <row r="559" ht="12.75">
      <c r="J559" s="98"/>
    </row>
    <row r="560" ht="12.75">
      <c r="J560" s="98"/>
    </row>
    <row r="561" ht="12.75">
      <c r="J561" s="98"/>
    </row>
    <row r="562" ht="12.75">
      <c r="J562" s="98"/>
    </row>
    <row r="563" ht="12.75">
      <c r="J563" s="98"/>
    </row>
    <row r="564" ht="12.75">
      <c r="J564" s="98"/>
    </row>
    <row r="565" ht="12.75">
      <c r="J565" s="98"/>
    </row>
    <row r="566" ht="12.75">
      <c r="J566" s="98"/>
    </row>
    <row r="567" ht="12.75">
      <c r="J567" s="98"/>
    </row>
    <row r="568" ht="12.75">
      <c r="J568" s="98"/>
    </row>
    <row r="569" ht="12.75">
      <c r="J569" s="98"/>
    </row>
    <row r="570" ht="12.75">
      <c r="J570" s="98"/>
    </row>
    <row r="571" ht="12.75">
      <c r="J571" s="98"/>
    </row>
    <row r="572" ht="12.75">
      <c r="J572" s="98"/>
    </row>
    <row r="573" ht="12.75">
      <c r="J573" s="98"/>
    </row>
    <row r="574" ht="12.75">
      <c r="J574" s="98"/>
    </row>
    <row r="575" ht="12.75">
      <c r="J575" s="98"/>
    </row>
    <row r="576" ht="12.75">
      <c r="J576" s="98"/>
    </row>
    <row r="577" ht="12.75">
      <c r="J577" s="98"/>
    </row>
    <row r="578" ht="12.75">
      <c r="J578" s="98"/>
    </row>
    <row r="579" ht="12.75">
      <c r="J579" s="98"/>
    </row>
    <row r="580" ht="12.75">
      <c r="J580" s="98"/>
    </row>
    <row r="581" ht="12.75">
      <c r="J581" s="98"/>
    </row>
    <row r="582" ht="12.75">
      <c r="J582" s="98"/>
    </row>
    <row r="583" ht="12.75">
      <c r="J583" s="98"/>
    </row>
    <row r="584" ht="12.75">
      <c r="J584" s="98"/>
    </row>
    <row r="585" ht="12.75">
      <c r="J585" s="98"/>
    </row>
    <row r="586" ht="12.75">
      <c r="J586" s="98"/>
    </row>
    <row r="587" ht="12.75">
      <c r="J587" s="98"/>
    </row>
    <row r="588" ht="12.75">
      <c r="J588" s="98"/>
    </row>
    <row r="589" ht="12.75">
      <c r="J589" s="98"/>
    </row>
    <row r="590" ht="12.75">
      <c r="J590" s="98"/>
    </row>
    <row r="591" ht="12.75">
      <c r="J591" s="98"/>
    </row>
    <row r="592" ht="12.75">
      <c r="J592" s="98"/>
    </row>
    <row r="593" ht="12.75">
      <c r="J593" s="98"/>
    </row>
    <row r="594" ht="12.75">
      <c r="J594" s="98"/>
    </row>
    <row r="595" ht="12.75">
      <c r="J595" s="98"/>
    </row>
    <row r="596" ht="12.75">
      <c r="J596" s="98"/>
    </row>
    <row r="597" ht="12.75">
      <c r="J597" s="98"/>
    </row>
    <row r="598" ht="12.75">
      <c r="J598" s="98"/>
    </row>
    <row r="599" ht="12.75">
      <c r="J599" s="98"/>
    </row>
    <row r="600" ht="12.75">
      <c r="J600" s="98"/>
    </row>
    <row r="601" ht="12.75">
      <c r="J601" s="98"/>
    </row>
    <row r="602" ht="12.75">
      <c r="J602" s="98"/>
    </row>
    <row r="603" ht="12.75">
      <c r="J603" s="98"/>
    </row>
    <row r="604" ht="12.75">
      <c r="J604" s="98"/>
    </row>
    <row r="605" ht="12.75">
      <c r="J605" s="98"/>
    </row>
    <row r="606" ht="12.75">
      <c r="J606" s="98"/>
    </row>
    <row r="607" ht="12.75">
      <c r="J607" s="98"/>
    </row>
    <row r="608" ht="12.75">
      <c r="J608" s="98"/>
    </row>
    <row r="609" ht="12.75">
      <c r="J609" s="98"/>
    </row>
    <row r="610" ht="12.75">
      <c r="J610" s="98"/>
    </row>
    <row r="611" ht="12.75">
      <c r="J611" s="98"/>
    </row>
    <row r="612" ht="12.75">
      <c r="J612" s="98"/>
    </row>
    <row r="613" ht="12.75">
      <c r="J613" s="98"/>
    </row>
    <row r="614" ht="12.75">
      <c r="J614" s="98"/>
    </row>
    <row r="615" ht="12.75">
      <c r="J615" s="98"/>
    </row>
    <row r="616" ht="12.75">
      <c r="J616" s="98"/>
    </row>
    <row r="617" ht="12.75">
      <c r="J617" s="98"/>
    </row>
    <row r="618" ht="12.75">
      <c r="J618" s="98"/>
    </row>
    <row r="619" ht="12.75">
      <c r="J619" s="98"/>
    </row>
    <row r="620" ht="12.75">
      <c r="J620" s="98"/>
    </row>
    <row r="621" ht="12.75">
      <c r="J621" s="98"/>
    </row>
    <row r="622" ht="12.75">
      <c r="J622" s="98"/>
    </row>
    <row r="623" ht="12.75">
      <c r="J623" s="98"/>
    </row>
    <row r="624" ht="12.75">
      <c r="J624" s="98"/>
    </row>
    <row r="625" ht="12.75">
      <c r="J625" s="98"/>
    </row>
    <row r="626" ht="12.75">
      <c r="J626" s="98"/>
    </row>
    <row r="627" ht="12.75">
      <c r="J627" s="98"/>
    </row>
    <row r="628" ht="12.75">
      <c r="J628" s="98"/>
    </row>
    <row r="629" ht="12.75">
      <c r="J629" s="98"/>
    </row>
    <row r="630" ht="12.75">
      <c r="J630" s="98"/>
    </row>
    <row r="631" ht="12.75">
      <c r="J631" s="98"/>
    </row>
    <row r="632" ht="12.75">
      <c r="J632" s="98"/>
    </row>
    <row r="633" ht="12.75">
      <c r="J633" s="98"/>
    </row>
    <row r="634" ht="12.75">
      <c r="J634" s="98"/>
    </row>
    <row r="635" ht="12.75">
      <c r="J635" s="98"/>
    </row>
    <row r="636" ht="12.75">
      <c r="J636" s="98"/>
    </row>
    <row r="637" ht="12.75">
      <c r="J637" s="98"/>
    </row>
    <row r="638" ht="12.75">
      <c r="J638" s="98"/>
    </row>
    <row r="639" ht="12.75">
      <c r="J639" s="98"/>
    </row>
    <row r="640" ht="12.75">
      <c r="J640" s="98"/>
    </row>
    <row r="641" ht="12.75">
      <c r="J641" s="98"/>
    </row>
    <row r="642" ht="12.75">
      <c r="J642" s="98"/>
    </row>
    <row r="643" ht="12.75">
      <c r="J643" s="98"/>
    </row>
    <row r="644" ht="12.75">
      <c r="J644" s="98"/>
    </row>
    <row r="645" ht="12.75">
      <c r="J645" s="98"/>
    </row>
    <row r="646" ht="12.75">
      <c r="J646" s="98"/>
    </row>
    <row r="647" ht="12.75">
      <c r="J647" s="98"/>
    </row>
    <row r="648" ht="12.75">
      <c r="J648" s="98"/>
    </row>
    <row r="649" ht="12.75">
      <c r="J649" s="98"/>
    </row>
    <row r="650" ht="12.75">
      <c r="J650" s="98"/>
    </row>
    <row r="651" ht="12.75">
      <c r="J651" s="98"/>
    </row>
    <row r="652" ht="12.75">
      <c r="J652" s="98"/>
    </row>
    <row r="653" ht="12.75">
      <c r="J653" s="98"/>
    </row>
    <row r="654" ht="12.75">
      <c r="J654" s="98"/>
    </row>
    <row r="655" ht="12.75">
      <c r="J655" s="98"/>
    </row>
    <row r="656" ht="12.75">
      <c r="J656" s="98"/>
    </row>
    <row r="657" ht="12.75">
      <c r="J657" s="98"/>
    </row>
    <row r="658" ht="12.75">
      <c r="J658" s="98"/>
    </row>
    <row r="659" ht="12.75">
      <c r="J659" s="98"/>
    </row>
    <row r="660" ht="12.75">
      <c r="J660" s="98"/>
    </row>
    <row r="661" ht="12.75">
      <c r="J661" s="98"/>
    </row>
    <row r="662" ht="12.75">
      <c r="J662" s="98"/>
    </row>
    <row r="663" ht="12.75">
      <c r="J663" s="98"/>
    </row>
    <row r="664" ht="12.75">
      <c r="J664" s="98"/>
    </row>
    <row r="665" ht="12.75">
      <c r="J665" s="98"/>
    </row>
    <row r="666" ht="12.75">
      <c r="J666" s="98"/>
    </row>
    <row r="667" ht="12.75">
      <c r="J667" s="98"/>
    </row>
    <row r="668" ht="12.75">
      <c r="J668" s="98"/>
    </row>
    <row r="669" ht="12.75">
      <c r="J669" s="98"/>
    </row>
    <row r="670" ht="12.75">
      <c r="J670" s="98"/>
    </row>
    <row r="671" ht="12.75">
      <c r="J671" s="98"/>
    </row>
    <row r="672" ht="12.75">
      <c r="J672" s="98"/>
    </row>
    <row r="673" ht="12.75">
      <c r="J673" s="98"/>
    </row>
    <row r="674" ht="12.75">
      <c r="J674" s="98"/>
    </row>
    <row r="675" ht="12.75">
      <c r="J675" s="98"/>
    </row>
    <row r="676" ht="12.75">
      <c r="J676" s="98"/>
    </row>
    <row r="677" ht="12.75">
      <c r="J677" s="98"/>
    </row>
    <row r="678" ht="12.75">
      <c r="J678" s="98"/>
    </row>
    <row r="679" ht="12.75">
      <c r="J679" s="98"/>
    </row>
    <row r="680" ht="12.75">
      <c r="J680" s="98"/>
    </row>
    <row r="681" ht="12.75">
      <c r="J681" s="98"/>
    </row>
    <row r="682" ht="12.75">
      <c r="J682" s="98"/>
    </row>
    <row r="683" ht="12.75">
      <c r="J683" s="98"/>
    </row>
    <row r="684" ht="12.75">
      <c r="J684" s="98"/>
    </row>
    <row r="685" ht="12.75">
      <c r="J685" s="98"/>
    </row>
    <row r="686" ht="12.75">
      <c r="J686" s="98"/>
    </row>
    <row r="687" ht="12.75">
      <c r="J687" s="98"/>
    </row>
    <row r="688" ht="12.75">
      <c r="J688" s="98"/>
    </row>
    <row r="689" ht="12.75">
      <c r="J689" s="98"/>
    </row>
    <row r="690" ht="12.75">
      <c r="J690" s="98"/>
    </row>
    <row r="691" ht="12.75">
      <c r="J691" s="98"/>
    </row>
    <row r="692" ht="12.75">
      <c r="J692" s="98"/>
    </row>
    <row r="693" ht="12.75">
      <c r="J693" s="98"/>
    </row>
    <row r="694" ht="12.75">
      <c r="J694" s="98"/>
    </row>
    <row r="695" ht="12.75">
      <c r="J695" s="98"/>
    </row>
    <row r="696" ht="12.75">
      <c r="J696" s="98"/>
    </row>
    <row r="697" ht="12.75">
      <c r="J697" s="98"/>
    </row>
    <row r="698" ht="12.75">
      <c r="J698" s="98"/>
    </row>
    <row r="699" ht="12.75">
      <c r="J699" s="98"/>
    </row>
    <row r="700" ht="12.75">
      <c r="J700" s="98"/>
    </row>
    <row r="701" ht="12.75">
      <c r="J701" s="98"/>
    </row>
    <row r="702" ht="12.75">
      <c r="J702" s="98"/>
    </row>
    <row r="703" ht="12.75">
      <c r="J703" s="98"/>
    </row>
    <row r="704" ht="12.75">
      <c r="J704" s="98"/>
    </row>
    <row r="705" ht="12.75">
      <c r="J705" s="98"/>
    </row>
    <row r="706" ht="12.75">
      <c r="J706" s="98"/>
    </row>
    <row r="707" ht="12.75">
      <c r="J707" s="98"/>
    </row>
    <row r="708" ht="12.75">
      <c r="J708" s="98"/>
    </row>
    <row r="709" ht="12.75">
      <c r="J709" s="98"/>
    </row>
    <row r="710" ht="12.75">
      <c r="J710" s="98"/>
    </row>
    <row r="711" ht="12.75">
      <c r="J711" s="98"/>
    </row>
    <row r="712" ht="12.75">
      <c r="J712" s="98"/>
    </row>
    <row r="713" ht="12.75">
      <c r="J713" s="98"/>
    </row>
    <row r="714" ht="12.75">
      <c r="J714" s="98"/>
    </row>
    <row r="715" ht="12.75">
      <c r="J715" s="98"/>
    </row>
    <row r="716" ht="12.75">
      <c r="J716" s="98"/>
    </row>
    <row r="717" ht="12.75">
      <c r="J717" s="98"/>
    </row>
    <row r="718" ht="12.75">
      <c r="J718" s="98"/>
    </row>
    <row r="719" ht="12.75">
      <c r="J719" s="98"/>
    </row>
    <row r="720" ht="12.75">
      <c r="J720" s="98"/>
    </row>
    <row r="721" ht="12.75">
      <c r="J721" s="98"/>
    </row>
    <row r="722" ht="12.75">
      <c r="J722" s="98"/>
    </row>
    <row r="723" ht="12.75">
      <c r="J723" s="98"/>
    </row>
    <row r="724" ht="12.75">
      <c r="J724" s="98"/>
    </row>
    <row r="725" ht="12.75">
      <c r="J725" s="98"/>
    </row>
    <row r="726" ht="12.75">
      <c r="J726" s="98"/>
    </row>
    <row r="727" ht="12.75">
      <c r="J727" s="98"/>
    </row>
    <row r="728" ht="12.75">
      <c r="J728" s="98"/>
    </row>
    <row r="729" ht="12.75">
      <c r="J729" s="98"/>
    </row>
    <row r="730" ht="12.75">
      <c r="J730" s="98"/>
    </row>
    <row r="731" ht="12.75">
      <c r="J731" s="98"/>
    </row>
    <row r="732" ht="12.75">
      <c r="J732" s="98"/>
    </row>
    <row r="733" ht="12.75">
      <c r="J733" s="98"/>
    </row>
    <row r="734" ht="12.75">
      <c r="J734" s="98"/>
    </row>
    <row r="735" ht="12.75">
      <c r="J735" s="98"/>
    </row>
    <row r="736" ht="12.75">
      <c r="J736" s="98"/>
    </row>
    <row r="737" ht="12.75">
      <c r="J737" s="98"/>
    </row>
    <row r="738" ht="12.75">
      <c r="J738" s="98"/>
    </row>
    <row r="739" ht="12.75">
      <c r="J739" s="98"/>
    </row>
    <row r="740" ht="12.75">
      <c r="J740" s="98"/>
    </row>
    <row r="741" ht="12.75">
      <c r="J741" s="98"/>
    </row>
    <row r="742" ht="12.75">
      <c r="J742" s="98"/>
    </row>
    <row r="743" ht="12.75">
      <c r="J743" s="98"/>
    </row>
    <row r="744" ht="12.75">
      <c r="J744" s="98"/>
    </row>
    <row r="745" ht="12.75">
      <c r="J745" s="98"/>
    </row>
    <row r="746" ht="12.75">
      <c r="J746" s="98"/>
    </row>
    <row r="747" ht="12.75">
      <c r="J747" s="98"/>
    </row>
    <row r="748" ht="12.75">
      <c r="J748" s="98"/>
    </row>
    <row r="749" ht="12.75">
      <c r="J749" s="98"/>
    </row>
    <row r="750" ht="12.75">
      <c r="J750" s="98"/>
    </row>
    <row r="751" ht="12.75">
      <c r="J751" s="98"/>
    </row>
    <row r="752" ht="12.75">
      <c r="J752" s="98"/>
    </row>
    <row r="753" ht="12.75">
      <c r="J753" s="98"/>
    </row>
    <row r="754" ht="12.75">
      <c r="J754" s="98"/>
    </row>
    <row r="755" ht="12.75">
      <c r="J755" s="98"/>
    </row>
    <row r="756" ht="12.75">
      <c r="J756" s="98"/>
    </row>
    <row r="757" ht="12.75">
      <c r="J757" s="98"/>
    </row>
    <row r="758" ht="12.75">
      <c r="J758" s="98"/>
    </row>
    <row r="759" ht="12.75">
      <c r="J759" s="98"/>
    </row>
    <row r="760" ht="12.75">
      <c r="J760" s="98"/>
    </row>
    <row r="761" ht="12.75">
      <c r="J761" s="98"/>
    </row>
    <row r="762" ht="12.75">
      <c r="J762" s="98"/>
    </row>
    <row r="763" ht="12.75">
      <c r="J763" s="98"/>
    </row>
    <row r="764" ht="12.75">
      <c r="J764" s="98"/>
    </row>
    <row r="765" ht="12.75">
      <c r="J765" s="98"/>
    </row>
    <row r="766" ht="12.75">
      <c r="J766" s="98"/>
    </row>
    <row r="767" ht="12.75">
      <c r="J767" s="98"/>
    </row>
    <row r="768" ht="12.75">
      <c r="J768" s="98"/>
    </row>
    <row r="769" ht="12.75">
      <c r="J769" s="98"/>
    </row>
    <row r="770" ht="12.75">
      <c r="J770" s="98"/>
    </row>
    <row r="771" ht="12.75">
      <c r="J771" s="98"/>
    </row>
    <row r="772" ht="12.75">
      <c r="J772" s="98"/>
    </row>
    <row r="773" ht="12.75">
      <c r="J773" s="98"/>
    </row>
    <row r="774" ht="12.75">
      <c r="J774" s="98"/>
    </row>
    <row r="775" ht="12.75">
      <c r="J775" s="98"/>
    </row>
    <row r="776" ht="12.75">
      <c r="J776" s="98"/>
    </row>
    <row r="777" ht="12.75">
      <c r="J777" s="98"/>
    </row>
    <row r="778" ht="12.75">
      <c r="J778" s="98"/>
    </row>
    <row r="779" ht="12.75">
      <c r="J779" s="98"/>
    </row>
    <row r="780" ht="12.75">
      <c r="J780" s="98"/>
    </row>
    <row r="781" ht="12.75">
      <c r="J781" s="98"/>
    </row>
    <row r="782" ht="12.75">
      <c r="J782" s="98"/>
    </row>
    <row r="783" ht="12.75">
      <c r="J783" s="98"/>
    </row>
    <row r="784" ht="12.75">
      <c r="J784" s="98"/>
    </row>
    <row r="785" ht="12.75">
      <c r="J785" s="98"/>
    </row>
    <row r="786" ht="12.75">
      <c r="J786" s="98"/>
    </row>
    <row r="787" ht="12.75">
      <c r="J787" s="98"/>
    </row>
    <row r="788" ht="12.75">
      <c r="J788" s="98"/>
    </row>
    <row r="789" ht="12.75">
      <c r="J789" s="98"/>
    </row>
    <row r="790" ht="12.75">
      <c r="J790" s="98"/>
    </row>
    <row r="791" ht="12.75">
      <c r="J791" s="98"/>
    </row>
    <row r="792" ht="12.75">
      <c r="J792" s="98"/>
    </row>
    <row r="793" ht="12.75">
      <c r="J793" s="98"/>
    </row>
    <row r="794" ht="12.75">
      <c r="J794" s="98"/>
    </row>
    <row r="795" ht="12.75">
      <c r="J795" s="98"/>
    </row>
    <row r="796" ht="12.75">
      <c r="J796" s="98"/>
    </row>
    <row r="797" ht="12.75">
      <c r="J797" s="98"/>
    </row>
    <row r="798" ht="12.75">
      <c r="J798" s="98"/>
    </row>
    <row r="799" ht="12.75">
      <c r="J799" s="98"/>
    </row>
    <row r="800" ht="12.75">
      <c r="J800" s="98"/>
    </row>
    <row r="801" ht="12.75">
      <c r="J801" s="98"/>
    </row>
    <row r="802" ht="12.75">
      <c r="J802" s="98"/>
    </row>
    <row r="803" ht="12.75">
      <c r="J803" s="98"/>
    </row>
    <row r="804" ht="12.75">
      <c r="J804" s="98"/>
    </row>
    <row r="805" ht="12.75">
      <c r="J805" s="98"/>
    </row>
    <row r="806" ht="12.75">
      <c r="J806" s="98"/>
    </row>
    <row r="807" ht="12.75">
      <c r="J807" s="98"/>
    </row>
    <row r="808" ht="12.75">
      <c r="J808" s="98"/>
    </row>
    <row r="809" ht="12.75">
      <c r="J809" s="98"/>
    </row>
    <row r="810" ht="12.75">
      <c r="J810" s="98"/>
    </row>
    <row r="811" ht="12.75">
      <c r="J811" s="98"/>
    </row>
    <row r="812" ht="12.75">
      <c r="J812" s="98"/>
    </row>
    <row r="813" ht="12.75">
      <c r="J813" s="98"/>
    </row>
    <row r="814" ht="12.75">
      <c r="J814" s="98"/>
    </row>
    <row r="815" ht="12.75">
      <c r="J815" s="98"/>
    </row>
    <row r="816" ht="12.75">
      <c r="J816" s="98"/>
    </row>
    <row r="817" ht="12.75">
      <c r="J817" s="98"/>
    </row>
    <row r="818" ht="12.75">
      <c r="J818" s="98"/>
    </row>
    <row r="819" ht="12.75">
      <c r="J819" s="98"/>
    </row>
    <row r="820" ht="12.75">
      <c r="J820" s="98"/>
    </row>
    <row r="821" ht="12.75">
      <c r="J821" s="98"/>
    </row>
    <row r="822" ht="12.75">
      <c r="J822" s="98"/>
    </row>
    <row r="823" ht="12.75">
      <c r="J823" s="98"/>
    </row>
    <row r="824" ht="12.75">
      <c r="J824" s="98"/>
    </row>
    <row r="825" ht="12.75">
      <c r="J825" s="98"/>
    </row>
    <row r="826" ht="12.75">
      <c r="J826" s="98"/>
    </row>
    <row r="827" ht="12.75">
      <c r="J827" s="98"/>
    </row>
    <row r="828" ht="12.75">
      <c r="J828" s="98"/>
    </row>
    <row r="829" ht="12.75">
      <c r="J829" s="98"/>
    </row>
    <row r="830" ht="12.75">
      <c r="J830" s="98"/>
    </row>
    <row r="831" ht="12.75">
      <c r="J831" s="98"/>
    </row>
    <row r="832" ht="12.75">
      <c r="J832" s="98"/>
    </row>
    <row r="833" ht="12.75">
      <c r="J833" s="98"/>
    </row>
    <row r="834" ht="12.75">
      <c r="J834" s="98"/>
    </row>
    <row r="835" ht="12.75">
      <c r="J835" s="98"/>
    </row>
    <row r="836" ht="12.75">
      <c r="J836" s="98"/>
    </row>
    <row r="837" ht="12.75">
      <c r="J837" s="98"/>
    </row>
    <row r="838" ht="12.75">
      <c r="J838" s="98"/>
    </row>
    <row r="839" ht="12.75">
      <c r="J839" s="98"/>
    </row>
    <row r="840" ht="12.75">
      <c r="J840" s="98"/>
    </row>
    <row r="841" ht="12.75">
      <c r="J841" s="98"/>
    </row>
    <row r="842" ht="12.75">
      <c r="J842" s="98"/>
    </row>
    <row r="843" ht="12.75">
      <c r="J843" s="98"/>
    </row>
    <row r="844" ht="12.75">
      <c r="J844" s="98"/>
    </row>
    <row r="845" ht="12.75">
      <c r="J845" s="98"/>
    </row>
    <row r="846" ht="12.75">
      <c r="J846" s="98"/>
    </row>
    <row r="847" ht="12.75">
      <c r="J847" s="98"/>
    </row>
    <row r="848" ht="12.75">
      <c r="J848" s="98"/>
    </row>
    <row r="849" ht="12.75">
      <c r="J849" s="98"/>
    </row>
    <row r="850" ht="12.75">
      <c r="J850" s="98"/>
    </row>
    <row r="851" ht="12.75">
      <c r="J851" s="98"/>
    </row>
    <row r="852" ht="12.75">
      <c r="J852" s="98"/>
    </row>
    <row r="853" ht="12.75">
      <c r="J853" s="98"/>
    </row>
    <row r="854" ht="12.75">
      <c r="J854" s="98"/>
    </row>
    <row r="855" ht="12.75">
      <c r="J855" s="98"/>
    </row>
    <row r="856" ht="12.75">
      <c r="J856" s="98"/>
    </row>
    <row r="857" ht="12.75">
      <c r="J857" s="98"/>
    </row>
    <row r="858" ht="12.75">
      <c r="J858" s="98"/>
    </row>
    <row r="859" ht="12.75">
      <c r="J859" s="98"/>
    </row>
    <row r="860" ht="12.75">
      <c r="J860" s="98"/>
    </row>
    <row r="861" ht="12.75">
      <c r="J861" s="98"/>
    </row>
    <row r="862" ht="12.75">
      <c r="J862" s="98"/>
    </row>
    <row r="863" ht="12.75">
      <c r="J863" s="98"/>
    </row>
    <row r="864" ht="12.75">
      <c r="J864" s="98"/>
    </row>
    <row r="865" ht="12.75">
      <c r="J865" s="98"/>
    </row>
    <row r="866" ht="12.75">
      <c r="J866" s="98"/>
    </row>
    <row r="867" ht="12.75">
      <c r="J867" s="98"/>
    </row>
    <row r="868" ht="12.75">
      <c r="J868" s="98"/>
    </row>
    <row r="869" ht="12.75">
      <c r="J869" s="98"/>
    </row>
    <row r="870" ht="12.75">
      <c r="J870" s="98"/>
    </row>
    <row r="871" ht="12.75">
      <c r="J871" s="98"/>
    </row>
    <row r="872" ht="12.75">
      <c r="J872" s="98"/>
    </row>
    <row r="873" ht="12.75">
      <c r="J873" s="98"/>
    </row>
    <row r="874" ht="12.75">
      <c r="J874" s="98"/>
    </row>
    <row r="875" ht="12.75">
      <c r="J875" s="98"/>
    </row>
    <row r="876" ht="12.75">
      <c r="J876" s="98"/>
    </row>
    <row r="877" ht="12.75">
      <c r="J877" s="98"/>
    </row>
    <row r="878" ht="12.75">
      <c r="J878" s="98"/>
    </row>
    <row r="879" ht="12.75">
      <c r="J879" s="98"/>
    </row>
    <row r="880" ht="12.75">
      <c r="J880" s="98"/>
    </row>
    <row r="881" ht="12.75">
      <c r="J881" s="98"/>
    </row>
    <row r="882" ht="12.75">
      <c r="J882" s="98"/>
    </row>
    <row r="883" ht="12.75">
      <c r="J883" s="98"/>
    </row>
    <row r="884" ht="12.75">
      <c r="J884" s="98"/>
    </row>
    <row r="885" ht="12.75">
      <c r="J885" s="98"/>
    </row>
    <row r="886" ht="12.75">
      <c r="J886" s="98"/>
    </row>
    <row r="887" ht="12.75">
      <c r="J887" s="98"/>
    </row>
    <row r="888" ht="12.75">
      <c r="J888" s="98"/>
    </row>
    <row r="889" ht="12.75">
      <c r="J889" s="98"/>
    </row>
    <row r="890" ht="12.75">
      <c r="J890" s="98"/>
    </row>
    <row r="891" ht="12.75">
      <c r="J891" s="98"/>
    </row>
    <row r="892" ht="12.75">
      <c r="J892" s="98"/>
    </row>
    <row r="893" ht="12.75">
      <c r="J893" s="98"/>
    </row>
    <row r="894" ht="12.75">
      <c r="J894" s="98"/>
    </row>
    <row r="895" ht="12.75">
      <c r="J895" s="98"/>
    </row>
    <row r="896" ht="12.75">
      <c r="J896" s="98"/>
    </row>
    <row r="897" ht="12.75">
      <c r="J897" s="98"/>
    </row>
    <row r="898" ht="12.75">
      <c r="J898" s="98"/>
    </row>
    <row r="899" ht="12.75">
      <c r="J899" s="98"/>
    </row>
    <row r="900" ht="12.75">
      <c r="J900" s="98"/>
    </row>
    <row r="901" ht="12.75">
      <c r="J901" s="98"/>
    </row>
    <row r="902" ht="12.75">
      <c r="J902" s="98"/>
    </row>
    <row r="903" ht="12.75">
      <c r="J903" s="98"/>
    </row>
    <row r="904" ht="12.75">
      <c r="J904" s="98"/>
    </row>
    <row r="905" ht="12.75">
      <c r="J905" s="98"/>
    </row>
    <row r="906" ht="12.75">
      <c r="J906" s="98"/>
    </row>
    <row r="907" ht="12.75">
      <c r="J907" s="98"/>
    </row>
    <row r="908" ht="12.75">
      <c r="J908" s="98"/>
    </row>
    <row r="909" ht="12.75">
      <c r="J909" s="98"/>
    </row>
    <row r="910" ht="12.75">
      <c r="J910" s="98"/>
    </row>
    <row r="911" ht="12.75">
      <c r="J911" s="98"/>
    </row>
    <row r="912" ht="12.75">
      <c r="J912" s="98"/>
    </row>
    <row r="913" ht="12.75">
      <c r="J913" s="98"/>
    </row>
    <row r="914" ht="12.75">
      <c r="J914" s="98"/>
    </row>
    <row r="915" ht="12.75">
      <c r="J915" s="98"/>
    </row>
    <row r="916" ht="12.75">
      <c r="J916" s="98"/>
    </row>
    <row r="917" ht="12.75">
      <c r="J917" s="98"/>
    </row>
    <row r="918" ht="12.75">
      <c r="J918" s="98"/>
    </row>
    <row r="919" ht="12.75">
      <c r="J919" s="98"/>
    </row>
    <row r="920" ht="12.75">
      <c r="J920" s="98"/>
    </row>
    <row r="921" ht="12.75">
      <c r="J921" s="98"/>
    </row>
    <row r="922" ht="12.75">
      <c r="J922" s="98"/>
    </row>
    <row r="923" ht="12.75">
      <c r="J923" s="98"/>
    </row>
    <row r="924" ht="12.75">
      <c r="J924" s="98"/>
    </row>
    <row r="925" ht="12.75">
      <c r="J925" s="98"/>
    </row>
    <row r="926" ht="12.75">
      <c r="J926" s="98"/>
    </row>
    <row r="927" ht="12.75">
      <c r="J927" s="98"/>
    </row>
    <row r="928" ht="12.75">
      <c r="J928" s="98"/>
    </row>
    <row r="929" ht="12.75">
      <c r="J929" s="98"/>
    </row>
    <row r="930" ht="12.75">
      <c r="J930" s="98"/>
    </row>
    <row r="931" ht="12.75">
      <c r="J931" s="98"/>
    </row>
    <row r="932" ht="12.75">
      <c r="J932" s="98"/>
    </row>
    <row r="933" ht="12.75">
      <c r="J933" s="98"/>
    </row>
    <row r="934" ht="12.75">
      <c r="J934" s="98"/>
    </row>
    <row r="935" ht="12.75">
      <c r="J935" s="98"/>
    </row>
    <row r="936" ht="12.75">
      <c r="J936" s="98"/>
    </row>
    <row r="937" ht="12.75">
      <c r="J937" s="98"/>
    </row>
    <row r="938" ht="12.75">
      <c r="J938" s="98"/>
    </row>
    <row r="939" ht="12.75">
      <c r="J939" s="98"/>
    </row>
    <row r="940" ht="12.75">
      <c r="J940" s="98"/>
    </row>
    <row r="941" ht="12.75">
      <c r="J941" s="98"/>
    </row>
    <row r="942" ht="12.75">
      <c r="J942" s="98"/>
    </row>
    <row r="943" ht="12.75">
      <c r="J943" s="98"/>
    </row>
    <row r="944" ht="12.75">
      <c r="J944" s="98"/>
    </row>
    <row r="945" ht="12.75">
      <c r="J945" s="98"/>
    </row>
    <row r="946" ht="12.75">
      <c r="J946" s="98"/>
    </row>
    <row r="947" ht="12.75">
      <c r="J947" s="98"/>
    </row>
    <row r="948" ht="12.75">
      <c r="J948" s="98"/>
    </row>
    <row r="949" ht="12.75">
      <c r="J949" s="98"/>
    </row>
    <row r="950" ht="12.75">
      <c r="J950" s="98"/>
    </row>
    <row r="951" ht="12.75">
      <c r="J951" s="98"/>
    </row>
    <row r="952" ht="12.75">
      <c r="J952" s="98"/>
    </row>
    <row r="953" ht="12.75">
      <c r="J953" s="98"/>
    </row>
    <row r="954" ht="12.75">
      <c r="J954" s="98"/>
    </row>
    <row r="955" ht="12.75">
      <c r="J955" s="98"/>
    </row>
    <row r="956" ht="12.75">
      <c r="J956" s="98"/>
    </row>
    <row r="957" ht="12.75">
      <c r="J957" s="98"/>
    </row>
    <row r="958" ht="12.75">
      <c r="J958" s="98"/>
    </row>
    <row r="959" ht="12.75">
      <c r="J959" s="98"/>
    </row>
    <row r="960" ht="12.75">
      <c r="J960" s="98"/>
    </row>
    <row r="961" ht="12.75">
      <c r="J961" s="98"/>
    </row>
    <row r="962" ht="12.75">
      <c r="J962" s="98"/>
    </row>
    <row r="963" ht="12.75">
      <c r="J963" s="98"/>
    </row>
    <row r="964" ht="12.75">
      <c r="J964" s="98"/>
    </row>
    <row r="965" ht="12.75">
      <c r="J965" s="98"/>
    </row>
    <row r="966" ht="12.75">
      <c r="J966" s="98"/>
    </row>
    <row r="967" ht="12.75">
      <c r="J967" s="98"/>
    </row>
    <row r="968" ht="12.75">
      <c r="J968" s="98"/>
    </row>
    <row r="969" ht="12.75">
      <c r="J969" s="98"/>
    </row>
    <row r="970" ht="12.75">
      <c r="J970" s="98"/>
    </row>
    <row r="971" ht="12.75">
      <c r="J971" s="98"/>
    </row>
    <row r="972" ht="12.75">
      <c r="J972" s="98"/>
    </row>
    <row r="973" ht="12.75">
      <c r="J973" s="98"/>
    </row>
    <row r="974" ht="12.75">
      <c r="J974" s="98"/>
    </row>
    <row r="975" ht="12.75">
      <c r="J975" s="98"/>
    </row>
    <row r="976" ht="12.75">
      <c r="J976" s="98"/>
    </row>
    <row r="977" ht="12.75">
      <c r="J977" s="98"/>
    </row>
    <row r="978" ht="12.75">
      <c r="J978" s="98"/>
    </row>
    <row r="979" ht="12.75">
      <c r="J979" s="98"/>
    </row>
    <row r="980" ht="12.75">
      <c r="J980" s="98"/>
    </row>
    <row r="981" ht="12.75">
      <c r="J981" s="98"/>
    </row>
    <row r="982" ht="12.75">
      <c r="J982" s="98"/>
    </row>
    <row r="983" ht="12.75">
      <c r="J983" s="98"/>
    </row>
    <row r="984" ht="12.75">
      <c r="J984" s="98"/>
    </row>
    <row r="985" ht="12.75">
      <c r="J985" s="98"/>
    </row>
    <row r="986" ht="12.75">
      <c r="J986" s="98"/>
    </row>
    <row r="987" ht="12.75">
      <c r="J987" s="98"/>
    </row>
    <row r="988" ht="12.75">
      <c r="J988" s="98"/>
    </row>
    <row r="989" ht="12.75">
      <c r="J989" s="98"/>
    </row>
    <row r="990" ht="12.75">
      <c r="J990" s="98"/>
    </row>
    <row r="991" ht="12.75">
      <c r="J991" s="98"/>
    </row>
    <row r="992" ht="12.75">
      <c r="J992" s="98"/>
    </row>
    <row r="993" ht="12.75">
      <c r="J993" s="98"/>
    </row>
    <row r="994" ht="12.75">
      <c r="J994" s="98"/>
    </row>
    <row r="995" ht="12.75">
      <c r="J995" s="98"/>
    </row>
    <row r="996" ht="12.75">
      <c r="J996" s="98"/>
    </row>
    <row r="997" ht="12.75">
      <c r="J997" s="98"/>
    </row>
    <row r="998" ht="12.75">
      <c r="J998" s="98"/>
    </row>
    <row r="999" ht="12.75">
      <c r="J999" s="98"/>
    </row>
    <row r="1000" ht="12.75">
      <c r="J1000" s="98"/>
    </row>
    <row r="1001" ht="12.75">
      <c r="J1001" s="98"/>
    </row>
    <row r="1002" ht="12.75">
      <c r="J1002" s="98"/>
    </row>
    <row r="1003" ht="12.75">
      <c r="J1003" s="98"/>
    </row>
    <row r="1004" ht="12.75">
      <c r="J1004" s="98"/>
    </row>
    <row r="1005" ht="12.75">
      <c r="J1005" s="98"/>
    </row>
    <row r="1006" ht="12.75">
      <c r="J1006" s="98"/>
    </row>
    <row r="1007" ht="12.75">
      <c r="J1007" s="98"/>
    </row>
    <row r="1008" ht="12.75">
      <c r="J1008" s="98"/>
    </row>
    <row r="1009" ht="12.75">
      <c r="J1009" s="98"/>
    </row>
    <row r="1010" ht="12.75">
      <c r="J1010" s="98"/>
    </row>
    <row r="1011" ht="12.75">
      <c r="J1011" s="98"/>
    </row>
    <row r="1012" ht="12.75">
      <c r="J1012" s="98"/>
    </row>
    <row r="1013" ht="12.75">
      <c r="J1013" s="98"/>
    </row>
    <row r="1014" ht="12.75">
      <c r="J1014" s="98"/>
    </row>
    <row r="1015" ht="12.75">
      <c r="J1015" s="98"/>
    </row>
    <row r="1016" ht="12.75">
      <c r="J1016" s="98"/>
    </row>
    <row r="1017" ht="12.75">
      <c r="J1017" s="98"/>
    </row>
    <row r="1018" ht="12.75">
      <c r="J1018" s="98"/>
    </row>
    <row r="1019" ht="12.75">
      <c r="J1019" s="98"/>
    </row>
    <row r="1020" ht="12.75">
      <c r="J1020" s="98"/>
    </row>
    <row r="1021" ht="12.75">
      <c r="J1021" s="98"/>
    </row>
    <row r="1022" ht="12.75">
      <c r="J1022" s="98"/>
    </row>
    <row r="1023" ht="12.75">
      <c r="J1023" s="98"/>
    </row>
    <row r="1024" ht="12.75">
      <c r="J1024" s="98"/>
    </row>
    <row r="1025" ht="12.75">
      <c r="J1025" s="98"/>
    </row>
    <row r="1026" ht="12.75">
      <c r="J1026" s="98"/>
    </row>
    <row r="1027" ht="12.75">
      <c r="J1027" s="98"/>
    </row>
    <row r="1028" ht="12.75">
      <c r="J1028" s="98"/>
    </row>
    <row r="1029" ht="12.75">
      <c r="J1029" s="98"/>
    </row>
    <row r="1030" ht="12.75">
      <c r="J1030" s="98"/>
    </row>
    <row r="1031" ht="12.75">
      <c r="J1031" s="98"/>
    </row>
    <row r="1032" ht="12.75">
      <c r="J1032" s="98"/>
    </row>
    <row r="1033" ht="12.75">
      <c r="J1033" s="98"/>
    </row>
    <row r="1034" ht="12.75">
      <c r="J1034" s="98"/>
    </row>
    <row r="1035" ht="12.75">
      <c r="J1035" s="98"/>
    </row>
    <row r="1036" ht="12.75">
      <c r="J1036" s="98"/>
    </row>
    <row r="1037" ht="12.75">
      <c r="J1037" s="98"/>
    </row>
    <row r="1038" ht="12.75">
      <c r="J1038" s="98"/>
    </row>
    <row r="1039" ht="12.75">
      <c r="J1039" s="98"/>
    </row>
    <row r="1040" ht="12.75">
      <c r="J1040" s="98"/>
    </row>
    <row r="1041" ht="12.75">
      <c r="J1041" s="98"/>
    </row>
    <row r="1042" ht="12.75">
      <c r="J1042" s="98"/>
    </row>
    <row r="1043" ht="12.75">
      <c r="J1043" s="98"/>
    </row>
    <row r="1044" ht="12.75">
      <c r="J1044" s="98"/>
    </row>
    <row r="1045" ht="12.75">
      <c r="J1045" s="98"/>
    </row>
    <row r="1046" ht="12.75">
      <c r="J1046" s="98"/>
    </row>
    <row r="1047" ht="12.75">
      <c r="J1047" s="98"/>
    </row>
    <row r="1048" ht="12.75">
      <c r="J1048" s="98"/>
    </row>
    <row r="1049" ht="12.75">
      <c r="J1049" s="98"/>
    </row>
    <row r="1050" ht="12.75">
      <c r="J1050" s="98"/>
    </row>
    <row r="1051" ht="12.75">
      <c r="J1051" s="98"/>
    </row>
    <row r="1052" ht="12.75">
      <c r="J1052" s="98"/>
    </row>
    <row r="1053" ht="12.75">
      <c r="J1053" s="98"/>
    </row>
    <row r="1054" ht="12.75">
      <c r="J1054" s="98"/>
    </row>
    <row r="1055" ht="12.75">
      <c r="J1055" s="98"/>
    </row>
    <row r="1056" ht="12.75">
      <c r="J1056" s="98"/>
    </row>
    <row r="1057" ht="12.75">
      <c r="J1057" s="98"/>
    </row>
    <row r="1058" ht="12.75">
      <c r="J1058" s="98"/>
    </row>
    <row r="1059" ht="12.75">
      <c r="J1059" s="98"/>
    </row>
    <row r="1060" ht="12.75">
      <c r="J1060" s="98"/>
    </row>
    <row r="1061" ht="12.75">
      <c r="J1061" s="98"/>
    </row>
    <row r="1062" ht="12.75">
      <c r="J1062" s="98"/>
    </row>
    <row r="1063" ht="12.75">
      <c r="J1063" s="98"/>
    </row>
    <row r="1064" ht="12.75">
      <c r="J1064" s="98"/>
    </row>
    <row r="1065" ht="12.75">
      <c r="J1065" s="98"/>
    </row>
    <row r="1066" ht="12.75">
      <c r="J1066" s="98"/>
    </row>
    <row r="1067" ht="12.75">
      <c r="J1067" s="98"/>
    </row>
    <row r="1068" ht="12.75">
      <c r="J1068" s="98"/>
    </row>
    <row r="1069" ht="12.75">
      <c r="J1069" s="98"/>
    </row>
    <row r="1070" ht="12.75">
      <c r="J1070" s="98"/>
    </row>
    <row r="1071" ht="12.75">
      <c r="J1071" s="98"/>
    </row>
    <row r="1072" ht="12.75">
      <c r="J1072" s="98"/>
    </row>
    <row r="1073" ht="12.75">
      <c r="J1073" s="98"/>
    </row>
    <row r="1074" ht="12.75">
      <c r="J1074" s="98"/>
    </row>
    <row r="1075" ht="12.75">
      <c r="J1075" s="98"/>
    </row>
    <row r="1076" ht="12.75">
      <c r="J1076" s="98"/>
    </row>
    <row r="1077" ht="12.75">
      <c r="J1077" s="98"/>
    </row>
    <row r="1078" ht="12.75">
      <c r="J1078" s="98"/>
    </row>
    <row r="1079" ht="12.75">
      <c r="J1079" s="98"/>
    </row>
    <row r="1080" ht="12.75">
      <c r="J1080" s="98"/>
    </row>
    <row r="1081" ht="12.75">
      <c r="J1081" s="98"/>
    </row>
    <row r="1082" ht="12.75">
      <c r="J1082" s="98"/>
    </row>
    <row r="1083" ht="12.75">
      <c r="J1083" s="98"/>
    </row>
    <row r="1084" ht="12.75">
      <c r="J1084" s="98"/>
    </row>
    <row r="1085" ht="12.75">
      <c r="J1085" s="98"/>
    </row>
    <row r="1086" ht="12.75">
      <c r="J1086" s="98"/>
    </row>
    <row r="1087" ht="12.75">
      <c r="J1087" s="98"/>
    </row>
    <row r="1088" ht="12.75">
      <c r="J1088" s="98"/>
    </row>
    <row r="1089" ht="12.75">
      <c r="J1089" s="98"/>
    </row>
    <row r="1090" ht="12.75">
      <c r="J1090" s="98"/>
    </row>
    <row r="1091" ht="12.75">
      <c r="J1091" s="98"/>
    </row>
    <row r="1092" ht="12.75">
      <c r="J1092" s="98"/>
    </row>
    <row r="1093" ht="12.75">
      <c r="J1093" s="98"/>
    </row>
    <row r="1094" ht="12.75">
      <c r="J1094" s="98"/>
    </row>
    <row r="1095" ht="12.75">
      <c r="J1095" s="98"/>
    </row>
    <row r="1096" ht="12.75">
      <c r="J1096" s="98"/>
    </row>
    <row r="1097" ht="12.75">
      <c r="J1097" s="98"/>
    </row>
    <row r="1098" ht="12.75">
      <c r="J1098" s="98"/>
    </row>
    <row r="1099" ht="12.75">
      <c r="J1099" s="98"/>
    </row>
    <row r="1100" ht="12.75">
      <c r="J1100" s="98"/>
    </row>
    <row r="1101" ht="12.75">
      <c r="J1101" s="98"/>
    </row>
    <row r="1102" ht="12.75">
      <c r="J1102" s="98"/>
    </row>
    <row r="1103" ht="12.75">
      <c r="J1103" s="98"/>
    </row>
    <row r="1104" ht="12.75">
      <c r="J1104" s="98"/>
    </row>
    <row r="1105" ht="12.75">
      <c r="J1105" s="98"/>
    </row>
    <row r="1106" ht="12.75">
      <c r="J1106" s="98"/>
    </row>
    <row r="1107" ht="12.75">
      <c r="J1107" s="98"/>
    </row>
    <row r="1108" ht="12.75">
      <c r="J1108" s="98"/>
    </row>
    <row r="1109" ht="12.75">
      <c r="J1109" s="98"/>
    </row>
    <row r="1110" ht="12.75">
      <c r="J1110" s="98"/>
    </row>
    <row r="1111" ht="12.75">
      <c r="J1111" s="98"/>
    </row>
    <row r="1112" ht="12.75">
      <c r="J1112" s="98"/>
    </row>
    <row r="1113" ht="12.75">
      <c r="J1113" s="98"/>
    </row>
    <row r="1114" ht="12.75">
      <c r="J1114" s="98"/>
    </row>
    <row r="1115" ht="12.75">
      <c r="J1115" s="98"/>
    </row>
    <row r="1116" ht="12.75">
      <c r="J1116" s="98"/>
    </row>
    <row r="1117" ht="12.75">
      <c r="J1117" s="98"/>
    </row>
    <row r="1118" ht="12.75">
      <c r="J1118" s="98"/>
    </row>
    <row r="1119" ht="12.75">
      <c r="J1119" s="98"/>
    </row>
    <row r="1120" ht="12.75">
      <c r="J1120" s="98"/>
    </row>
    <row r="1121" ht="12.75">
      <c r="J1121" s="98"/>
    </row>
    <row r="1122" ht="12.75">
      <c r="J1122" s="98"/>
    </row>
    <row r="1123" ht="12.75">
      <c r="J1123" s="98"/>
    </row>
    <row r="1124" ht="12.75">
      <c r="J1124" s="98"/>
    </row>
    <row r="1125" ht="12.75">
      <c r="J1125" s="98"/>
    </row>
    <row r="1126" ht="12.75">
      <c r="J1126" s="98"/>
    </row>
    <row r="1127" ht="12.75">
      <c r="J1127" s="98"/>
    </row>
    <row r="1128" ht="12.75">
      <c r="J1128" s="98"/>
    </row>
    <row r="1129" ht="12.75">
      <c r="J1129" s="98"/>
    </row>
    <row r="1130" ht="12.75">
      <c r="J1130" s="98"/>
    </row>
    <row r="1131" ht="12.75">
      <c r="J1131" s="98"/>
    </row>
    <row r="1132" ht="12.75">
      <c r="J1132" s="98"/>
    </row>
    <row r="1133" ht="12.75">
      <c r="J1133" s="98"/>
    </row>
    <row r="1134" ht="12.75">
      <c r="J1134" s="98"/>
    </row>
    <row r="1135" ht="12.75">
      <c r="J1135" s="98"/>
    </row>
    <row r="1136" ht="12.75">
      <c r="J1136" s="98"/>
    </row>
    <row r="1137" ht="12.75">
      <c r="J1137" s="98"/>
    </row>
    <row r="1138" ht="12.75">
      <c r="J1138" s="98"/>
    </row>
    <row r="1139" ht="12.75">
      <c r="J1139" s="98"/>
    </row>
    <row r="1140" ht="12.75">
      <c r="J1140" s="98"/>
    </row>
    <row r="1141" ht="12.75">
      <c r="J1141" s="98"/>
    </row>
    <row r="1142" ht="12.75">
      <c r="J1142" s="98"/>
    </row>
    <row r="1143" ht="12.75">
      <c r="J1143" s="98"/>
    </row>
    <row r="1144" ht="12.75">
      <c r="J1144" s="98"/>
    </row>
    <row r="1145" ht="12.75">
      <c r="J1145" s="98"/>
    </row>
    <row r="1146" ht="12.75">
      <c r="J1146" s="98"/>
    </row>
    <row r="1147" ht="12.75">
      <c r="J1147" s="98"/>
    </row>
    <row r="1148" ht="12.75">
      <c r="J1148" s="98"/>
    </row>
    <row r="1149" ht="12.75">
      <c r="J1149" s="98"/>
    </row>
    <row r="1150" ht="12.75">
      <c r="J1150" s="98"/>
    </row>
    <row r="1151" ht="12.75">
      <c r="J1151" s="98"/>
    </row>
    <row r="1152" ht="12.75">
      <c r="J1152" s="98"/>
    </row>
    <row r="1153" ht="12.75">
      <c r="J1153" s="98"/>
    </row>
    <row r="1154" ht="12.75">
      <c r="J1154" s="98"/>
    </row>
    <row r="1155" ht="12.75">
      <c r="J1155" s="98"/>
    </row>
    <row r="1156" ht="12.75">
      <c r="J1156" s="98"/>
    </row>
    <row r="1157" ht="12.75">
      <c r="J1157" s="98"/>
    </row>
    <row r="1158" ht="12.75">
      <c r="J1158" s="98"/>
    </row>
    <row r="1159" ht="12.75">
      <c r="J1159" s="98"/>
    </row>
    <row r="1160" ht="12.75">
      <c r="J1160" s="98"/>
    </row>
    <row r="1161" ht="12.75">
      <c r="J1161" s="98"/>
    </row>
    <row r="1162" ht="12.75">
      <c r="J1162" s="98"/>
    </row>
    <row r="1163" ht="12.75">
      <c r="J1163" s="98"/>
    </row>
    <row r="1164" ht="12.75">
      <c r="J1164" s="98"/>
    </row>
    <row r="1165" ht="12.75">
      <c r="J1165" s="98"/>
    </row>
    <row r="1166" ht="12.75">
      <c r="J1166" s="98"/>
    </row>
    <row r="1167" ht="12.75">
      <c r="J1167" s="98"/>
    </row>
    <row r="1168" ht="12.75">
      <c r="J1168" s="98"/>
    </row>
    <row r="1169" ht="12.75">
      <c r="J1169" s="98"/>
    </row>
    <row r="1170" ht="12.75">
      <c r="J1170" s="98"/>
    </row>
    <row r="1171" ht="12.75">
      <c r="J1171" s="98"/>
    </row>
    <row r="1172" ht="12.75">
      <c r="J1172" s="98"/>
    </row>
    <row r="1173" ht="12.75">
      <c r="J1173" s="98"/>
    </row>
    <row r="1174" ht="12.75">
      <c r="J1174" s="98"/>
    </row>
    <row r="1175" ht="12.75">
      <c r="J1175" s="98"/>
    </row>
    <row r="1176" ht="12.75">
      <c r="J1176" s="98"/>
    </row>
    <row r="1177" ht="12.75">
      <c r="J1177" s="98"/>
    </row>
    <row r="1178" ht="12.75">
      <c r="J1178" s="98"/>
    </row>
    <row r="1179" ht="12.75">
      <c r="J1179" s="98"/>
    </row>
    <row r="1180" ht="12.75">
      <c r="J1180" s="98"/>
    </row>
    <row r="1181" ht="12.75">
      <c r="J1181" s="98"/>
    </row>
    <row r="1182" ht="12.75">
      <c r="J1182" s="98"/>
    </row>
    <row r="1183" ht="12.75">
      <c r="J1183" s="98"/>
    </row>
    <row r="1184" ht="12.75">
      <c r="J1184" s="98"/>
    </row>
    <row r="1185" ht="12.75">
      <c r="J1185" s="98"/>
    </row>
    <row r="1186" ht="12.75">
      <c r="J1186" s="98"/>
    </row>
    <row r="1187" ht="12.75">
      <c r="J1187" s="98"/>
    </row>
    <row r="1188" ht="12.75">
      <c r="J1188" s="98"/>
    </row>
    <row r="1189" ht="12.75">
      <c r="J1189" s="98"/>
    </row>
    <row r="1190" ht="12.75">
      <c r="J1190" s="98"/>
    </row>
    <row r="1191" ht="12.75">
      <c r="J1191" s="98"/>
    </row>
    <row r="1192" ht="12.75">
      <c r="J1192" s="98"/>
    </row>
    <row r="1193" ht="12.75">
      <c r="J1193" s="98"/>
    </row>
    <row r="1194" ht="12.75">
      <c r="J1194" s="98"/>
    </row>
    <row r="1195" ht="12.75">
      <c r="J1195" s="98"/>
    </row>
    <row r="1196" ht="12.75">
      <c r="J1196" s="98"/>
    </row>
    <row r="1197" ht="12.75">
      <c r="J1197" s="98"/>
    </row>
    <row r="1198" ht="12.75">
      <c r="J1198" s="98"/>
    </row>
    <row r="1199" ht="12.75">
      <c r="J1199" s="98"/>
    </row>
    <row r="1200" ht="12.75">
      <c r="J1200" s="98"/>
    </row>
    <row r="1201" ht="12.75">
      <c r="J1201" s="98"/>
    </row>
    <row r="1202" ht="12.75">
      <c r="J1202" s="98"/>
    </row>
    <row r="1203" ht="12.75">
      <c r="J1203" s="98"/>
    </row>
    <row r="1204" ht="12.75">
      <c r="J1204" s="98"/>
    </row>
    <row r="1205" ht="12.75">
      <c r="J1205" s="98"/>
    </row>
    <row r="1206" ht="12.75">
      <c r="J1206" s="98"/>
    </row>
    <row r="1207" ht="12.75">
      <c r="J1207" s="98"/>
    </row>
  </sheetData>
  <sheetProtection/>
  <autoFilter ref="A7:B79"/>
  <mergeCells count="94">
    <mergeCell ref="C1:AB1"/>
    <mergeCell ref="A6:B6"/>
    <mergeCell ref="M4:P4"/>
    <mergeCell ref="K5:L5"/>
    <mergeCell ref="Y5:Z5"/>
    <mergeCell ref="AA5:AB5"/>
    <mergeCell ref="Q4:T4"/>
    <mergeCell ref="Q5:R5"/>
    <mergeCell ref="S5:T5"/>
    <mergeCell ref="C4:C6"/>
    <mergeCell ref="D4:D5"/>
    <mergeCell ref="U4:X4"/>
    <mergeCell ref="U5:V5"/>
    <mergeCell ref="W5:X5"/>
    <mergeCell ref="E5:F5"/>
    <mergeCell ref="G5:H5"/>
    <mergeCell ref="E4:H4"/>
    <mergeCell ref="I4:L4"/>
    <mergeCell ref="I5:J5"/>
    <mergeCell ref="Y9:Z9"/>
    <mergeCell ref="AA9:AB9"/>
    <mergeCell ref="M9:N9"/>
    <mergeCell ref="O9:P9"/>
    <mergeCell ref="Q9:R9"/>
    <mergeCell ref="S9:T9"/>
    <mergeCell ref="E21:F21"/>
    <mergeCell ref="G21:H21"/>
    <mergeCell ref="I21:J21"/>
    <mergeCell ref="K21:L21"/>
    <mergeCell ref="U9:V9"/>
    <mergeCell ref="W9:X9"/>
    <mergeCell ref="I9:J9"/>
    <mergeCell ref="K9:L9"/>
    <mergeCell ref="E9:F9"/>
    <mergeCell ref="G9:H9"/>
    <mergeCell ref="U21:V21"/>
    <mergeCell ref="W21:X21"/>
    <mergeCell ref="Y21:Z21"/>
    <mergeCell ref="AA21:AB21"/>
    <mergeCell ref="M21:N21"/>
    <mergeCell ref="O21:P21"/>
    <mergeCell ref="Q21:R21"/>
    <mergeCell ref="S21:T21"/>
    <mergeCell ref="Y33:Z33"/>
    <mergeCell ref="AA33:AB33"/>
    <mergeCell ref="M33:N33"/>
    <mergeCell ref="O33:P33"/>
    <mergeCell ref="Q33:R33"/>
    <mergeCell ref="S33:T33"/>
    <mergeCell ref="E45:F45"/>
    <mergeCell ref="G45:H45"/>
    <mergeCell ref="I45:J45"/>
    <mergeCell ref="K45:L45"/>
    <mergeCell ref="U33:V33"/>
    <mergeCell ref="W33:X33"/>
    <mergeCell ref="E33:F33"/>
    <mergeCell ref="G33:H33"/>
    <mergeCell ref="I33:J33"/>
    <mergeCell ref="K33:L33"/>
    <mergeCell ref="U45:V45"/>
    <mergeCell ref="W45:X45"/>
    <mergeCell ref="Y45:Z45"/>
    <mergeCell ref="AA45:AB45"/>
    <mergeCell ref="M45:N45"/>
    <mergeCell ref="O45:P45"/>
    <mergeCell ref="Q45:R45"/>
    <mergeCell ref="S45:T45"/>
    <mergeCell ref="AA57:AB57"/>
    <mergeCell ref="M57:N57"/>
    <mergeCell ref="O57:P57"/>
    <mergeCell ref="Q57:R57"/>
    <mergeCell ref="S57:T57"/>
    <mergeCell ref="E57:F57"/>
    <mergeCell ref="G57:H57"/>
    <mergeCell ref="I57:J57"/>
    <mergeCell ref="K57:L57"/>
    <mergeCell ref="M69:N69"/>
    <mergeCell ref="O69:P69"/>
    <mergeCell ref="Q69:R69"/>
    <mergeCell ref="S69:T69"/>
    <mergeCell ref="E69:F69"/>
    <mergeCell ref="G69:H69"/>
    <mergeCell ref="I69:J69"/>
    <mergeCell ref="K69:L69"/>
    <mergeCell ref="Y4:AD4"/>
    <mergeCell ref="AC5:AC6"/>
    <mergeCell ref="AD5:AD6"/>
    <mergeCell ref="U69:V69"/>
    <mergeCell ref="W69:X69"/>
    <mergeCell ref="Y69:Z69"/>
    <mergeCell ref="AA69:AB69"/>
    <mergeCell ref="U57:V57"/>
    <mergeCell ref="W57:X57"/>
    <mergeCell ref="Y57:Z57"/>
  </mergeCells>
  <printOptions/>
  <pageMargins left="0.1968503937007874" right="0.1968503937007874" top="0.1968503937007874" bottom="0.1968503937007874" header="0.15748031496062992" footer="0.11811023622047245"/>
  <pageSetup fitToHeight="1" fitToWidth="1" horizontalDpi="600" verticalDpi="600" orientation="landscape" pageOrder="overThenDown" paperSize="8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07"/>
  <sheetViews>
    <sheetView view="pageBreakPreview" zoomScale="70" zoomScaleNormal="70" zoomScaleSheetLayoutView="70" zoomScalePageLayoutView="0" workbookViewId="0" topLeftCell="A1">
      <pane xSplit="4" ySplit="7" topLeftCell="E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A33" sqref="AA33:AB33"/>
    </sheetView>
  </sheetViews>
  <sheetFormatPr defaultColWidth="9.125" defaultRowHeight="12.75"/>
  <cols>
    <col min="1" max="1" width="7.50390625" style="7" customWidth="1"/>
    <col min="2" max="2" width="12.00390625" style="7" customWidth="1"/>
    <col min="3" max="3" width="4.50390625" style="9" customWidth="1"/>
    <col min="4" max="4" width="39.50390625" style="9" customWidth="1"/>
    <col min="5" max="5" width="13.375" style="10" bestFit="1" customWidth="1"/>
    <col min="6" max="6" width="6.50390625" style="10" bestFit="1" customWidth="1"/>
    <col min="7" max="7" width="13.375" style="10" customWidth="1"/>
    <col min="8" max="8" width="6.50390625" style="10" bestFit="1" customWidth="1"/>
    <col min="9" max="9" width="11.50390625" style="10" bestFit="1" customWidth="1"/>
    <col min="10" max="10" width="6.50390625" style="10" bestFit="1" customWidth="1"/>
    <col min="11" max="11" width="11.50390625" style="10" bestFit="1" customWidth="1"/>
    <col min="12" max="12" width="6.50390625" style="10" bestFit="1" customWidth="1"/>
    <col min="13" max="13" width="11.50390625" style="10" bestFit="1" customWidth="1"/>
    <col min="14" max="14" width="6.50390625" style="10" bestFit="1" customWidth="1"/>
    <col min="15" max="15" width="11.50390625" style="10" bestFit="1" customWidth="1"/>
    <col min="16" max="16" width="6.50390625" style="10" bestFit="1" customWidth="1"/>
    <col min="17" max="17" width="13.375" style="10" bestFit="1" customWidth="1"/>
    <col min="18" max="18" width="6.50390625" style="10" bestFit="1" customWidth="1"/>
    <col min="19" max="19" width="13.375" style="10" customWidth="1"/>
    <col min="20" max="20" width="6.50390625" style="10" bestFit="1" customWidth="1"/>
    <col min="21" max="21" width="13.375" style="11" bestFit="1" customWidth="1"/>
    <col min="22" max="22" width="6.50390625" style="11" bestFit="1" customWidth="1"/>
    <col min="23" max="23" width="13.375" style="11" bestFit="1" customWidth="1"/>
    <col min="24" max="24" width="6.50390625" style="11" bestFit="1" customWidth="1"/>
    <col min="25" max="25" width="13.375" style="12" bestFit="1" customWidth="1"/>
    <col min="26" max="26" width="6.50390625" style="12" bestFit="1" customWidth="1"/>
    <col min="27" max="27" width="13.375" style="12" bestFit="1" customWidth="1"/>
    <col min="28" max="28" width="6.50390625" style="12" bestFit="1" customWidth="1"/>
    <col min="29" max="30" width="11.375" style="10" customWidth="1"/>
    <col min="31" max="16384" width="9.125" style="10" customWidth="1"/>
  </cols>
  <sheetData>
    <row r="1" spans="1:28" s="2" customFormat="1" ht="54" customHeight="1">
      <c r="A1" s="1"/>
      <c r="B1" s="1"/>
      <c r="C1" s="101" t="s">
        <v>126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8" s="2" customFormat="1" ht="17.25">
      <c r="A2" s="1"/>
      <c r="B2" s="1"/>
      <c r="C2" s="3" t="s">
        <v>0</v>
      </c>
      <c r="D2" s="4"/>
      <c r="U2" s="5"/>
      <c r="V2" s="5"/>
      <c r="W2" s="5"/>
      <c r="X2" s="5"/>
      <c r="Y2" s="6"/>
      <c r="Z2" s="6"/>
      <c r="AA2" s="6"/>
      <c r="AB2" s="6"/>
    </row>
    <row r="3" ht="12.75">
      <c r="C3" s="8"/>
    </row>
    <row r="4" spans="3:30" ht="63.75" customHeight="1">
      <c r="C4" s="109" t="s">
        <v>1</v>
      </c>
      <c r="D4" s="110" t="s">
        <v>2</v>
      </c>
      <c r="E4" s="115" t="s">
        <v>3</v>
      </c>
      <c r="F4" s="115"/>
      <c r="G4" s="115"/>
      <c r="H4" s="115"/>
      <c r="I4" s="116" t="s">
        <v>4</v>
      </c>
      <c r="J4" s="116"/>
      <c r="K4" s="116"/>
      <c r="L4" s="116"/>
      <c r="M4" s="103" t="s">
        <v>5</v>
      </c>
      <c r="N4" s="103"/>
      <c r="O4" s="103"/>
      <c r="P4" s="103"/>
      <c r="Q4" s="107" t="s">
        <v>6</v>
      </c>
      <c r="R4" s="107"/>
      <c r="S4" s="107"/>
      <c r="T4" s="107"/>
      <c r="U4" s="112" t="s">
        <v>7</v>
      </c>
      <c r="V4" s="112"/>
      <c r="W4" s="112"/>
      <c r="X4" s="112"/>
      <c r="Y4" s="123" t="s">
        <v>8</v>
      </c>
      <c r="Z4" s="123"/>
      <c r="AA4" s="123"/>
      <c r="AB4" s="123"/>
      <c r="AC4" s="123"/>
      <c r="AD4" s="123"/>
    </row>
    <row r="5" spans="3:30" ht="26.25" customHeight="1">
      <c r="C5" s="109"/>
      <c r="D5" s="111"/>
      <c r="E5" s="114" t="s">
        <v>9</v>
      </c>
      <c r="F5" s="114"/>
      <c r="G5" s="114" t="s">
        <v>10</v>
      </c>
      <c r="H5" s="114"/>
      <c r="I5" s="104" t="s">
        <v>9</v>
      </c>
      <c r="J5" s="104"/>
      <c r="K5" s="104" t="s">
        <v>10</v>
      </c>
      <c r="L5" s="104"/>
      <c r="M5" s="13" t="s">
        <v>9</v>
      </c>
      <c r="N5" s="13"/>
      <c r="O5" s="13" t="s">
        <v>10</v>
      </c>
      <c r="P5" s="13"/>
      <c r="Q5" s="108" t="s">
        <v>9</v>
      </c>
      <c r="R5" s="108"/>
      <c r="S5" s="108" t="s">
        <v>10</v>
      </c>
      <c r="T5" s="108"/>
      <c r="U5" s="113" t="s">
        <v>9</v>
      </c>
      <c r="V5" s="113"/>
      <c r="W5" s="113" t="s">
        <v>10</v>
      </c>
      <c r="X5" s="113"/>
      <c r="Y5" s="105" t="s">
        <v>9</v>
      </c>
      <c r="Z5" s="106"/>
      <c r="AA5" s="105" t="s">
        <v>10</v>
      </c>
      <c r="AB5" s="106"/>
      <c r="AC5" s="124" t="s">
        <v>11</v>
      </c>
      <c r="AD5" s="124" t="s">
        <v>12</v>
      </c>
    </row>
    <row r="6" spans="1:30" s="27" customFormat="1" ht="46.5" customHeight="1">
      <c r="A6" s="102" t="s">
        <v>13</v>
      </c>
      <c r="B6" s="102"/>
      <c r="C6" s="109"/>
      <c r="D6" s="14" t="s">
        <v>14</v>
      </c>
      <c r="E6" s="15" t="s">
        <v>15</v>
      </c>
      <c r="F6" s="16" t="s">
        <v>16</v>
      </c>
      <c r="G6" s="16" t="s">
        <v>17</v>
      </c>
      <c r="H6" s="16" t="s">
        <v>16</v>
      </c>
      <c r="I6" s="17" t="s">
        <v>15</v>
      </c>
      <c r="J6" s="18" t="s">
        <v>16</v>
      </c>
      <c r="K6" s="18" t="s">
        <v>18</v>
      </c>
      <c r="L6" s="18" t="s">
        <v>16</v>
      </c>
      <c r="M6" s="19" t="s">
        <v>15</v>
      </c>
      <c r="N6" s="20" t="s">
        <v>16</v>
      </c>
      <c r="O6" s="20" t="s">
        <v>18</v>
      </c>
      <c r="P6" s="20" t="s">
        <v>16</v>
      </c>
      <c r="Q6" s="21" t="s">
        <v>15</v>
      </c>
      <c r="R6" s="22" t="s">
        <v>16</v>
      </c>
      <c r="S6" s="22" t="s">
        <v>18</v>
      </c>
      <c r="T6" s="22" t="s">
        <v>16</v>
      </c>
      <c r="U6" s="23" t="s">
        <v>15</v>
      </c>
      <c r="V6" s="24" t="s">
        <v>16</v>
      </c>
      <c r="W6" s="24" t="s">
        <v>18</v>
      </c>
      <c r="X6" s="24" t="s">
        <v>16</v>
      </c>
      <c r="Y6" s="25" t="s">
        <v>15</v>
      </c>
      <c r="Z6" s="26" t="s">
        <v>16</v>
      </c>
      <c r="AA6" s="26" t="s">
        <v>18</v>
      </c>
      <c r="AB6" s="26" t="s">
        <v>16</v>
      </c>
      <c r="AC6" s="125"/>
      <c r="AD6" s="125"/>
    </row>
    <row r="7" spans="1:30" ht="39">
      <c r="A7" s="28" t="s">
        <v>19</v>
      </c>
      <c r="B7" s="28" t="s">
        <v>20</v>
      </c>
      <c r="C7" s="29" t="s">
        <v>21</v>
      </c>
      <c r="D7" s="29">
        <v>2</v>
      </c>
      <c r="E7" s="30">
        <v>3</v>
      </c>
      <c r="F7" s="30">
        <v>4</v>
      </c>
      <c r="G7" s="30">
        <v>5</v>
      </c>
      <c r="H7" s="30">
        <v>6</v>
      </c>
      <c r="I7" s="31">
        <v>7</v>
      </c>
      <c r="J7" s="31">
        <v>8</v>
      </c>
      <c r="K7" s="31">
        <v>9</v>
      </c>
      <c r="L7" s="31">
        <v>10</v>
      </c>
      <c r="M7" s="32">
        <v>11</v>
      </c>
      <c r="N7" s="32">
        <v>12</v>
      </c>
      <c r="O7" s="32">
        <v>13</v>
      </c>
      <c r="P7" s="32">
        <v>14</v>
      </c>
      <c r="Q7" s="33">
        <v>15</v>
      </c>
      <c r="R7" s="33">
        <v>16</v>
      </c>
      <c r="S7" s="33">
        <v>17</v>
      </c>
      <c r="T7" s="33">
        <v>18</v>
      </c>
      <c r="U7" s="34">
        <v>19</v>
      </c>
      <c r="V7" s="35">
        <v>20</v>
      </c>
      <c r="W7" s="35">
        <v>21</v>
      </c>
      <c r="X7" s="35">
        <v>22</v>
      </c>
      <c r="Y7" s="36">
        <v>23</v>
      </c>
      <c r="Z7" s="36">
        <v>24</v>
      </c>
      <c r="AA7" s="36">
        <v>25</v>
      </c>
      <c r="AB7" s="36">
        <v>26</v>
      </c>
      <c r="AC7" s="36">
        <v>27</v>
      </c>
      <c r="AD7" s="36">
        <v>28</v>
      </c>
    </row>
    <row r="8" spans="1:35" s="49" customFormat="1" ht="15">
      <c r="A8" s="37" t="s">
        <v>22</v>
      </c>
      <c r="B8" s="37" t="s">
        <v>23</v>
      </c>
      <c r="C8" s="38" t="s">
        <v>21</v>
      </c>
      <c r="D8" s="39" t="s">
        <v>120</v>
      </c>
      <c r="E8" s="40"/>
      <c r="F8" s="40"/>
      <c r="G8" s="41"/>
      <c r="H8" s="40"/>
      <c r="I8" s="42"/>
      <c r="J8" s="43">
        <f>SUM(J10:J19)</f>
        <v>0</v>
      </c>
      <c r="K8" s="42"/>
      <c r="L8" s="43">
        <f>SUM(L10:L19)</f>
        <v>0</v>
      </c>
      <c r="M8" s="42">
        <f>SUM(M10:M19)</f>
        <v>128674</v>
      </c>
      <c r="N8" s="43">
        <f>SUM(N10:N19)</f>
        <v>0.9999999999999999</v>
      </c>
      <c r="O8" s="42">
        <f>SUM(O10:O19)</f>
        <v>152924.94144447581</v>
      </c>
      <c r="P8" s="43">
        <f>SUM(P10:P19)</f>
        <v>0.9999999999999999</v>
      </c>
      <c r="Q8" s="42"/>
      <c r="R8" s="43">
        <f>SUM(R10:R19)</f>
        <v>0</v>
      </c>
      <c r="S8" s="42"/>
      <c r="T8" s="43">
        <f>SUM(T10:T19)</f>
        <v>0</v>
      </c>
      <c r="U8" s="42"/>
      <c r="V8" s="43">
        <f>SUM(V10:V19)</f>
        <v>0</v>
      </c>
      <c r="W8" s="42"/>
      <c r="X8" s="43">
        <f>SUM(X10:X19)</f>
        <v>0</v>
      </c>
      <c r="Y8" s="44">
        <f>SUM(Y10:Y19)</f>
        <v>0</v>
      </c>
      <c r="Z8" s="45">
        <f>SUM(Z10:Z19)</f>
        <v>0</v>
      </c>
      <c r="AA8" s="44">
        <f>SUM(AA10:AA19)</f>
        <v>0</v>
      </c>
      <c r="AB8" s="45">
        <f>SUM(AB10:AB19)</f>
        <v>0</v>
      </c>
      <c r="AC8" s="46" t="e">
        <f>Y8/Y$68</f>
        <v>#DIV/0!</v>
      </c>
      <c r="AD8" s="47" t="e">
        <f>AA8/AA$68</f>
        <v>#DIV/0!</v>
      </c>
      <c r="AE8" s="48"/>
      <c r="AF8" s="10"/>
      <c r="AG8" s="10"/>
      <c r="AH8" s="48"/>
      <c r="AI8" s="10"/>
    </row>
    <row r="9" spans="1:35" s="55" customFormat="1" ht="12.75">
      <c r="A9" s="50"/>
      <c r="B9" s="50"/>
      <c r="C9" s="51"/>
      <c r="D9" s="52" t="s">
        <v>24</v>
      </c>
      <c r="E9" s="117">
        <f>IF(E8&gt;0,E8/$Y8,"")</f>
      </c>
      <c r="F9" s="118"/>
      <c r="G9" s="119">
        <f>IF(G8&gt;0,G8/$AA8,"")</f>
      </c>
      <c r="H9" s="120"/>
      <c r="I9" s="117">
        <f>IF(I8&gt;0,I8/$Y8,"")</f>
      </c>
      <c r="J9" s="118"/>
      <c r="K9" s="119">
        <f>IF(K8&gt;0,K8/$AA8,"")</f>
      </c>
      <c r="L9" s="120"/>
      <c r="M9" s="117" t="e">
        <f>IF(M8&gt;0,M8/$Y8,"")</f>
        <v>#DIV/0!</v>
      </c>
      <c r="N9" s="118"/>
      <c r="O9" s="119" t="e">
        <f>IF(O8&gt;0,O8/$AA8,"")</f>
        <v>#DIV/0!</v>
      </c>
      <c r="P9" s="120"/>
      <c r="Q9" s="117">
        <f>IF(Q8&gt;0,Q8/$Y8,"")</f>
      </c>
      <c r="R9" s="118"/>
      <c r="S9" s="119">
        <f>IF(S8&gt;0,S8/$AA8,"")</f>
      </c>
      <c r="T9" s="120"/>
      <c r="U9" s="117">
        <f>IF(U8&gt;0,U8/$Y8,"")</f>
      </c>
      <c r="V9" s="118"/>
      <c r="W9" s="119">
        <f>IF(W8&gt;0,W8/$AA8,"")</f>
      </c>
      <c r="X9" s="120"/>
      <c r="Y9" s="117">
        <f>IF(Y8&gt;0,Y8/$Y8,"")</f>
      </c>
      <c r="Z9" s="118"/>
      <c r="AA9" s="119">
        <f>IF(AA8&gt;0,AA8/$AA8,"")</f>
      </c>
      <c r="AB9" s="120"/>
      <c r="AC9" s="53"/>
      <c r="AD9" s="53"/>
      <c r="AE9" s="54"/>
      <c r="AF9" s="54"/>
      <c r="AG9" s="54"/>
      <c r="AH9" s="54"/>
      <c r="AI9" s="54"/>
    </row>
    <row r="10" spans="1:61" ht="12.75">
      <c r="A10" s="37" t="s">
        <v>22</v>
      </c>
      <c r="B10" s="7" t="s">
        <v>25</v>
      </c>
      <c r="C10" s="56" t="s">
        <v>26</v>
      </c>
      <c r="D10" s="57" t="s">
        <v>27</v>
      </c>
      <c r="E10" s="58"/>
      <c r="F10" s="59"/>
      <c r="G10" s="58"/>
      <c r="H10" s="58"/>
      <c r="I10" s="60"/>
      <c r="J10" s="61">
        <f aca="true" t="shared" si="0" ref="J10:J19">IF(I$8&gt;0,I10/I$8,"")</f>
      </c>
      <c r="K10" s="60"/>
      <c r="L10" s="61">
        <f aca="true" t="shared" si="1" ref="L10:L19">IF(K$8&gt;0,K10/K$8,"")</f>
      </c>
      <c r="M10" s="60">
        <v>92396</v>
      </c>
      <c r="N10" s="61">
        <f aca="true" t="shared" si="2" ref="N10:N19">IF(M$8&gt;0,M10/M$8,"")</f>
        <v>0.7180627010895752</v>
      </c>
      <c r="O10" s="60">
        <v>89645.67613659108</v>
      </c>
      <c r="P10" s="61">
        <f aca="true" t="shared" si="3" ref="P10:P19">IF(O$8&gt;0,O10/O$8,"")</f>
        <v>0.5862070326123993</v>
      </c>
      <c r="Q10" s="60"/>
      <c r="R10" s="61">
        <f aca="true" t="shared" si="4" ref="R10:R19">IF(Q$8&gt;0,Q10/Q$8,"")</f>
      </c>
      <c r="S10" s="60"/>
      <c r="T10" s="61">
        <f aca="true" t="shared" si="5" ref="T10:T19">IF(S$8&gt;0,S10/S$8,"")</f>
      </c>
      <c r="U10" s="60"/>
      <c r="V10" s="61">
        <f aca="true" t="shared" si="6" ref="V10:V19">IF(U$8&gt;0,U10/U$8,"")</f>
      </c>
      <c r="W10" s="60"/>
      <c r="X10" s="61">
        <f aca="true" t="shared" si="7" ref="X10:X19">IF(W$8&gt;0,W10/W$8,"")</f>
      </c>
      <c r="Y10" s="62"/>
      <c r="Z10" s="63">
        <f aca="true" t="shared" si="8" ref="Z10:Z19">IF(Y$8&gt;0,Y10/Y$8,"")</f>
      </c>
      <c r="AA10" s="62"/>
      <c r="AB10" s="63">
        <f aca="true" t="shared" si="9" ref="AB10:AB19">IF(AA$8&gt;0,AA10/AA$8,"")</f>
      </c>
      <c r="AC10" s="64"/>
      <c r="AD10" s="65"/>
      <c r="AE10" s="66"/>
      <c r="AF10" s="66"/>
      <c r="AG10" s="67"/>
      <c r="AH10" s="66"/>
      <c r="AI10" s="66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</row>
    <row r="11" spans="1:34" ht="12.75">
      <c r="A11" s="37" t="s">
        <v>22</v>
      </c>
      <c r="B11" s="7" t="s">
        <v>28</v>
      </c>
      <c r="C11" s="38" t="s">
        <v>29</v>
      </c>
      <c r="D11" s="69" t="s">
        <v>30</v>
      </c>
      <c r="E11" s="70"/>
      <c r="F11" s="70"/>
      <c r="G11" s="71"/>
      <c r="H11" s="70"/>
      <c r="I11" s="72"/>
      <c r="J11" s="61">
        <f t="shared" si="0"/>
      </c>
      <c r="K11" s="72"/>
      <c r="L11" s="61">
        <f t="shared" si="1"/>
      </c>
      <c r="M11" s="72"/>
      <c r="N11" s="61">
        <f t="shared" si="2"/>
        <v>0</v>
      </c>
      <c r="O11" s="72"/>
      <c r="P11" s="61">
        <f t="shared" si="3"/>
        <v>0</v>
      </c>
      <c r="Q11" s="72"/>
      <c r="R11" s="61">
        <f t="shared" si="4"/>
      </c>
      <c r="S11" s="72"/>
      <c r="T11" s="61">
        <f t="shared" si="5"/>
      </c>
      <c r="U11" s="72"/>
      <c r="V11" s="61">
        <f t="shared" si="6"/>
      </c>
      <c r="W11" s="72"/>
      <c r="X11" s="61">
        <f t="shared" si="7"/>
      </c>
      <c r="Y11" s="62"/>
      <c r="Z11" s="63">
        <f t="shared" si="8"/>
      </c>
      <c r="AA11" s="62"/>
      <c r="AB11" s="63">
        <f t="shared" si="9"/>
      </c>
      <c r="AC11" s="73"/>
      <c r="AD11" s="73"/>
      <c r="AE11" s="48"/>
      <c r="AH11" s="48"/>
    </row>
    <row r="12" spans="1:35" ht="12.75">
      <c r="A12" s="37" t="s">
        <v>22</v>
      </c>
      <c r="B12" s="7" t="s">
        <v>31</v>
      </c>
      <c r="C12" s="56" t="s">
        <v>32</v>
      </c>
      <c r="D12" s="69" t="s">
        <v>33</v>
      </c>
      <c r="E12" s="58"/>
      <c r="F12" s="59"/>
      <c r="G12" s="58"/>
      <c r="H12" s="58"/>
      <c r="I12" s="60"/>
      <c r="J12" s="61">
        <f t="shared" si="0"/>
      </c>
      <c r="K12" s="60"/>
      <c r="L12" s="61">
        <f t="shared" si="1"/>
      </c>
      <c r="M12" s="60"/>
      <c r="N12" s="61">
        <f t="shared" si="2"/>
        <v>0</v>
      </c>
      <c r="O12" s="60"/>
      <c r="P12" s="61">
        <f t="shared" si="3"/>
        <v>0</v>
      </c>
      <c r="Q12" s="60"/>
      <c r="R12" s="61">
        <f t="shared" si="4"/>
      </c>
      <c r="S12" s="60"/>
      <c r="T12" s="61">
        <f t="shared" si="5"/>
      </c>
      <c r="U12" s="60"/>
      <c r="V12" s="61">
        <f t="shared" si="6"/>
      </c>
      <c r="W12" s="60"/>
      <c r="X12" s="61">
        <f t="shared" si="7"/>
      </c>
      <c r="Y12" s="62"/>
      <c r="Z12" s="63">
        <f t="shared" si="8"/>
      </c>
      <c r="AA12" s="62"/>
      <c r="AB12" s="63">
        <f t="shared" si="9"/>
      </c>
      <c r="AC12" s="64"/>
      <c r="AD12" s="65"/>
      <c r="AE12" s="66"/>
      <c r="AF12" s="66"/>
      <c r="AG12" s="67"/>
      <c r="AH12" s="66"/>
      <c r="AI12" s="66"/>
    </row>
    <row r="13" spans="1:34" ht="12.75">
      <c r="A13" s="37" t="s">
        <v>22</v>
      </c>
      <c r="B13" s="74" t="s">
        <v>34</v>
      </c>
      <c r="C13" s="38" t="s">
        <v>35</v>
      </c>
      <c r="D13" s="69" t="s">
        <v>36</v>
      </c>
      <c r="E13" s="70"/>
      <c r="F13" s="70"/>
      <c r="G13" s="71"/>
      <c r="H13" s="70"/>
      <c r="I13" s="72"/>
      <c r="J13" s="61">
        <f t="shared" si="0"/>
      </c>
      <c r="K13" s="72"/>
      <c r="L13" s="61">
        <f t="shared" si="1"/>
      </c>
      <c r="M13" s="72"/>
      <c r="N13" s="61">
        <f t="shared" si="2"/>
        <v>0</v>
      </c>
      <c r="O13" s="72"/>
      <c r="P13" s="61">
        <f t="shared" si="3"/>
        <v>0</v>
      </c>
      <c r="Q13" s="72"/>
      <c r="R13" s="61">
        <f t="shared" si="4"/>
      </c>
      <c r="S13" s="72"/>
      <c r="T13" s="61">
        <f t="shared" si="5"/>
      </c>
      <c r="U13" s="72"/>
      <c r="V13" s="61">
        <f t="shared" si="6"/>
      </c>
      <c r="W13" s="72"/>
      <c r="X13" s="61">
        <f t="shared" si="7"/>
      </c>
      <c r="Y13" s="62"/>
      <c r="Z13" s="63">
        <f t="shared" si="8"/>
      </c>
      <c r="AA13" s="62"/>
      <c r="AB13" s="63">
        <f t="shared" si="9"/>
      </c>
      <c r="AC13" s="73"/>
      <c r="AD13" s="73"/>
      <c r="AE13" s="48"/>
      <c r="AH13" s="48"/>
    </row>
    <row r="14" spans="1:35" ht="12.75">
      <c r="A14" s="37" t="s">
        <v>22</v>
      </c>
      <c r="B14" s="7" t="s">
        <v>37</v>
      </c>
      <c r="C14" s="56" t="s">
        <v>38</v>
      </c>
      <c r="D14" s="57" t="s">
        <v>39</v>
      </c>
      <c r="E14" s="58"/>
      <c r="F14" s="59"/>
      <c r="G14" s="58"/>
      <c r="H14" s="58"/>
      <c r="I14" s="60"/>
      <c r="J14" s="61">
        <f t="shared" si="0"/>
      </c>
      <c r="K14" s="60"/>
      <c r="L14" s="61">
        <f t="shared" si="1"/>
      </c>
      <c r="M14" s="60">
        <v>5200</v>
      </c>
      <c r="N14" s="61">
        <f t="shared" si="2"/>
        <v>0.0404122044857547</v>
      </c>
      <c r="O14" s="60">
        <v>2815.763320951911</v>
      </c>
      <c r="P14" s="61">
        <f t="shared" si="3"/>
        <v>0.01841271472367548</v>
      </c>
      <c r="Q14" s="60"/>
      <c r="R14" s="61">
        <f t="shared" si="4"/>
      </c>
      <c r="S14" s="60"/>
      <c r="T14" s="61">
        <f t="shared" si="5"/>
      </c>
      <c r="U14" s="60"/>
      <c r="V14" s="61">
        <f t="shared" si="6"/>
      </c>
      <c r="W14" s="60"/>
      <c r="X14" s="61">
        <f t="shared" si="7"/>
      </c>
      <c r="Y14" s="62"/>
      <c r="Z14" s="63">
        <f t="shared" si="8"/>
      </c>
      <c r="AA14" s="62"/>
      <c r="AB14" s="63">
        <f t="shared" si="9"/>
      </c>
      <c r="AC14" s="64"/>
      <c r="AD14" s="65"/>
      <c r="AE14" s="66"/>
      <c r="AF14" s="66"/>
      <c r="AG14" s="67"/>
      <c r="AH14" s="66"/>
      <c r="AI14" s="66"/>
    </row>
    <row r="15" spans="1:34" ht="12.75">
      <c r="A15" s="37" t="s">
        <v>22</v>
      </c>
      <c r="B15" s="74" t="s">
        <v>40</v>
      </c>
      <c r="C15" s="38" t="s">
        <v>41</v>
      </c>
      <c r="D15" s="57" t="s">
        <v>42</v>
      </c>
      <c r="E15" s="70"/>
      <c r="F15" s="70"/>
      <c r="G15" s="71"/>
      <c r="H15" s="70"/>
      <c r="I15" s="72"/>
      <c r="J15" s="61">
        <f t="shared" si="0"/>
      </c>
      <c r="K15" s="72"/>
      <c r="L15" s="61">
        <f t="shared" si="1"/>
      </c>
      <c r="M15" s="72"/>
      <c r="N15" s="61">
        <f t="shared" si="2"/>
        <v>0</v>
      </c>
      <c r="O15" s="72"/>
      <c r="P15" s="61">
        <f t="shared" si="3"/>
        <v>0</v>
      </c>
      <c r="Q15" s="72"/>
      <c r="R15" s="61">
        <f t="shared" si="4"/>
      </c>
      <c r="S15" s="72"/>
      <c r="T15" s="61">
        <f t="shared" si="5"/>
      </c>
      <c r="U15" s="72"/>
      <c r="V15" s="61">
        <f t="shared" si="6"/>
      </c>
      <c r="W15" s="72"/>
      <c r="X15" s="61">
        <f t="shared" si="7"/>
      </c>
      <c r="Y15" s="62"/>
      <c r="Z15" s="63">
        <f t="shared" si="8"/>
      </c>
      <c r="AA15" s="62"/>
      <c r="AB15" s="63">
        <f t="shared" si="9"/>
      </c>
      <c r="AC15" s="73"/>
      <c r="AD15" s="73"/>
      <c r="AE15" s="48"/>
      <c r="AH15" s="48"/>
    </row>
    <row r="16" spans="1:35" ht="12.75">
      <c r="A16" s="37" t="s">
        <v>22</v>
      </c>
      <c r="B16" s="74" t="s">
        <v>43</v>
      </c>
      <c r="C16" s="56" t="s">
        <v>44</v>
      </c>
      <c r="D16" s="57" t="s">
        <v>45</v>
      </c>
      <c r="E16" s="58"/>
      <c r="F16" s="59"/>
      <c r="G16" s="58"/>
      <c r="H16" s="58"/>
      <c r="I16" s="60"/>
      <c r="J16" s="61">
        <f t="shared" si="0"/>
      </c>
      <c r="K16" s="75"/>
      <c r="L16" s="61">
        <f t="shared" si="1"/>
      </c>
      <c r="M16" s="60"/>
      <c r="N16" s="61">
        <f t="shared" si="2"/>
        <v>0</v>
      </c>
      <c r="O16" s="60"/>
      <c r="P16" s="61">
        <f t="shared" si="3"/>
        <v>0</v>
      </c>
      <c r="Q16" s="60"/>
      <c r="R16" s="61">
        <f t="shared" si="4"/>
      </c>
      <c r="S16" s="60"/>
      <c r="T16" s="61">
        <f t="shared" si="5"/>
      </c>
      <c r="U16" s="60"/>
      <c r="V16" s="61">
        <f t="shared" si="6"/>
      </c>
      <c r="W16" s="60"/>
      <c r="X16" s="61">
        <f t="shared" si="7"/>
      </c>
      <c r="Y16" s="62"/>
      <c r="Z16" s="63">
        <f t="shared" si="8"/>
      </c>
      <c r="AA16" s="62"/>
      <c r="AB16" s="63">
        <f t="shared" si="9"/>
      </c>
      <c r="AC16" s="64"/>
      <c r="AD16" s="65"/>
      <c r="AE16" s="66"/>
      <c r="AF16" s="66"/>
      <c r="AG16" s="67"/>
      <c r="AH16" s="66"/>
      <c r="AI16" s="66"/>
    </row>
    <row r="17" spans="1:34" ht="12.75">
      <c r="A17" s="37" t="s">
        <v>22</v>
      </c>
      <c r="B17" s="74" t="s">
        <v>46</v>
      </c>
      <c r="C17" s="38" t="s">
        <v>47</v>
      </c>
      <c r="D17" s="57" t="s">
        <v>48</v>
      </c>
      <c r="E17" s="70"/>
      <c r="F17" s="70"/>
      <c r="G17" s="71"/>
      <c r="H17" s="70"/>
      <c r="I17" s="72"/>
      <c r="J17" s="61">
        <f t="shared" si="0"/>
      </c>
      <c r="K17" s="72"/>
      <c r="L17" s="61">
        <f t="shared" si="1"/>
      </c>
      <c r="M17" s="72">
        <v>30089</v>
      </c>
      <c r="N17" s="61">
        <f t="shared" si="2"/>
        <v>0.23383900399459098</v>
      </c>
      <c r="O17" s="72">
        <v>58503.67711737361</v>
      </c>
      <c r="P17" s="61">
        <f t="shared" si="3"/>
        <v>0.38256465272942547</v>
      </c>
      <c r="Q17" s="72"/>
      <c r="R17" s="61">
        <f t="shared" si="4"/>
      </c>
      <c r="S17" s="72"/>
      <c r="T17" s="61">
        <f t="shared" si="5"/>
      </c>
      <c r="U17" s="72"/>
      <c r="V17" s="61">
        <f t="shared" si="6"/>
      </c>
      <c r="W17" s="72"/>
      <c r="X17" s="61">
        <f t="shared" si="7"/>
      </c>
      <c r="Y17" s="62"/>
      <c r="Z17" s="63">
        <f t="shared" si="8"/>
      </c>
      <c r="AA17" s="62"/>
      <c r="AB17" s="63">
        <f t="shared" si="9"/>
      </c>
      <c r="AC17" s="73"/>
      <c r="AD17" s="73"/>
      <c r="AE17" s="48"/>
      <c r="AH17" s="48"/>
    </row>
    <row r="18" spans="1:35" ht="12.75">
      <c r="A18" s="37" t="s">
        <v>22</v>
      </c>
      <c r="B18" s="74" t="s">
        <v>49</v>
      </c>
      <c r="C18" s="56" t="s">
        <v>50</v>
      </c>
      <c r="D18" s="57" t="s">
        <v>51</v>
      </c>
      <c r="E18" s="58"/>
      <c r="F18" s="59"/>
      <c r="G18" s="58"/>
      <c r="H18" s="58"/>
      <c r="I18" s="60"/>
      <c r="J18" s="61">
        <f t="shared" si="0"/>
      </c>
      <c r="K18" s="60"/>
      <c r="L18" s="61">
        <f t="shared" si="1"/>
      </c>
      <c r="M18" s="60">
        <v>986</v>
      </c>
      <c r="N18" s="61">
        <f t="shared" si="2"/>
        <v>0.0076627756967219485</v>
      </c>
      <c r="O18" s="60">
        <v>1953.2885939138919</v>
      </c>
      <c r="P18" s="61">
        <f t="shared" si="3"/>
        <v>0.012772858210464606</v>
      </c>
      <c r="Q18" s="60"/>
      <c r="R18" s="61">
        <f t="shared" si="4"/>
      </c>
      <c r="S18" s="60"/>
      <c r="T18" s="61">
        <f t="shared" si="5"/>
      </c>
      <c r="U18" s="60"/>
      <c r="V18" s="61">
        <f t="shared" si="6"/>
      </c>
      <c r="W18" s="60"/>
      <c r="X18" s="61">
        <f t="shared" si="7"/>
      </c>
      <c r="Y18" s="62"/>
      <c r="Z18" s="63">
        <f t="shared" si="8"/>
      </c>
      <c r="AA18" s="62"/>
      <c r="AB18" s="63">
        <f t="shared" si="9"/>
      </c>
      <c r="AC18" s="64"/>
      <c r="AD18" s="65"/>
      <c r="AE18" s="66"/>
      <c r="AF18" s="66"/>
      <c r="AG18" s="67"/>
      <c r="AH18" s="66"/>
      <c r="AI18" s="66"/>
    </row>
    <row r="19" spans="1:34" ht="12.75">
      <c r="A19" s="37" t="s">
        <v>22</v>
      </c>
      <c r="B19" s="74" t="s">
        <v>52</v>
      </c>
      <c r="C19" s="38" t="s">
        <v>53</v>
      </c>
      <c r="D19" s="57" t="s">
        <v>54</v>
      </c>
      <c r="E19" s="70"/>
      <c r="F19" s="70"/>
      <c r="G19" s="71"/>
      <c r="H19" s="70"/>
      <c r="I19" s="72"/>
      <c r="J19" s="61">
        <f t="shared" si="0"/>
      </c>
      <c r="K19" s="72"/>
      <c r="L19" s="61">
        <f t="shared" si="1"/>
      </c>
      <c r="M19" s="72">
        <v>3</v>
      </c>
      <c r="N19" s="61">
        <f t="shared" si="2"/>
        <v>2.3314733357166173E-05</v>
      </c>
      <c r="O19" s="72">
        <v>6.5362756453122905</v>
      </c>
      <c r="P19" s="61">
        <f t="shared" si="3"/>
        <v>4.274172403515675E-05</v>
      </c>
      <c r="Q19" s="72"/>
      <c r="R19" s="61">
        <f t="shared" si="4"/>
      </c>
      <c r="S19" s="72"/>
      <c r="T19" s="61">
        <f t="shared" si="5"/>
      </c>
      <c r="U19" s="72"/>
      <c r="V19" s="61">
        <f t="shared" si="6"/>
      </c>
      <c r="W19" s="72"/>
      <c r="X19" s="61">
        <f t="shared" si="7"/>
      </c>
      <c r="Y19" s="62"/>
      <c r="Z19" s="63">
        <f t="shared" si="8"/>
      </c>
      <c r="AA19" s="62"/>
      <c r="AB19" s="63">
        <f t="shared" si="9"/>
      </c>
      <c r="AC19" s="73"/>
      <c r="AD19" s="73"/>
      <c r="AE19" s="48"/>
      <c r="AH19" s="48"/>
    </row>
    <row r="20" spans="1:35" s="78" customFormat="1" ht="15">
      <c r="A20" s="76" t="s">
        <v>55</v>
      </c>
      <c r="B20" s="37" t="s">
        <v>23</v>
      </c>
      <c r="C20" s="56" t="s">
        <v>56</v>
      </c>
      <c r="D20" s="77" t="s">
        <v>57</v>
      </c>
      <c r="E20" s="42"/>
      <c r="F20" s="43">
        <f>SUM(F22:F31)</f>
        <v>0</v>
      </c>
      <c r="G20" s="42"/>
      <c r="H20" s="43">
        <f>SUM(H22:H31)</f>
        <v>0</v>
      </c>
      <c r="I20" s="40"/>
      <c r="J20" s="40"/>
      <c r="K20" s="41"/>
      <c r="L20" s="40"/>
      <c r="M20" s="42">
        <f>SUM(M22:M31)</f>
        <v>726</v>
      </c>
      <c r="N20" s="43">
        <f>SUM(N22:N31)</f>
        <v>1</v>
      </c>
      <c r="O20" s="42">
        <f>SUM(O22:O31)</f>
        <v>403.89726176650004</v>
      </c>
      <c r="P20" s="43">
        <f>SUM(P22:P31)</f>
        <v>1</v>
      </c>
      <c r="Q20" s="42"/>
      <c r="R20" s="43">
        <f>SUM(R22:R31)</f>
        <v>0</v>
      </c>
      <c r="S20" s="42"/>
      <c r="T20" s="43">
        <f>SUM(T22:T31)</f>
        <v>0</v>
      </c>
      <c r="U20" s="42"/>
      <c r="V20" s="43">
        <f>SUM(V22:V31)</f>
        <v>0</v>
      </c>
      <c r="W20" s="42"/>
      <c r="X20" s="43">
        <f>SUM(X22:X31)</f>
        <v>0</v>
      </c>
      <c r="Y20" s="44"/>
      <c r="Z20" s="45">
        <f>SUM(Z22:Z31)</f>
        <v>0</v>
      </c>
      <c r="AA20" s="44"/>
      <c r="AB20" s="45">
        <f>SUM(AB22:AB31)</f>
        <v>0</v>
      </c>
      <c r="AC20" s="46"/>
      <c r="AD20" s="47" t="e">
        <f>AA20/AA$68</f>
        <v>#DIV/0!</v>
      </c>
      <c r="AE20" s="66"/>
      <c r="AF20" s="66"/>
      <c r="AG20" s="67"/>
      <c r="AH20" s="66"/>
      <c r="AI20" s="66"/>
    </row>
    <row r="21" spans="1:35" s="55" customFormat="1" ht="12.75">
      <c r="A21" s="50"/>
      <c r="B21" s="50"/>
      <c r="C21" s="51"/>
      <c r="D21" s="52" t="s">
        <v>24</v>
      </c>
      <c r="E21" s="117">
        <f>IF(E20&gt;0,E20/$Y20,"")</f>
      </c>
      <c r="F21" s="118"/>
      <c r="G21" s="119">
        <f>IF(G20&gt;0,G20/$AA20,"")</f>
      </c>
      <c r="H21" s="120"/>
      <c r="I21" s="117">
        <f>IF(I20&gt;0,I20/$Y20,"")</f>
      </c>
      <c r="J21" s="118"/>
      <c r="K21" s="119">
        <f>IF(K20&gt;0,K20/$AA20,"")</f>
      </c>
      <c r="L21" s="120"/>
      <c r="M21" s="117" t="e">
        <f>IF(M20&gt;0,M20/$Y20,"")</f>
        <v>#DIV/0!</v>
      </c>
      <c r="N21" s="118"/>
      <c r="O21" s="119" t="e">
        <f>IF(O20&gt;0,O20/$AA20,"")</f>
        <v>#DIV/0!</v>
      </c>
      <c r="P21" s="120"/>
      <c r="Q21" s="117">
        <f>IF(Q20&gt;0,Q20/$Y20,"")</f>
      </c>
      <c r="R21" s="118"/>
      <c r="S21" s="119">
        <f>IF(S20&gt;0,S20/$AA20,"")</f>
      </c>
      <c r="T21" s="120"/>
      <c r="U21" s="117">
        <f>IF(U20&gt;0,U20/$Y20,"")</f>
      </c>
      <c r="V21" s="118"/>
      <c r="W21" s="119">
        <f>IF(W20&gt;0,W20/$AA20,"")</f>
      </c>
      <c r="X21" s="120"/>
      <c r="Y21" s="117">
        <f>IF(Y20&gt;0,Y20/$Y20,"")</f>
      </c>
      <c r="Z21" s="118"/>
      <c r="AA21" s="119">
        <f>IF(AA20&gt;0,AA20/$AA20,"")</f>
      </c>
      <c r="AB21" s="120"/>
      <c r="AC21" s="53"/>
      <c r="AD21" s="53"/>
      <c r="AE21" s="54"/>
      <c r="AF21" s="54"/>
      <c r="AG21" s="54"/>
      <c r="AH21" s="54"/>
      <c r="AI21" s="54"/>
    </row>
    <row r="22" spans="1:61" ht="12.75">
      <c r="A22" s="76" t="s">
        <v>55</v>
      </c>
      <c r="B22" s="7" t="s">
        <v>25</v>
      </c>
      <c r="C22" s="38" t="s">
        <v>58</v>
      </c>
      <c r="D22" s="57" t="s">
        <v>27</v>
      </c>
      <c r="E22" s="60"/>
      <c r="F22" s="61">
        <f aca="true" t="shared" si="10" ref="F22:F31">IF(E$20&gt;0,E22/E$20,"")</f>
      </c>
      <c r="G22" s="60"/>
      <c r="H22" s="61">
        <f aca="true" t="shared" si="11" ref="H22:H31">IF(G$20&gt;0,G22/G$20,"")</f>
      </c>
      <c r="I22" s="58"/>
      <c r="J22" s="59"/>
      <c r="K22" s="58"/>
      <c r="L22" s="58"/>
      <c r="M22" s="60">
        <v>20</v>
      </c>
      <c r="N22" s="61">
        <f aca="true" t="shared" si="12" ref="N22:N31">IF(M$20&gt;0,M22/M$20,"")</f>
        <v>0.027548209366391185</v>
      </c>
      <c r="O22" s="60">
        <v>50.04005468572355</v>
      </c>
      <c r="P22" s="61">
        <f aca="true" t="shared" si="13" ref="P22:P31">IF(O$20&gt;0,O22/O$20,"")</f>
        <v>0.12389302781322782</v>
      </c>
      <c r="Q22" s="60"/>
      <c r="R22" s="61">
        <f aca="true" t="shared" si="14" ref="R22:R31">IF(Q$20&gt;0,Q22/Q$20,"")</f>
      </c>
      <c r="S22" s="60"/>
      <c r="T22" s="61">
        <f aca="true" t="shared" si="15" ref="T22:T31">IF(S$20&gt;0,S22/S$20,"")</f>
      </c>
      <c r="U22" s="60"/>
      <c r="V22" s="61">
        <f aca="true" t="shared" si="16" ref="V22:V31">IF(U$20&gt;0,U22/U$20,"")</f>
      </c>
      <c r="W22" s="60"/>
      <c r="X22" s="61">
        <f aca="true" t="shared" si="17" ref="X22:X31">IF(W$20&gt;0,W22/W$20,"")</f>
      </c>
      <c r="Y22" s="62"/>
      <c r="Z22" s="63">
        <f aca="true" t="shared" si="18" ref="Z22:Z31">IF(Y$20&gt;0,Y22/Y$20,"")</f>
      </c>
      <c r="AA22" s="62"/>
      <c r="AB22" s="63">
        <f aca="true" t="shared" si="19" ref="AB22:AB31">IF(AA$20&gt;0,AA22/AA$20,"")</f>
      </c>
      <c r="AC22" s="64"/>
      <c r="AD22" s="65"/>
      <c r="AE22" s="66"/>
      <c r="AF22" s="66"/>
      <c r="AG22" s="67"/>
      <c r="AH22" s="66"/>
      <c r="AI22" s="66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</row>
    <row r="23" spans="1:34" ht="12.75">
      <c r="A23" s="76" t="s">
        <v>55</v>
      </c>
      <c r="B23" s="7" t="s">
        <v>28</v>
      </c>
      <c r="C23" s="56" t="s">
        <v>59</v>
      </c>
      <c r="D23" s="69" t="s">
        <v>30</v>
      </c>
      <c r="E23" s="72"/>
      <c r="F23" s="61">
        <f t="shared" si="10"/>
      </c>
      <c r="G23" s="72"/>
      <c r="H23" s="61">
        <f t="shared" si="11"/>
      </c>
      <c r="I23" s="70"/>
      <c r="J23" s="70"/>
      <c r="K23" s="71"/>
      <c r="L23" s="70"/>
      <c r="M23" s="72"/>
      <c r="N23" s="61">
        <f t="shared" si="12"/>
        <v>0</v>
      </c>
      <c r="O23" s="72"/>
      <c r="P23" s="61">
        <f t="shared" si="13"/>
        <v>0</v>
      </c>
      <c r="Q23" s="72"/>
      <c r="R23" s="61">
        <f t="shared" si="14"/>
      </c>
      <c r="S23" s="72"/>
      <c r="T23" s="61">
        <f t="shared" si="15"/>
      </c>
      <c r="U23" s="72"/>
      <c r="V23" s="61">
        <f t="shared" si="16"/>
      </c>
      <c r="W23" s="72"/>
      <c r="X23" s="61">
        <f t="shared" si="17"/>
      </c>
      <c r="Y23" s="62"/>
      <c r="Z23" s="63">
        <f t="shared" si="18"/>
      </c>
      <c r="AA23" s="62"/>
      <c r="AB23" s="63">
        <f t="shared" si="19"/>
      </c>
      <c r="AC23" s="73"/>
      <c r="AD23" s="73"/>
      <c r="AE23" s="48"/>
      <c r="AH23" s="48"/>
    </row>
    <row r="24" spans="1:35" ht="12.75">
      <c r="A24" s="76" t="s">
        <v>55</v>
      </c>
      <c r="B24" s="7" t="s">
        <v>31</v>
      </c>
      <c r="C24" s="38" t="s">
        <v>60</v>
      </c>
      <c r="D24" s="69" t="s">
        <v>33</v>
      </c>
      <c r="E24" s="60"/>
      <c r="F24" s="61">
        <f t="shared" si="10"/>
      </c>
      <c r="G24" s="60"/>
      <c r="H24" s="61">
        <f t="shared" si="11"/>
      </c>
      <c r="I24" s="58"/>
      <c r="J24" s="59"/>
      <c r="K24" s="58"/>
      <c r="L24" s="58"/>
      <c r="M24" s="60"/>
      <c r="N24" s="61">
        <f t="shared" si="12"/>
        <v>0</v>
      </c>
      <c r="O24" s="60"/>
      <c r="P24" s="61">
        <f t="shared" si="13"/>
        <v>0</v>
      </c>
      <c r="Q24" s="60"/>
      <c r="R24" s="61">
        <f t="shared" si="14"/>
      </c>
      <c r="S24" s="60"/>
      <c r="T24" s="61">
        <f t="shared" si="15"/>
      </c>
      <c r="U24" s="60"/>
      <c r="V24" s="61">
        <f t="shared" si="16"/>
      </c>
      <c r="W24" s="60"/>
      <c r="X24" s="61">
        <f t="shared" si="17"/>
      </c>
      <c r="Y24" s="62"/>
      <c r="Z24" s="63">
        <f t="shared" si="18"/>
      </c>
      <c r="AA24" s="62"/>
      <c r="AB24" s="63">
        <f t="shared" si="19"/>
      </c>
      <c r="AC24" s="64"/>
      <c r="AD24" s="65"/>
      <c r="AE24" s="66"/>
      <c r="AF24" s="66"/>
      <c r="AG24" s="67"/>
      <c r="AH24" s="66"/>
      <c r="AI24" s="66"/>
    </row>
    <row r="25" spans="1:34" ht="12.75">
      <c r="A25" s="76" t="s">
        <v>55</v>
      </c>
      <c r="B25" s="74" t="s">
        <v>34</v>
      </c>
      <c r="C25" s="56" t="s">
        <v>61</v>
      </c>
      <c r="D25" s="69" t="s">
        <v>36</v>
      </c>
      <c r="E25" s="72"/>
      <c r="F25" s="61">
        <f t="shared" si="10"/>
      </c>
      <c r="G25" s="72"/>
      <c r="H25" s="61">
        <f t="shared" si="11"/>
      </c>
      <c r="I25" s="70"/>
      <c r="J25" s="70"/>
      <c r="K25" s="71"/>
      <c r="L25" s="70"/>
      <c r="M25" s="72"/>
      <c r="N25" s="61">
        <f t="shared" si="12"/>
        <v>0</v>
      </c>
      <c r="O25" s="72"/>
      <c r="P25" s="61">
        <f t="shared" si="13"/>
        <v>0</v>
      </c>
      <c r="Q25" s="72"/>
      <c r="R25" s="61">
        <f t="shared" si="14"/>
      </c>
      <c r="S25" s="72"/>
      <c r="T25" s="61">
        <f t="shared" si="15"/>
      </c>
      <c r="U25" s="72"/>
      <c r="V25" s="61">
        <f t="shared" si="16"/>
      </c>
      <c r="W25" s="72"/>
      <c r="X25" s="61">
        <f t="shared" si="17"/>
      </c>
      <c r="Y25" s="62"/>
      <c r="Z25" s="63">
        <f t="shared" si="18"/>
      </c>
      <c r="AA25" s="62"/>
      <c r="AB25" s="63">
        <f t="shared" si="19"/>
      </c>
      <c r="AC25" s="73"/>
      <c r="AD25" s="73"/>
      <c r="AE25" s="48"/>
      <c r="AH25" s="48"/>
    </row>
    <row r="26" spans="1:35" ht="12.75">
      <c r="A26" s="76" t="s">
        <v>55</v>
      </c>
      <c r="B26" s="7" t="s">
        <v>37</v>
      </c>
      <c r="C26" s="38" t="s">
        <v>62</v>
      </c>
      <c r="D26" s="57" t="s">
        <v>39</v>
      </c>
      <c r="E26" s="60"/>
      <c r="F26" s="61">
        <f t="shared" si="10"/>
      </c>
      <c r="G26" s="60"/>
      <c r="H26" s="61">
        <f t="shared" si="11"/>
      </c>
      <c r="I26" s="58"/>
      <c r="J26" s="59"/>
      <c r="K26" s="58"/>
      <c r="L26" s="58"/>
      <c r="M26" s="60">
        <v>3</v>
      </c>
      <c r="N26" s="61">
        <f t="shared" si="12"/>
        <v>0.004132231404958678</v>
      </c>
      <c r="O26" s="60">
        <v>0.763189564242949</v>
      </c>
      <c r="P26" s="61">
        <f t="shared" si="13"/>
        <v>0.0018895636006667509</v>
      </c>
      <c r="Q26" s="60"/>
      <c r="R26" s="61">
        <f t="shared" si="14"/>
      </c>
      <c r="S26" s="60"/>
      <c r="T26" s="61">
        <f t="shared" si="15"/>
      </c>
      <c r="U26" s="60"/>
      <c r="V26" s="61">
        <f t="shared" si="16"/>
      </c>
      <c r="W26" s="60"/>
      <c r="X26" s="61">
        <f t="shared" si="17"/>
      </c>
      <c r="Y26" s="62"/>
      <c r="Z26" s="63">
        <f t="shared" si="18"/>
      </c>
      <c r="AA26" s="62"/>
      <c r="AB26" s="63">
        <f t="shared" si="19"/>
      </c>
      <c r="AC26" s="64"/>
      <c r="AD26" s="65"/>
      <c r="AE26" s="66"/>
      <c r="AF26" s="66"/>
      <c r="AG26" s="67"/>
      <c r="AH26" s="66"/>
      <c r="AI26" s="66"/>
    </row>
    <row r="27" spans="1:34" ht="12.75">
      <c r="A27" s="76" t="s">
        <v>55</v>
      </c>
      <c r="B27" s="74" t="s">
        <v>40</v>
      </c>
      <c r="C27" s="56" t="s">
        <v>63</v>
      </c>
      <c r="D27" s="57" t="s">
        <v>42</v>
      </c>
      <c r="E27" s="72"/>
      <c r="F27" s="61">
        <f t="shared" si="10"/>
      </c>
      <c r="G27" s="72"/>
      <c r="H27" s="61">
        <f t="shared" si="11"/>
      </c>
      <c r="I27" s="70"/>
      <c r="J27" s="70"/>
      <c r="K27" s="71"/>
      <c r="L27" s="70"/>
      <c r="M27" s="72"/>
      <c r="N27" s="61">
        <f t="shared" si="12"/>
        <v>0</v>
      </c>
      <c r="O27" s="72"/>
      <c r="P27" s="61">
        <f t="shared" si="13"/>
        <v>0</v>
      </c>
      <c r="Q27" s="72"/>
      <c r="R27" s="61">
        <f t="shared" si="14"/>
      </c>
      <c r="S27" s="72"/>
      <c r="T27" s="61">
        <f t="shared" si="15"/>
      </c>
      <c r="U27" s="72"/>
      <c r="V27" s="61">
        <f t="shared" si="16"/>
      </c>
      <c r="W27" s="72"/>
      <c r="X27" s="61">
        <f t="shared" si="17"/>
      </c>
      <c r="Y27" s="62"/>
      <c r="Z27" s="63">
        <f t="shared" si="18"/>
      </c>
      <c r="AA27" s="62"/>
      <c r="AB27" s="63">
        <f t="shared" si="19"/>
      </c>
      <c r="AC27" s="73"/>
      <c r="AD27" s="73"/>
      <c r="AE27" s="48"/>
      <c r="AH27" s="48"/>
    </row>
    <row r="28" spans="1:35" ht="12.75">
      <c r="A28" s="76" t="s">
        <v>55</v>
      </c>
      <c r="B28" s="74" t="s">
        <v>43</v>
      </c>
      <c r="C28" s="38" t="s">
        <v>64</v>
      </c>
      <c r="D28" s="57" t="s">
        <v>45</v>
      </c>
      <c r="E28" s="60"/>
      <c r="F28" s="61">
        <f t="shared" si="10"/>
      </c>
      <c r="G28" s="60"/>
      <c r="H28" s="61">
        <f t="shared" si="11"/>
      </c>
      <c r="I28" s="58"/>
      <c r="J28" s="59"/>
      <c r="K28" s="58"/>
      <c r="L28" s="58"/>
      <c r="M28" s="60"/>
      <c r="N28" s="61">
        <f t="shared" si="12"/>
        <v>0</v>
      </c>
      <c r="O28" s="60"/>
      <c r="P28" s="61">
        <f t="shared" si="13"/>
        <v>0</v>
      </c>
      <c r="Q28" s="60"/>
      <c r="R28" s="61">
        <f t="shared" si="14"/>
      </c>
      <c r="S28" s="60"/>
      <c r="T28" s="61">
        <f t="shared" si="15"/>
      </c>
      <c r="U28" s="60"/>
      <c r="V28" s="61">
        <f t="shared" si="16"/>
      </c>
      <c r="W28" s="60"/>
      <c r="X28" s="61">
        <f t="shared" si="17"/>
      </c>
      <c r="Y28" s="62"/>
      <c r="Z28" s="63">
        <f t="shared" si="18"/>
      </c>
      <c r="AA28" s="62"/>
      <c r="AB28" s="63">
        <f t="shared" si="19"/>
      </c>
      <c r="AC28" s="64"/>
      <c r="AD28" s="65"/>
      <c r="AE28" s="66"/>
      <c r="AF28" s="66"/>
      <c r="AG28" s="67"/>
      <c r="AH28" s="66"/>
      <c r="AI28" s="66"/>
    </row>
    <row r="29" spans="1:34" ht="12.75">
      <c r="A29" s="76" t="s">
        <v>55</v>
      </c>
      <c r="B29" s="74" t="s">
        <v>46</v>
      </c>
      <c r="C29" s="56" t="s">
        <v>65</v>
      </c>
      <c r="D29" s="57" t="s">
        <v>48</v>
      </c>
      <c r="E29" s="72"/>
      <c r="F29" s="61">
        <f t="shared" si="10"/>
      </c>
      <c r="G29" s="72"/>
      <c r="H29" s="61">
        <f t="shared" si="11"/>
      </c>
      <c r="I29" s="70"/>
      <c r="J29" s="70"/>
      <c r="K29" s="71"/>
      <c r="L29" s="70"/>
      <c r="M29" s="72">
        <v>695</v>
      </c>
      <c r="N29" s="61">
        <f t="shared" si="12"/>
        <v>0.9573002754820936</v>
      </c>
      <c r="O29" s="72">
        <v>345.8337997317464</v>
      </c>
      <c r="P29" s="61">
        <f t="shared" si="13"/>
        <v>0.8562420012930885</v>
      </c>
      <c r="Q29" s="72"/>
      <c r="R29" s="61">
        <f t="shared" si="14"/>
      </c>
      <c r="S29" s="72"/>
      <c r="T29" s="61">
        <f t="shared" si="15"/>
      </c>
      <c r="U29" s="72"/>
      <c r="V29" s="61">
        <f t="shared" si="16"/>
      </c>
      <c r="W29" s="72"/>
      <c r="X29" s="61">
        <f t="shared" si="17"/>
      </c>
      <c r="Y29" s="62"/>
      <c r="Z29" s="63">
        <f t="shared" si="18"/>
      </c>
      <c r="AA29" s="62"/>
      <c r="AB29" s="63">
        <f t="shared" si="19"/>
      </c>
      <c r="AC29" s="73"/>
      <c r="AD29" s="73"/>
      <c r="AE29" s="48"/>
      <c r="AH29" s="48"/>
    </row>
    <row r="30" spans="1:35" ht="12.75">
      <c r="A30" s="76" t="s">
        <v>55</v>
      </c>
      <c r="B30" s="74" t="s">
        <v>49</v>
      </c>
      <c r="C30" s="38" t="s">
        <v>66</v>
      </c>
      <c r="D30" s="57" t="s">
        <v>51</v>
      </c>
      <c r="E30" s="60"/>
      <c r="F30" s="61">
        <f t="shared" si="10"/>
      </c>
      <c r="G30" s="60"/>
      <c r="H30" s="61">
        <f t="shared" si="11"/>
      </c>
      <c r="I30" s="58"/>
      <c r="J30" s="59"/>
      <c r="K30" s="58"/>
      <c r="L30" s="58"/>
      <c r="M30" s="60">
        <v>8</v>
      </c>
      <c r="N30" s="61">
        <f t="shared" si="12"/>
        <v>0.011019283746556474</v>
      </c>
      <c r="O30" s="60">
        <v>7.260217784787115</v>
      </c>
      <c r="P30" s="61">
        <f t="shared" si="13"/>
        <v>0.017975407293016936</v>
      </c>
      <c r="Q30" s="60"/>
      <c r="R30" s="61">
        <f t="shared" si="14"/>
      </c>
      <c r="S30" s="60"/>
      <c r="T30" s="61">
        <f t="shared" si="15"/>
      </c>
      <c r="U30" s="60"/>
      <c r="V30" s="61">
        <f t="shared" si="16"/>
      </c>
      <c r="W30" s="60"/>
      <c r="X30" s="61">
        <f t="shared" si="17"/>
      </c>
      <c r="Y30" s="62"/>
      <c r="Z30" s="63">
        <f t="shared" si="18"/>
      </c>
      <c r="AA30" s="62"/>
      <c r="AB30" s="63">
        <f t="shared" si="19"/>
      </c>
      <c r="AC30" s="64"/>
      <c r="AD30" s="65"/>
      <c r="AE30" s="66"/>
      <c r="AF30" s="66"/>
      <c r="AG30" s="67"/>
      <c r="AH30" s="66"/>
      <c r="AI30" s="66"/>
    </row>
    <row r="31" spans="1:34" ht="12.75">
      <c r="A31" s="76" t="s">
        <v>55</v>
      </c>
      <c r="B31" s="74" t="s">
        <v>52</v>
      </c>
      <c r="C31" s="56" t="s">
        <v>67</v>
      </c>
      <c r="D31" s="57" t="s">
        <v>54</v>
      </c>
      <c r="E31" s="72"/>
      <c r="F31" s="61">
        <f t="shared" si="10"/>
      </c>
      <c r="G31" s="72"/>
      <c r="H31" s="61">
        <f t="shared" si="11"/>
      </c>
      <c r="I31" s="70"/>
      <c r="J31" s="70"/>
      <c r="K31" s="71"/>
      <c r="L31" s="70"/>
      <c r="M31" s="72"/>
      <c r="N31" s="61">
        <f t="shared" si="12"/>
        <v>0</v>
      </c>
      <c r="O31" s="72"/>
      <c r="P31" s="61">
        <f t="shared" si="13"/>
        <v>0</v>
      </c>
      <c r="Q31" s="72"/>
      <c r="R31" s="61">
        <f t="shared" si="14"/>
      </c>
      <c r="S31" s="72"/>
      <c r="T31" s="61">
        <f t="shared" si="15"/>
      </c>
      <c r="U31" s="72"/>
      <c r="V31" s="61">
        <f t="shared" si="16"/>
      </c>
      <c r="W31" s="72"/>
      <c r="X31" s="61">
        <f t="shared" si="17"/>
      </c>
      <c r="Y31" s="62"/>
      <c r="Z31" s="63">
        <f t="shared" si="18"/>
      </c>
      <c r="AA31" s="62"/>
      <c r="AB31" s="63">
        <f t="shared" si="19"/>
      </c>
      <c r="AC31" s="73"/>
      <c r="AD31" s="73"/>
      <c r="AE31" s="48"/>
      <c r="AH31" s="48"/>
    </row>
    <row r="32" spans="1:35" s="81" customFormat="1" ht="15">
      <c r="A32" s="79" t="s">
        <v>68</v>
      </c>
      <c r="B32" s="37" t="s">
        <v>23</v>
      </c>
      <c r="C32" s="38" t="s">
        <v>69</v>
      </c>
      <c r="D32" s="80" t="s">
        <v>70</v>
      </c>
      <c r="E32" s="42">
        <f aca="true" t="shared" si="20" ref="E32:L32">SUM(E34:E43)</f>
        <v>244214</v>
      </c>
      <c r="F32" s="43">
        <f t="shared" si="20"/>
        <v>0.9999999999999999</v>
      </c>
      <c r="G32" s="42">
        <f t="shared" si="20"/>
        <v>660850.5448972643</v>
      </c>
      <c r="H32" s="43">
        <f t="shared" si="20"/>
        <v>0.9999999999999998</v>
      </c>
      <c r="I32" s="42">
        <f t="shared" si="20"/>
        <v>3363</v>
      </c>
      <c r="J32" s="43">
        <f t="shared" si="20"/>
        <v>1</v>
      </c>
      <c r="K32" s="42">
        <f t="shared" si="20"/>
        <v>13580.84243092617</v>
      </c>
      <c r="L32" s="43">
        <f t="shared" si="20"/>
        <v>1</v>
      </c>
      <c r="M32" s="40"/>
      <c r="N32" s="40"/>
      <c r="O32" s="41"/>
      <c r="P32" s="40"/>
      <c r="Q32" s="42">
        <f aca="true" t="shared" si="21" ref="Q32:AB32">SUM(Q34:Q43)</f>
        <v>35447</v>
      </c>
      <c r="R32" s="43">
        <f t="shared" si="21"/>
        <v>1</v>
      </c>
      <c r="S32" s="42">
        <f t="shared" si="21"/>
        <v>29544.294727675773</v>
      </c>
      <c r="T32" s="43">
        <f t="shared" si="21"/>
        <v>1</v>
      </c>
      <c r="U32" s="42">
        <f t="shared" si="21"/>
        <v>6937</v>
      </c>
      <c r="V32" s="43">
        <f t="shared" si="21"/>
        <v>0.9999999999999999</v>
      </c>
      <c r="W32" s="42">
        <f t="shared" si="21"/>
        <v>5433.484898687359</v>
      </c>
      <c r="X32" s="43">
        <f t="shared" si="21"/>
        <v>0.9999999999999999</v>
      </c>
      <c r="Y32" s="44">
        <f t="shared" si="21"/>
        <v>289961</v>
      </c>
      <c r="Z32" s="45">
        <f t="shared" si="21"/>
        <v>1.0000000000000002</v>
      </c>
      <c r="AA32" s="44">
        <f t="shared" si="21"/>
        <v>709409.1669545536</v>
      </c>
      <c r="AB32" s="45">
        <f t="shared" si="21"/>
        <v>0.9999999999999999</v>
      </c>
      <c r="AC32" s="46"/>
      <c r="AD32" s="47"/>
      <c r="AE32" s="48"/>
      <c r="AF32" s="10"/>
      <c r="AG32" s="10"/>
      <c r="AH32" s="48"/>
      <c r="AI32" s="10"/>
    </row>
    <row r="33" spans="1:35" s="55" customFormat="1" ht="12.75">
      <c r="A33" s="50"/>
      <c r="B33" s="50"/>
      <c r="C33" s="51"/>
      <c r="D33" s="52" t="s">
        <v>24</v>
      </c>
      <c r="E33" s="117">
        <f>IF(E32&gt;0,E32/$Y32,"")</f>
        <v>0.8422305068612675</v>
      </c>
      <c r="F33" s="118"/>
      <c r="G33" s="119">
        <f>IF(G32&gt;0,G32/$AA32,"")</f>
        <v>0.9315506137794242</v>
      </c>
      <c r="H33" s="120"/>
      <c r="I33" s="117">
        <f>IF(I32&gt;0,I32/$Y32,"")</f>
        <v>0.011598111470163229</v>
      </c>
      <c r="J33" s="118"/>
      <c r="K33" s="119">
        <f>IF(K32&gt;0,K32/$AA32,"")</f>
        <v>0.0191438778402425</v>
      </c>
      <c r="L33" s="120"/>
      <c r="M33" s="117">
        <f>IF(M32&gt;0,M32/$Y32,"")</f>
      </c>
      <c r="N33" s="118"/>
      <c r="O33" s="119">
        <f>IF(O32&gt;0,O32/$AA32,"")</f>
      </c>
      <c r="P33" s="120"/>
      <c r="Q33" s="117">
        <f>IF(Q32&gt;0,Q32/$Y32,"")</f>
        <v>0.12224747466038537</v>
      </c>
      <c r="R33" s="118"/>
      <c r="S33" s="119">
        <f>IF(S32&gt;0,S32/$AA32,"")</f>
        <v>0.041646339100053456</v>
      </c>
      <c r="T33" s="120"/>
      <c r="U33" s="117">
        <f>IF(U32&gt;0,U32/$Y32,"")</f>
        <v>0.023923907008183858</v>
      </c>
      <c r="V33" s="118"/>
      <c r="W33" s="119">
        <f>IF(W32&gt;0,W32/$AA32,"")</f>
        <v>0.0076591692802800235</v>
      </c>
      <c r="X33" s="120"/>
      <c r="Y33" s="117">
        <f>IF(Y32&gt;0,Y32/$Y32,"")</f>
        <v>1</v>
      </c>
      <c r="Z33" s="118"/>
      <c r="AA33" s="119">
        <f>IF(AA32&gt;0,AA32/$AA32,"")</f>
        <v>1</v>
      </c>
      <c r="AB33" s="120"/>
      <c r="AC33" s="53"/>
      <c r="AD33" s="53"/>
      <c r="AE33" s="54"/>
      <c r="AF33" s="54"/>
      <c r="AG33" s="54"/>
      <c r="AH33" s="54"/>
      <c r="AI33" s="54"/>
    </row>
    <row r="34" spans="1:61" ht="12.75">
      <c r="A34" s="79" t="s">
        <v>68</v>
      </c>
      <c r="B34" s="7" t="s">
        <v>25</v>
      </c>
      <c r="C34" s="56" t="s">
        <v>71</v>
      </c>
      <c r="D34" s="82" t="s">
        <v>27</v>
      </c>
      <c r="E34" s="60">
        <v>144395</v>
      </c>
      <c r="F34" s="61">
        <f aca="true" t="shared" si="22" ref="F34:F43">IF(E$32&gt;0,E34/E$32,"")</f>
        <v>0.5912642190865388</v>
      </c>
      <c r="G34" s="60">
        <v>400655.1795614592</v>
      </c>
      <c r="H34" s="61">
        <f aca="true" t="shared" si="23" ref="H34:H43">IF(G$32&gt;0,G34/G$32,"")</f>
        <v>0.6062719969819272</v>
      </c>
      <c r="I34" s="60">
        <v>97</v>
      </c>
      <c r="J34" s="61">
        <f aca="true" t="shared" si="24" ref="J34:J43">IF(I$32&gt;0,I34/I$32,"")</f>
        <v>0.028843294677371394</v>
      </c>
      <c r="K34" s="60">
        <v>710.7164398339572</v>
      </c>
      <c r="L34" s="61">
        <f aca="true" t="shared" si="25" ref="L34:L43">IF(K$32&gt;0,K34/K$32,"")</f>
        <v>0.052332279344874826</v>
      </c>
      <c r="M34" s="58"/>
      <c r="N34" s="59"/>
      <c r="O34" s="58"/>
      <c r="P34" s="58"/>
      <c r="Q34" s="60">
        <v>173</v>
      </c>
      <c r="R34" s="61">
        <f aca="true" t="shared" si="26" ref="R34:R43">IF(Q$32&gt;0,Q34/Q$32,"")</f>
        <v>0.004880525855502581</v>
      </c>
      <c r="S34" s="60">
        <v>419.9979595668756</v>
      </c>
      <c r="T34" s="61">
        <f aca="true" t="shared" si="27" ref="T34:T43">IF(S$32&gt;0,S34/S$32,"")</f>
        <v>0.014215873603963215</v>
      </c>
      <c r="U34" s="60">
        <v>334</v>
      </c>
      <c r="V34" s="61">
        <f aca="true" t="shared" si="28" ref="V34:V43">IF(U$32&gt;0,U34/U$32,"")</f>
        <v>0.048147614242467926</v>
      </c>
      <c r="W34" s="60">
        <v>172.0750639138591</v>
      </c>
      <c r="X34" s="61">
        <f aca="true" t="shared" si="29" ref="X34:X43">IF(W$32&gt;0,W34/W$32,"")</f>
        <v>0.03166937373018735</v>
      </c>
      <c r="Y34" s="62">
        <f>SUM(E34,I34,Q34,U34)</f>
        <v>144999</v>
      </c>
      <c r="Z34" s="63">
        <f aca="true" t="shared" si="30" ref="Z34:Z43">IF(Y$32&gt;0,Y34/Y$32,"")</f>
        <v>0.5000638016836747</v>
      </c>
      <c r="AA34" s="62">
        <f>SUM(G34,K34,S34,W34)</f>
        <v>401957.969024774</v>
      </c>
      <c r="AB34" s="63">
        <f aca="true" t="shared" si="31" ref="AB34:AB43">IF(AA$32&gt;0,AA34/AA$32,"")</f>
        <v>0.5666094938557854</v>
      </c>
      <c r="AC34" s="64"/>
      <c r="AD34" s="65"/>
      <c r="AE34" s="66"/>
      <c r="AF34" s="66"/>
      <c r="AG34" s="67"/>
      <c r="AH34" s="66"/>
      <c r="AI34" s="66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</row>
    <row r="35" spans="1:34" ht="12.75">
      <c r="A35" s="79" t="s">
        <v>68</v>
      </c>
      <c r="B35" s="7" t="s">
        <v>28</v>
      </c>
      <c r="C35" s="38" t="s">
        <v>72</v>
      </c>
      <c r="D35" s="69" t="s">
        <v>30</v>
      </c>
      <c r="E35" s="72"/>
      <c r="F35" s="61">
        <f t="shared" si="22"/>
        <v>0</v>
      </c>
      <c r="G35" s="72"/>
      <c r="H35" s="61">
        <f t="shared" si="23"/>
        <v>0</v>
      </c>
      <c r="I35" s="72"/>
      <c r="J35" s="61">
        <f t="shared" si="24"/>
        <v>0</v>
      </c>
      <c r="K35" s="72"/>
      <c r="L35" s="61">
        <f t="shared" si="25"/>
        <v>0</v>
      </c>
      <c r="M35" s="70"/>
      <c r="N35" s="70"/>
      <c r="O35" s="71"/>
      <c r="P35" s="70"/>
      <c r="Q35" s="72"/>
      <c r="R35" s="61">
        <f t="shared" si="26"/>
        <v>0</v>
      </c>
      <c r="S35" s="72"/>
      <c r="T35" s="61">
        <f t="shared" si="27"/>
        <v>0</v>
      </c>
      <c r="U35" s="72"/>
      <c r="V35" s="61">
        <f t="shared" si="28"/>
        <v>0</v>
      </c>
      <c r="W35" s="72"/>
      <c r="X35" s="61">
        <f t="shared" si="29"/>
        <v>0</v>
      </c>
      <c r="Y35" s="62"/>
      <c r="Z35" s="63">
        <f t="shared" si="30"/>
        <v>0</v>
      </c>
      <c r="AA35" s="62"/>
      <c r="AB35" s="63">
        <f t="shared" si="31"/>
        <v>0</v>
      </c>
      <c r="AC35" s="73"/>
      <c r="AD35" s="73"/>
      <c r="AE35" s="48"/>
      <c r="AH35" s="48"/>
    </row>
    <row r="36" spans="1:35" ht="12.75">
      <c r="A36" s="79" t="s">
        <v>68</v>
      </c>
      <c r="B36" s="7" t="s">
        <v>31</v>
      </c>
      <c r="C36" s="56" t="s">
        <v>73</v>
      </c>
      <c r="D36" s="69" t="s">
        <v>33</v>
      </c>
      <c r="E36" s="60"/>
      <c r="F36" s="61">
        <f t="shared" si="22"/>
        <v>0</v>
      </c>
      <c r="G36" s="60"/>
      <c r="H36" s="61">
        <f t="shared" si="23"/>
        <v>0</v>
      </c>
      <c r="I36" s="60"/>
      <c r="J36" s="61">
        <f t="shared" si="24"/>
        <v>0</v>
      </c>
      <c r="K36" s="60"/>
      <c r="L36" s="61">
        <f t="shared" si="25"/>
        <v>0</v>
      </c>
      <c r="M36" s="58"/>
      <c r="N36" s="59"/>
      <c r="O36" s="58"/>
      <c r="P36" s="58"/>
      <c r="Q36" s="60"/>
      <c r="R36" s="61">
        <f t="shared" si="26"/>
        <v>0</v>
      </c>
      <c r="S36" s="60"/>
      <c r="T36" s="61">
        <f t="shared" si="27"/>
        <v>0</v>
      </c>
      <c r="U36" s="60"/>
      <c r="V36" s="61">
        <f t="shared" si="28"/>
        <v>0</v>
      </c>
      <c r="W36" s="60"/>
      <c r="X36" s="61">
        <f t="shared" si="29"/>
        <v>0</v>
      </c>
      <c r="Y36" s="62"/>
      <c r="Z36" s="63">
        <f t="shared" si="30"/>
        <v>0</v>
      </c>
      <c r="AA36" s="62"/>
      <c r="AB36" s="63">
        <f t="shared" si="31"/>
        <v>0</v>
      </c>
      <c r="AC36" s="64"/>
      <c r="AD36" s="65"/>
      <c r="AE36" s="66"/>
      <c r="AF36" s="66"/>
      <c r="AG36" s="67"/>
      <c r="AH36" s="66"/>
      <c r="AI36" s="66"/>
    </row>
    <row r="37" spans="1:34" ht="12.75">
      <c r="A37" s="79" t="s">
        <v>68</v>
      </c>
      <c r="B37" s="74" t="s">
        <v>34</v>
      </c>
      <c r="C37" s="38" t="s">
        <v>74</v>
      </c>
      <c r="D37" s="69" t="s">
        <v>36</v>
      </c>
      <c r="E37" s="72"/>
      <c r="F37" s="61">
        <f t="shared" si="22"/>
        <v>0</v>
      </c>
      <c r="G37" s="72"/>
      <c r="H37" s="61">
        <f t="shared" si="23"/>
        <v>0</v>
      </c>
      <c r="I37" s="72"/>
      <c r="J37" s="61">
        <f t="shared" si="24"/>
        <v>0</v>
      </c>
      <c r="K37" s="72"/>
      <c r="L37" s="61">
        <f t="shared" si="25"/>
        <v>0</v>
      </c>
      <c r="M37" s="70"/>
      <c r="N37" s="70"/>
      <c r="O37" s="71"/>
      <c r="P37" s="70"/>
      <c r="Q37" s="72"/>
      <c r="R37" s="61">
        <f t="shared" si="26"/>
        <v>0</v>
      </c>
      <c r="S37" s="72"/>
      <c r="T37" s="61">
        <f t="shared" si="27"/>
        <v>0</v>
      </c>
      <c r="U37" s="72"/>
      <c r="V37" s="61">
        <f t="shared" si="28"/>
        <v>0</v>
      </c>
      <c r="W37" s="72"/>
      <c r="X37" s="61">
        <f t="shared" si="29"/>
        <v>0</v>
      </c>
      <c r="Y37" s="62"/>
      <c r="Z37" s="63">
        <f t="shared" si="30"/>
        <v>0</v>
      </c>
      <c r="AA37" s="62"/>
      <c r="AB37" s="63">
        <f t="shared" si="31"/>
        <v>0</v>
      </c>
      <c r="AC37" s="73"/>
      <c r="AD37" s="73"/>
      <c r="AE37" s="48"/>
      <c r="AH37" s="48"/>
    </row>
    <row r="38" spans="1:35" ht="12.75">
      <c r="A38" s="79" t="s">
        <v>68</v>
      </c>
      <c r="B38" s="7" t="s">
        <v>37</v>
      </c>
      <c r="C38" s="56" t="s">
        <v>75</v>
      </c>
      <c r="D38" s="57" t="s">
        <v>39</v>
      </c>
      <c r="E38" s="60">
        <v>5530</v>
      </c>
      <c r="F38" s="61">
        <f t="shared" si="22"/>
        <v>0.022644074459285707</v>
      </c>
      <c r="G38" s="60">
        <v>2259.2741187227607</v>
      </c>
      <c r="H38" s="61">
        <f t="shared" si="23"/>
        <v>0.0034187368629225944</v>
      </c>
      <c r="I38" s="60">
        <v>86</v>
      </c>
      <c r="J38" s="61">
        <f t="shared" si="24"/>
        <v>0.025572405590246802</v>
      </c>
      <c r="K38" s="60">
        <v>29.566172227876056</v>
      </c>
      <c r="L38" s="61">
        <f t="shared" si="25"/>
        <v>0.002177049942096982</v>
      </c>
      <c r="M38" s="58"/>
      <c r="N38" s="59"/>
      <c r="O38" s="58"/>
      <c r="P38" s="58"/>
      <c r="Q38" s="60">
        <v>5763</v>
      </c>
      <c r="R38" s="61">
        <f t="shared" si="26"/>
        <v>0.1625807543656727</v>
      </c>
      <c r="S38" s="60">
        <v>1908.8813126707696</v>
      </c>
      <c r="T38" s="61">
        <f t="shared" si="27"/>
        <v>0.06461082690468203</v>
      </c>
      <c r="U38" s="60">
        <v>27</v>
      </c>
      <c r="V38" s="61">
        <f t="shared" si="28"/>
        <v>0.0038921724088222575</v>
      </c>
      <c r="W38" s="60">
        <v>13.39267369129631</v>
      </c>
      <c r="X38" s="61">
        <f t="shared" si="29"/>
        <v>0.0024648405104671883</v>
      </c>
      <c r="Y38" s="62">
        <f aca="true" t="shared" si="32" ref="Y38:Y43">SUM(E38,I38,Q38,U38)</f>
        <v>11406</v>
      </c>
      <c r="Z38" s="63">
        <f t="shared" si="30"/>
        <v>0.03933632454019678</v>
      </c>
      <c r="AA38" s="62">
        <f aca="true" t="shared" si="33" ref="AA38:AA43">SUM(G38,K38,S38,W38)</f>
        <v>4211.114277312703</v>
      </c>
      <c r="AB38" s="63">
        <f t="shared" si="31"/>
        <v>0.005936086638675304</v>
      </c>
      <c r="AC38" s="64"/>
      <c r="AD38" s="65"/>
      <c r="AE38" s="66"/>
      <c r="AF38" s="66"/>
      <c r="AG38" s="67"/>
      <c r="AH38" s="66"/>
      <c r="AI38" s="66"/>
    </row>
    <row r="39" spans="1:34" ht="12.75">
      <c r="A39" s="79" t="s">
        <v>68</v>
      </c>
      <c r="B39" s="74" t="s">
        <v>40</v>
      </c>
      <c r="C39" s="38" t="s">
        <v>76</v>
      </c>
      <c r="D39" s="57" t="s">
        <v>42</v>
      </c>
      <c r="E39" s="72"/>
      <c r="F39" s="61">
        <f t="shared" si="22"/>
        <v>0</v>
      </c>
      <c r="G39" s="72"/>
      <c r="H39" s="61">
        <f t="shared" si="23"/>
        <v>0</v>
      </c>
      <c r="I39" s="72"/>
      <c r="J39" s="61">
        <f t="shared" si="24"/>
        <v>0</v>
      </c>
      <c r="K39" s="72"/>
      <c r="L39" s="61">
        <f t="shared" si="25"/>
        <v>0</v>
      </c>
      <c r="M39" s="70"/>
      <c r="N39" s="70"/>
      <c r="O39" s="71"/>
      <c r="P39" s="70"/>
      <c r="Q39" s="72">
        <v>159</v>
      </c>
      <c r="R39" s="61">
        <f t="shared" si="26"/>
        <v>0.004485570005924338</v>
      </c>
      <c r="S39" s="72">
        <v>98.67448469385816</v>
      </c>
      <c r="T39" s="61">
        <f t="shared" si="27"/>
        <v>0.003339882897980446</v>
      </c>
      <c r="U39" s="72"/>
      <c r="V39" s="61">
        <f t="shared" si="28"/>
        <v>0</v>
      </c>
      <c r="W39" s="72"/>
      <c r="X39" s="61">
        <f t="shared" si="29"/>
        <v>0</v>
      </c>
      <c r="Y39" s="62">
        <f t="shared" si="32"/>
        <v>159</v>
      </c>
      <c r="Z39" s="63">
        <f t="shared" si="30"/>
        <v>0.0005483496056366201</v>
      </c>
      <c r="AA39" s="62">
        <f t="shared" si="33"/>
        <v>98.67448469385816</v>
      </c>
      <c r="AB39" s="63">
        <f t="shared" si="31"/>
        <v>0.00013909389572376287</v>
      </c>
      <c r="AC39" s="73"/>
      <c r="AD39" s="73"/>
      <c r="AE39" s="48"/>
      <c r="AH39" s="48"/>
    </row>
    <row r="40" spans="1:35" ht="12.75">
      <c r="A40" s="79" t="s">
        <v>68</v>
      </c>
      <c r="B40" s="74" t="s">
        <v>43</v>
      </c>
      <c r="C40" s="56" t="s">
        <v>77</v>
      </c>
      <c r="D40" s="57" t="s">
        <v>45</v>
      </c>
      <c r="E40" s="60"/>
      <c r="F40" s="61">
        <f t="shared" si="22"/>
        <v>0</v>
      </c>
      <c r="G40" s="60"/>
      <c r="H40" s="61">
        <f t="shared" si="23"/>
        <v>0</v>
      </c>
      <c r="I40" s="60"/>
      <c r="J40" s="61">
        <f t="shared" si="24"/>
        <v>0</v>
      </c>
      <c r="K40" s="60"/>
      <c r="L40" s="61">
        <f t="shared" si="25"/>
        <v>0</v>
      </c>
      <c r="M40" s="58"/>
      <c r="N40" s="59"/>
      <c r="O40" s="58"/>
      <c r="P40" s="58"/>
      <c r="Q40" s="60"/>
      <c r="R40" s="61">
        <f t="shared" si="26"/>
        <v>0</v>
      </c>
      <c r="S40" s="60"/>
      <c r="T40" s="61">
        <f t="shared" si="27"/>
        <v>0</v>
      </c>
      <c r="U40" s="60"/>
      <c r="V40" s="61">
        <f t="shared" si="28"/>
        <v>0</v>
      </c>
      <c r="W40" s="60"/>
      <c r="X40" s="61">
        <f t="shared" si="29"/>
        <v>0</v>
      </c>
      <c r="Y40" s="62"/>
      <c r="Z40" s="63">
        <f t="shared" si="30"/>
        <v>0</v>
      </c>
      <c r="AA40" s="62"/>
      <c r="AB40" s="63">
        <f t="shared" si="31"/>
        <v>0</v>
      </c>
      <c r="AC40" s="64"/>
      <c r="AD40" s="65"/>
      <c r="AE40" s="66"/>
      <c r="AF40" s="66"/>
      <c r="AG40" s="67"/>
      <c r="AH40" s="66"/>
      <c r="AI40" s="66"/>
    </row>
    <row r="41" spans="1:34" ht="12.75">
      <c r="A41" s="79" t="s">
        <v>68</v>
      </c>
      <c r="B41" s="74" t="s">
        <v>46</v>
      </c>
      <c r="C41" s="38" t="s">
        <v>78</v>
      </c>
      <c r="D41" s="57" t="s">
        <v>48</v>
      </c>
      <c r="E41" s="72">
        <v>92771</v>
      </c>
      <c r="F41" s="61">
        <f t="shared" si="22"/>
        <v>0.3798758465935614</v>
      </c>
      <c r="G41" s="72">
        <v>245378.69101836818</v>
      </c>
      <c r="H41" s="61">
        <f t="shared" si="23"/>
        <v>0.37130739001889557</v>
      </c>
      <c r="I41" s="72">
        <v>3086</v>
      </c>
      <c r="J41" s="61">
        <f t="shared" si="24"/>
        <v>0.9176330657151353</v>
      </c>
      <c r="K41" s="72">
        <v>11754.5976908871</v>
      </c>
      <c r="L41" s="61">
        <f t="shared" si="25"/>
        <v>0.8655278750690486</v>
      </c>
      <c r="M41" s="70"/>
      <c r="N41" s="70"/>
      <c r="O41" s="71"/>
      <c r="P41" s="70"/>
      <c r="Q41" s="72">
        <v>29295</v>
      </c>
      <c r="R41" s="61">
        <f t="shared" si="26"/>
        <v>0.8264451152424747</v>
      </c>
      <c r="S41" s="72">
        <v>26992.19814187859</v>
      </c>
      <c r="T41" s="61">
        <f t="shared" si="27"/>
        <v>0.9136179553676571</v>
      </c>
      <c r="U41" s="72">
        <v>6569</v>
      </c>
      <c r="V41" s="61">
        <f t="shared" si="28"/>
        <v>0.9469511316130892</v>
      </c>
      <c r="W41" s="72">
        <v>5227.693488510396</v>
      </c>
      <c r="X41" s="61">
        <f t="shared" si="29"/>
        <v>0.9621253368668274</v>
      </c>
      <c r="Y41" s="62">
        <f t="shared" si="32"/>
        <v>131721</v>
      </c>
      <c r="Z41" s="63">
        <f t="shared" si="30"/>
        <v>0.4542714365035298</v>
      </c>
      <c r="AA41" s="62">
        <f t="shared" si="33"/>
        <v>289353.18033964426</v>
      </c>
      <c r="AB41" s="63">
        <f t="shared" si="31"/>
        <v>0.4078791109816331</v>
      </c>
      <c r="AC41" s="73"/>
      <c r="AD41" s="73"/>
      <c r="AE41" s="48"/>
      <c r="AH41" s="48"/>
    </row>
    <row r="42" spans="1:35" ht="12.75">
      <c r="A42" s="79" t="s">
        <v>68</v>
      </c>
      <c r="B42" s="74" t="s">
        <v>49</v>
      </c>
      <c r="C42" s="56" t="s">
        <v>79</v>
      </c>
      <c r="D42" s="57" t="s">
        <v>51</v>
      </c>
      <c r="E42" s="60">
        <v>1513</v>
      </c>
      <c r="F42" s="61">
        <f t="shared" si="22"/>
        <v>0.006195386013905836</v>
      </c>
      <c r="G42" s="60">
        <v>11493.225143562393</v>
      </c>
      <c r="H42" s="61">
        <f t="shared" si="23"/>
        <v>0.017391564904208602</v>
      </c>
      <c r="I42" s="60">
        <v>94</v>
      </c>
      <c r="J42" s="61">
        <f t="shared" si="24"/>
        <v>0.027951234017246505</v>
      </c>
      <c r="K42" s="60">
        <v>1085.9621279772368</v>
      </c>
      <c r="L42" s="61">
        <f t="shared" si="25"/>
        <v>0.07996279564397962</v>
      </c>
      <c r="M42" s="58"/>
      <c r="N42" s="59"/>
      <c r="O42" s="58"/>
      <c r="P42" s="58"/>
      <c r="Q42" s="60">
        <v>55</v>
      </c>
      <c r="R42" s="61">
        <f t="shared" si="26"/>
        <v>0.0015516122662002426</v>
      </c>
      <c r="S42" s="60">
        <v>120.80941095822341</v>
      </c>
      <c r="T42" s="61">
        <f t="shared" si="27"/>
        <v>0.004089094428273983</v>
      </c>
      <c r="U42" s="60">
        <v>7</v>
      </c>
      <c r="V42" s="61">
        <f t="shared" si="28"/>
        <v>0.0010090817356205853</v>
      </c>
      <c r="W42" s="60">
        <v>20.32367257180766</v>
      </c>
      <c r="X42" s="61">
        <f t="shared" si="29"/>
        <v>0.0037404488925178617</v>
      </c>
      <c r="Y42" s="62">
        <f t="shared" si="32"/>
        <v>1669</v>
      </c>
      <c r="Z42" s="63">
        <f t="shared" si="30"/>
        <v>0.005755946489355465</v>
      </c>
      <c r="AA42" s="62">
        <f t="shared" si="33"/>
        <v>12720.32035506966</v>
      </c>
      <c r="AB42" s="63">
        <f t="shared" si="31"/>
        <v>0.017930865497096903</v>
      </c>
      <c r="AC42" s="64"/>
      <c r="AD42" s="65"/>
      <c r="AE42" s="66"/>
      <c r="AF42" s="66"/>
      <c r="AG42" s="67"/>
      <c r="AH42" s="66"/>
      <c r="AI42" s="66"/>
    </row>
    <row r="43" spans="1:34" ht="12.75">
      <c r="A43" s="79" t="s">
        <v>68</v>
      </c>
      <c r="B43" s="74" t="s">
        <v>52</v>
      </c>
      <c r="C43" s="38" t="s">
        <v>80</v>
      </c>
      <c r="D43" s="57" t="s">
        <v>54</v>
      </c>
      <c r="E43" s="72">
        <v>5</v>
      </c>
      <c r="F43" s="61">
        <f t="shared" si="22"/>
        <v>2.0473846708214926E-05</v>
      </c>
      <c r="G43" s="72">
        <v>1064.1750551516604</v>
      </c>
      <c r="H43" s="61">
        <f t="shared" si="23"/>
        <v>0.0016103112320458128</v>
      </c>
      <c r="I43" s="72"/>
      <c r="J43" s="61">
        <f t="shared" si="24"/>
        <v>0</v>
      </c>
      <c r="K43" s="72"/>
      <c r="L43" s="61">
        <f t="shared" si="25"/>
        <v>0</v>
      </c>
      <c r="M43" s="70"/>
      <c r="N43" s="70"/>
      <c r="O43" s="71"/>
      <c r="P43" s="70"/>
      <c r="Q43" s="72">
        <v>2</v>
      </c>
      <c r="R43" s="61">
        <f t="shared" si="26"/>
        <v>5.642226422546337E-05</v>
      </c>
      <c r="S43" s="72">
        <v>3.733417907458098</v>
      </c>
      <c r="T43" s="61">
        <f t="shared" si="27"/>
        <v>0.00012636679744332496</v>
      </c>
      <c r="U43" s="72"/>
      <c r="V43" s="61">
        <f t="shared" si="28"/>
        <v>0</v>
      </c>
      <c r="W43" s="72"/>
      <c r="X43" s="61">
        <f t="shared" si="29"/>
        <v>0</v>
      </c>
      <c r="Y43" s="62">
        <f t="shared" si="32"/>
        <v>7</v>
      </c>
      <c r="Z43" s="63">
        <f t="shared" si="30"/>
        <v>2.414117760664365E-05</v>
      </c>
      <c r="AA43" s="62">
        <f t="shared" si="33"/>
        <v>1067.9084730591185</v>
      </c>
      <c r="AB43" s="63">
        <f t="shared" si="31"/>
        <v>0.00150534913108549</v>
      </c>
      <c r="AC43" s="73"/>
      <c r="AD43" s="73"/>
      <c r="AE43" s="48"/>
      <c r="AH43" s="48"/>
    </row>
    <row r="44" spans="1:35" ht="15">
      <c r="A44" s="83" t="s">
        <v>81</v>
      </c>
      <c r="B44" s="37" t="s">
        <v>23</v>
      </c>
      <c r="C44" s="56" t="s">
        <v>82</v>
      </c>
      <c r="D44" s="84" t="s">
        <v>83</v>
      </c>
      <c r="E44" s="42"/>
      <c r="F44" s="43">
        <f>SUM(F46:F55)</f>
        <v>0</v>
      </c>
      <c r="G44" s="42"/>
      <c r="H44" s="43">
        <f>SUM(H46:H55)</f>
        <v>0</v>
      </c>
      <c r="I44" s="42"/>
      <c r="J44" s="43">
        <f>SUM(J46:J55)</f>
        <v>0</v>
      </c>
      <c r="K44" s="42"/>
      <c r="L44" s="43">
        <f>SUM(L46:L55)</f>
        <v>0</v>
      </c>
      <c r="M44" s="42">
        <f>SUM(M46:M55)</f>
        <v>2392</v>
      </c>
      <c r="N44" s="43">
        <f>SUM(N46:N55)</f>
        <v>1</v>
      </c>
      <c r="O44" s="42">
        <f>SUM(O46:O55)</f>
        <v>9677.215712164658</v>
      </c>
      <c r="P44" s="43">
        <f>SUM(P46:P55)</f>
        <v>0.9999999999999999</v>
      </c>
      <c r="Q44" s="40"/>
      <c r="R44" s="40"/>
      <c r="S44" s="41"/>
      <c r="T44" s="40"/>
      <c r="U44" s="42"/>
      <c r="V44" s="43">
        <f>SUM(V46:V55)</f>
        <v>0</v>
      </c>
      <c r="W44" s="42"/>
      <c r="X44" s="43">
        <f>SUM(X46:X55)</f>
        <v>0</v>
      </c>
      <c r="Y44" s="44"/>
      <c r="Z44" s="45">
        <f>SUM(Z46:Z55)</f>
        <v>0</v>
      </c>
      <c r="AA44" s="44"/>
      <c r="AB44" s="45">
        <f>SUM(AB46:AB55)</f>
        <v>0</v>
      </c>
      <c r="AC44" s="46" t="e">
        <f>Y44/Y$68</f>
        <v>#DIV/0!</v>
      </c>
      <c r="AD44" s="47" t="e">
        <f>AA44/AA$68</f>
        <v>#DIV/0!</v>
      </c>
      <c r="AE44" s="66"/>
      <c r="AF44" s="66"/>
      <c r="AG44" s="67"/>
      <c r="AH44" s="66"/>
      <c r="AI44" s="66"/>
    </row>
    <row r="45" spans="1:35" s="55" customFormat="1" ht="12.75">
      <c r="A45" s="50"/>
      <c r="B45" s="50"/>
      <c r="C45" s="51"/>
      <c r="D45" s="52" t="s">
        <v>24</v>
      </c>
      <c r="E45" s="117">
        <f>IF(E44&gt;0,E44/$Y44,"")</f>
      </c>
      <c r="F45" s="118"/>
      <c r="G45" s="119">
        <f>IF(G44&gt;0,G44/$AA44,"")</f>
      </c>
      <c r="H45" s="120"/>
      <c r="I45" s="117">
        <f>IF(I44&gt;0,I44/$Y44,"")</f>
      </c>
      <c r="J45" s="118"/>
      <c r="K45" s="119">
        <f>IF(K44&gt;0,K44/$AA44,"")</f>
      </c>
      <c r="L45" s="120"/>
      <c r="M45" s="117" t="e">
        <f>IF(M44&gt;0,M44/$Y44,"")</f>
        <v>#DIV/0!</v>
      </c>
      <c r="N45" s="118"/>
      <c r="O45" s="119" t="e">
        <f>IF(O44&gt;0,O44/$AA44,"")</f>
        <v>#DIV/0!</v>
      </c>
      <c r="P45" s="120"/>
      <c r="Q45" s="117">
        <f>IF(Q44&gt;0,Q44/$Y44,"")</f>
      </c>
      <c r="R45" s="118"/>
      <c r="S45" s="119">
        <f>IF(S44&gt;0,S44/$AA44,"")</f>
      </c>
      <c r="T45" s="120"/>
      <c r="U45" s="117">
        <f>IF(U44&gt;0,U44/$Y44,"")</f>
      </c>
      <c r="V45" s="118"/>
      <c r="W45" s="119">
        <f>IF(W44&gt;0,W44/$AA44,"")</f>
      </c>
      <c r="X45" s="120"/>
      <c r="Y45" s="117">
        <f>IF(Y44&gt;0,Y44/$Y44,"")</f>
      </c>
      <c r="Z45" s="118"/>
      <c r="AA45" s="119">
        <f>IF(AA44&gt;0,AA44/$AA44,"")</f>
      </c>
      <c r="AB45" s="120"/>
      <c r="AC45" s="53"/>
      <c r="AD45" s="53"/>
      <c r="AE45" s="54"/>
      <c r="AF45" s="54"/>
      <c r="AG45" s="54"/>
      <c r="AH45" s="54"/>
      <c r="AI45" s="54"/>
    </row>
    <row r="46" spans="1:61" ht="12.75">
      <c r="A46" s="83" t="s">
        <v>81</v>
      </c>
      <c r="B46" s="7" t="s">
        <v>25</v>
      </c>
      <c r="C46" s="38" t="s">
        <v>84</v>
      </c>
      <c r="D46" s="57" t="s">
        <v>27</v>
      </c>
      <c r="E46" s="60"/>
      <c r="F46" s="61">
        <f aca="true" t="shared" si="34" ref="F46:F55">IF(E$44&gt;0,E46/E$44,"")</f>
      </c>
      <c r="G46" s="60"/>
      <c r="H46" s="61">
        <f aca="true" t="shared" si="35" ref="H46:H55">IF(G$44&gt;0,G46/G$44,"")</f>
      </c>
      <c r="I46" s="60"/>
      <c r="J46" s="61">
        <f aca="true" t="shared" si="36" ref="J46:J55">IF(I$44&gt;0,I46/I$44,"")</f>
      </c>
      <c r="K46" s="60"/>
      <c r="L46" s="61">
        <f aca="true" t="shared" si="37" ref="L46:L55">IF(K$44&gt;0,K46/K$44,"")</f>
      </c>
      <c r="M46" s="60">
        <v>145</v>
      </c>
      <c r="N46" s="61">
        <f aca="true" t="shared" si="38" ref="N46:N55">IF(M$44&gt;0,M46/M$44,"")</f>
        <v>0.06061872909698997</v>
      </c>
      <c r="O46" s="60">
        <v>363.0095664891901</v>
      </c>
      <c r="P46" s="61">
        <f aca="true" t="shared" si="39" ref="P46:P55">IF(O$44&gt;0,O46/O$44,"")</f>
        <v>0.03751177790042152</v>
      </c>
      <c r="Q46" s="58"/>
      <c r="R46" s="59"/>
      <c r="S46" s="58"/>
      <c r="T46" s="58"/>
      <c r="U46" s="60"/>
      <c r="V46" s="61">
        <f aca="true" t="shared" si="40" ref="V46:V55">IF(U$44&gt;0,U46/U$44,"")</f>
      </c>
      <c r="W46" s="60"/>
      <c r="X46" s="61">
        <f aca="true" t="shared" si="41" ref="X46:X55">IF(W$44&gt;0,W46/W$44,"")</f>
      </c>
      <c r="Y46" s="62"/>
      <c r="Z46" s="63">
        <f aca="true" t="shared" si="42" ref="Z46:Z55">IF(Y$44&gt;0,Y46/Y$44,"")</f>
      </c>
      <c r="AA46" s="62"/>
      <c r="AB46" s="63">
        <f aca="true" t="shared" si="43" ref="AB46:AB55">IF(AA$44&gt;0,AA46/AA$44,"")</f>
      </c>
      <c r="AC46" s="64"/>
      <c r="AD46" s="65"/>
      <c r="AE46" s="66"/>
      <c r="AF46" s="66"/>
      <c r="AG46" s="67"/>
      <c r="AH46" s="66"/>
      <c r="AI46" s="66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</row>
    <row r="47" spans="1:34" ht="12.75">
      <c r="A47" s="83" t="s">
        <v>81</v>
      </c>
      <c r="B47" s="7" t="s">
        <v>28</v>
      </c>
      <c r="C47" s="56" t="s">
        <v>85</v>
      </c>
      <c r="D47" s="69" t="s">
        <v>30</v>
      </c>
      <c r="E47" s="72"/>
      <c r="F47" s="61">
        <f t="shared" si="34"/>
      </c>
      <c r="G47" s="72"/>
      <c r="H47" s="61">
        <f t="shared" si="35"/>
      </c>
      <c r="I47" s="72"/>
      <c r="J47" s="61">
        <f t="shared" si="36"/>
      </c>
      <c r="K47" s="72"/>
      <c r="L47" s="61">
        <f t="shared" si="37"/>
      </c>
      <c r="M47" s="72"/>
      <c r="N47" s="61">
        <f t="shared" si="38"/>
        <v>0</v>
      </c>
      <c r="O47" s="72"/>
      <c r="P47" s="61">
        <f t="shared" si="39"/>
        <v>0</v>
      </c>
      <c r="Q47" s="70"/>
      <c r="R47" s="70"/>
      <c r="S47" s="71"/>
      <c r="T47" s="70"/>
      <c r="U47" s="72"/>
      <c r="V47" s="61">
        <f t="shared" si="40"/>
      </c>
      <c r="W47" s="72"/>
      <c r="X47" s="61">
        <f t="shared" si="41"/>
      </c>
      <c r="Y47" s="62"/>
      <c r="Z47" s="63">
        <f t="shared" si="42"/>
      </c>
      <c r="AA47" s="62"/>
      <c r="AB47" s="63">
        <f t="shared" si="43"/>
      </c>
      <c r="AC47" s="73"/>
      <c r="AD47" s="73"/>
      <c r="AE47" s="48"/>
      <c r="AH47" s="48"/>
    </row>
    <row r="48" spans="1:35" ht="12.75">
      <c r="A48" s="83" t="s">
        <v>81</v>
      </c>
      <c r="B48" s="7" t="s">
        <v>31</v>
      </c>
      <c r="C48" s="38" t="s">
        <v>86</v>
      </c>
      <c r="D48" s="69" t="s">
        <v>33</v>
      </c>
      <c r="E48" s="60"/>
      <c r="F48" s="61">
        <f t="shared" si="34"/>
      </c>
      <c r="G48" s="60"/>
      <c r="H48" s="61">
        <f t="shared" si="35"/>
      </c>
      <c r="I48" s="60"/>
      <c r="J48" s="61">
        <f t="shared" si="36"/>
      </c>
      <c r="K48" s="60"/>
      <c r="L48" s="61">
        <f t="shared" si="37"/>
      </c>
      <c r="M48" s="60"/>
      <c r="N48" s="61">
        <f t="shared" si="38"/>
        <v>0</v>
      </c>
      <c r="O48" s="60"/>
      <c r="P48" s="61">
        <f t="shared" si="39"/>
        <v>0</v>
      </c>
      <c r="Q48" s="58"/>
      <c r="R48" s="59"/>
      <c r="S48" s="58"/>
      <c r="T48" s="58"/>
      <c r="U48" s="60"/>
      <c r="V48" s="61">
        <f t="shared" si="40"/>
      </c>
      <c r="W48" s="60"/>
      <c r="X48" s="61">
        <f t="shared" si="41"/>
      </c>
      <c r="Y48" s="62"/>
      <c r="Z48" s="63">
        <f t="shared" si="42"/>
      </c>
      <c r="AA48" s="62"/>
      <c r="AB48" s="63">
        <f t="shared" si="43"/>
      </c>
      <c r="AC48" s="64"/>
      <c r="AD48" s="65"/>
      <c r="AE48" s="66"/>
      <c r="AF48" s="66"/>
      <c r="AG48" s="67"/>
      <c r="AH48" s="66"/>
      <c r="AI48" s="66"/>
    </row>
    <row r="49" spans="1:34" ht="12.75">
      <c r="A49" s="83" t="s">
        <v>81</v>
      </c>
      <c r="B49" s="74" t="s">
        <v>34</v>
      </c>
      <c r="C49" s="56" t="s">
        <v>87</v>
      </c>
      <c r="D49" s="69" t="s">
        <v>36</v>
      </c>
      <c r="E49" s="72"/>
      <c r="F49" s="61">
        <f t="shared" si="34"/>
      </c>
      <c r="G49" s="72"/>
      <c r="H49" s="61">
        <f t="shared" si="35"/>
      </c>
      <c r="I49" s="72"/>
      <c r="J49" s="61">
        <f t="shared" si="36"/>
      </c>
      <c r="K49" s="72"/>
      <c r="L49" s="61">
        <f t="shared" si="37"/>
      </c>
      <c r="M49" s="72"/>
      <c r="N49" s="61">
        <f t="shared" si="38"/>
        <v>0</v>
      </c>
      <c r="O49" s="72"/>
      <c r="P49" s="61">
        <f t="shared" si="39"/>
        <v>0</v>
      </c>
      <c r="Q49" s="70"/>
      <c r="R49" s="70"/>
      <c r="S49" s="71"/>
      <c r="T49" s="70"/>
      <c r="U49" s="72"/>
      <c r="V49" s="61">
        <f t="shared" si="40"/>
      </c>
      <c r="W49" s="72"/>
      <c r="X49" s="61">
        <f t="shared" si="41"/>
      </c>
      <c r="Y49" s="62"/>
      <c r="Z49" s="63">
        <f t="shared" si="42"/>
      </c>
      <c r="AA49" s="62"/>
      <c r="AB49" s="63">
        <f t="shared" si="43"/>
      </c>
      <c r="AC49" s="73"/>
      <c r="AD49" s="73"/>
      <c r="AE49" s="48"/>
      <c r="AH49" s="48"/>
    </row>
    <row r="50" spans="1:35" ht="12.75">
      <c r="A50" s="83" t="s">
        <v>81</v>
      </c>
      <c r="B50" s="7" t="s">
        <v>37</v>
      </c>
      <c r="C50" s="38" t="s">
        <v>88</v>
      </c>
      <c r="D50" s="57" t="s">
        <v>39</v>
      </c>
      <c r="E50" s="60"/>
      <c r="F50" s="61">
        <f t="shared" si="34"/>
      </c>
      <c r="G50" s="60"/>
      <c r="H50" s="61">
        <f t="shared" si="35"/>
      </c>
      <c r="I50" s="60"/>
      <c r="J50" s="61">
        <f t="shared" si="36"/>
      </c>
      <c r="K50" s="60"/>
      <c r="L50" s="61">
        <f t="shared" si="37"/>
      </c>
      <c r="M50" s="60">
        <v>276</v>
      </c>
      <c r="N50" s="61">
        <f t="shared" si="38"/>
        <v>0.11538461538461539</v>
      </c>
      <c r="O50" s="60">
        <v>189.53655864285008</v>
      </c>
      <c r="P50" s="61">
        <f t="shared" si="39"/>
        <v>0.01958585653976844</v>
      </c>
      <c r="Q50" s="58"/>
      <c r="R50" s="59"/>
      <c r="S50" s="58"/>
      <c r="T50" s="58"/>
      <c r="U50" s="60"/>
      <c r="V50" s="61">
        <f t="shared" si="40"/>
      </c>
      <c r="W50" s="60"/>
      <c r="X50" s="61">
        <f t="shared" si="41"/>
      </c>
      <c r="Y50" s="62"/>
      <c r="Z50" s="63">
        <f t="shared" si="42"/>
      </c>
      <c r="AA50" s="62"/>
      <c r="AB50" s="63">
        <f t="shared" si="43"/>
      </c>
      <c r="AC50" s="64"/>
      <c r="AD50" s="65"/>
      <c r="AE50" s="66"/>
      <c r="AF50" s="66"/>
      <c r="AG50" s="67"/>
      <c r="AH50" s="66"/>
      <c r="AI50" s="66"/>
    </row>
    <row r="51" spans="1:34" ht="12.75">
      <c r="A51" s="83" t="s">
        <v>81</v>
      </c>
      <c r="B51" s="74" t="s">
        <v>40</v>
      </c>
      <c r="C51" s="56" t="s">
        <v>89</v>
      </c>
      <c r="D51" s="57" t="s">
        <v>42</v>
      </c>
      <c r="E51" s="72"/>
      <c r="F51" s="61">
        <f t="shared" si="34"/>
      </c>
      <c r="G51" s="72"/>
      <c r="H51" s="61">
        <f t="shared" si="35"/>
      </c>
      <c r="I51" s="72"/>
      <c r="J51" s="61">
        <f t="shared" si="36"/>
      </c>
      <c r="K51" s="72"/>
      <c r="L51" s="61">
        <f t="shared" si="37"/>
      </c>
      <c r="M51" s="72">
        <v>99</v>
      </c>
      <c r="N51" s="61">
        <f t="shared" si="38"/>
        <v>0.041387959866220736</v>
      </c>
      <c r="O51" s="72">
        <v>8.772006543334792</v>
      </c>
      <c r="P51" s="61">
        <f t="shared" si="39"/>
        <v>0.000906459750846312</v>
      </c>
      <c r="Q51" s="70"/>
      <c r="R51" s="70"/>
      <c r="S51" s="71"/>
      <c r="T51" s="70"/>
      <c r="U51" s="72"/>
      <c r="V51" s="61">
        <f t="shared" si="40"/>
      </c>
      <c r="W51" s="72"/>
      <c r="X51" s="61">
        <f t="shared" si="41"/>
      </c>
      <c r="Y51" s="62"/>
      <c r="Z51" s="63">
        <f t="shared" si="42"/>
      </c>
      <c r="AA51" s="62"/>
      <c r="AB51" s="63">
        <f t="shared" si="43"/>
      </c>
      <c r="AC51" s="73"/>
      <c r="AD51" s="73"/>
      <c r="AE51" s="48"/>
      <c r="AH51" s="48"/>
    </row>
    <row r="52" spans="1:35" ht="12.75">
      <c r="A52" s="83" t="s">
        <v>81</v>
      </c>
      <c r="B52" s="74" t="s">
        <v>43</v>
      </c>
      <c r="C52" s="38" t="s">
        <v>90</v>
      </c>
      <c r="D52" s="57" t="s">
        <v>45</v>
      </c>
      <c r="E52" s="60"/>
      <c r="F52" s="61">
        <f t="shared" si="34"/>
      </c>
      <c r="G52" s="60"/>
      <c r="H52" s="61">
        <f t="shared" si="35"/>
      </c>
      <c r="I52" s="60"/>
      <c r="J52" s="61">
        <f t="shared" si="36"/>
      </c>
      <c r="K52" s="60"/>
      <c r="L52" s="61">
        <f t="shared" si="37"/>
      </c>
      <c r="M52" s="60"/>
      <c r="N52" s="61">
        <f t="shared" si="38"/>
        <v>0</v>
      </c>
      <c r="O52" s="60"/>
      <c r="P52" s="61">
        <f t="shared" si="39"/>
        <v>0</v>
      </c>
      <c r="Q52" s="58"/>
      <c r="R52" s="59"/>
      <c r="S52" s="58"/>
      <c r="T52" s="58"/>
      <c r="U52" s="60"/>
      <c r="V52" s="61">
        <f t="shared" si="40"/>
      </c>
      <c r="W52" s="60"/>
      <c r="X52" s="61">
        <f t="shared" si="41"/>
      </c>
      <c r="Y52" s="62"/>
      <c r="Z52" s="63">
        <f t="shared" si="42"/>
      </c>
      <c r="AA52" s="62"/>
      <c r="AB52" s="63">
        <f t="shared" si="43"/>
      </c>
      <c r="AC52" s="64"/>
      <c r="AD52" s="65"/>
      <c r="AE52" s="66"/>
      <c r="AF52" s="66"/>
      <c r="AG52" s="67"/>
      <c r="AH52" s="66"/>
      <c r="AI52" s="66"/>
    </row>
    <row r="53" spans="1:34" ht="12.75">
      <c r="A53" s="83" t="s">
        <v>81</v>
      </c>
      <c r="B53" s="74" t="s">
        <v>46</v>
      </c>
      <c r="C53" s="56" t="s">
        <v>91</v>
      </c>
      <c r="D53" s="57" t="s">
        <v>48</v>
      </c>
      <c r="E53" s="72"/>
      <c r="F53" s="61">
        <f t="shared" si="34"/>
      </c>
      <c r="G53" s="72"/>
      <c r="H53" s="61">
        <f t="shared" si="35"/>
      </c>
      <c r="I53" s="72"/>
      <c r="J53" s="61">
        <f t="shared" si="36"/>
      </c>
      <c r="K53" s="72"/>
      <c r="L53" s="61">
        <f t="shared" si="37"/>
      </c>
      <c r="M53" s="72">
        <v>1850</v>
      </c>
      <c r="N53" s="61">
        <f t="shared" si="38"/>
        <v>0.7734113712374582</v>
      </c>
      <c r="O53" s="72">
        <v>9082.746476182107</v>
      </c>
      <c r="P53" s="61">
        <f t="shared" si="39"/>
        <v>0.938570219610246</v>
      </c>
      <c r="Q53" s="70"/>
      <c r="R53" s="70"/>
      <c r="S53" s="71"/>
      <c r="T53" s="70"/>
      <c r="U53" s="72"/>
      <c r="V53" s="61">
        <f t="shared" si="40"/>
      </c>
      <c r="W53" s="72"/>
      <c r="X53" s="61">
        <f t="shared" si="41"/>
      </c>
      <c r="Y53" s="62"/>
      <c r="Z53" s="63">
        <f t="shared" si="42"/>
      </c>
      <c r="AA53" s="62"/>
      <c r="AB53" s="63">
        <f t="shared" si="43"/>
      </c>
      <c r="AC53" s="73"/>
      <c r="AD53" s="73"/>
      <c r="AE53" s="48"/>
      <c r="AH53" s="48"/>
    </row>
    <row r="54" spans="1:35" ht="12.75">
      <c r="A54" s="83" t="s">
        <v>81</v>
      </c>
      <c r="B54" s="74" t="s">
        <v>49</v>
      </c>
      <c r="C54" s="38" t="s">
        <v>92</v>
      </c>
      <c r="D54" s="57" t="s">
        <v>51</v>
      </c>
      <c r="E54" s="60"/>
      <c r="F54" s="61">
        <f t="shared" si="34"/>
      </c>
      <c r="G54" s="60"/>
      <c r="H54" s="61">
        <f t="shared" si="35"/>
      </c>
      <c r="I54" s="60"/>
      <c r="J54" s="61">
        <f t="shared" si="36"/>
      </c>
      <c r="K54" s="60"/>
      <c r="L54" s="61">
        <f t="shared" si="37"/>
      </c>
      <c r="M54" s="60">
        <v>22</v>
      </c>
      <c r="N54" s="61">
        <f t="shared" si="38"/>
        <v>0.00919732441471572</v>
      </c>
      <c r="O54" s="60">
        <v>33.15110430717596</v>
      </c>
      <c r="P54" s="61">
        <f t="shared" si="39"/>
        <v>0.00342568619871764</v>
      </c>
      <c r="Q54" s="58"/>
      <c r="R54" s="59"/>
      <c r="S54" s="58"/>
      <c r="T54" s="58"/>
      <c r="U54" s="60"/>
      <c r="V54" s="61">
        <f t="shared" si="40"/>
      </c>
      <c r="W54" s="60"/>
      <c r="X54" s="61">
        <f t="shared" si="41"/>
      </c>
      <c r="Y54" s="62"/>
      <c r="Z54" s="63">
        <f t="shared" si="42"/>
      </c>
      <c r="AA54" s="62"/>
      <c r="AB54" s="63">
        <f t="shared" si="43"/>
      </c>
      <c r="AC54" s="64"/>
      <c r="AD54" s="65"/>
      <c r="AE54" s="66"/>
      <c r="AF54" s="66"/>
      <c r="AG54" s="67"/>
      <c r="AH54" s="66"/>
      <c r="AI54" s="66"/>
    </row>
    <row r="55" spans="1:34" ht="12.75">
      <c r="A55" s="83" t="s">
        <v>81</v>
      </c>
      <c r="B55" s="74" t="s">
        <v>52</v>
      </c>
      <c r="C55" s="56" t="s">
        <v>93</v>
      </c>
      <c r="D55" s="57" t="s">
        <v>54</v>
      </c>
      <c r="E55" s="72"/>
      <c r="F55" s="61">
        <f t="shared" si="34"/>
      </c>
      <c r="G55" s="72"/>
      <c r="H55" s="61">
        <f t="shared" si="35"/>
      </c>
      <c r="I55" s="72"/>
      <c r="J55" s="61">
        <f t="shared" si="36"/>
      </c>
      <c r="K55" s="72"/>
      <c r="L55" s="61">
        <f t="shared" si="37"/>
      </c>
      <c r="M55" s="72"/>
      <c r="N55" s="61">
        <f t="shared" si="38"/>
        <v>0</v>
      </c>
      <c r="O55" s="72"/>
      <c r="P55" s="61">
        <f t="shared" si="39"/>
        <v>0</v>
      </c>
      <c r="Q55" s="70"/>
      <c r="R55" s="70"/>
      <c r="S55" s="71"/>
      <c r="T55" s="70"/>
      <c r="U55" s="72"/>
      <c r="V55" s="61">
        <f t="shared" si="40"/>
      </c>
      <c r="W55" s="72"/>
      <c r="X55" s="61">
        <f t="shared" si="41"/>
      </c>
      <c r="Y55" s="62"/>
      <c r="Z55" s="63">
        <f t="shared" si="42"/>
      </c>
      <c r="AA55" s="62"/>
      <c r="AB55" s="63">
        <f t="shared" si="43"/>
      </c>
      <c r="AC55" s="73"/>
      <c r="AD55" s="73"/>
      <c r="AE55" s="48"/>
      <c r="AH55" s="48"/>
    </row>
    <row r="56" spans="1:35" s="88" customFormat="1" ht="15">
      <c r="A56" s="85" t="s">
        <v>94</v>
      </c>
      <c r="B56" s="37" t="s">
        <v>23</v>
      </c>
      <c r="C56" s="38" t="s">
        <v>95</v>
      </c>
      <c r="D56" s="86" t="s">
        <v>96</v>
      </c>
      <c r="E56" s="42"/>
      <c r="F56" s="43">
        <f>SUM(F58:F67)</f>
        <v>0</v>
      </c>
      <c r="G56" s="42"/>
      <c r="H56" s="43">
        <f>SUM(H58:H67)</f>
        <v>0</v>
      </c>
      <c r="I56" s="42"/>
      <c r="J56" s="43">
        <f>SUM(J58:J67)</f>
        <v>0</v>
      </c>
      <c r="K56" s="42"/>
      <c r="L56" s="43">
        <f>SUM(L58:L67)</f>
        <v>0</v>
      </c>
      <c r="M56" s="42">
        <f>SUM(M58:M67)</f>
        <v>1148</v>
      </c>
      <c r="N56" s="87">
        <v>1</v>
      </c>
      <c r="O56" s="42">
        <f>SUM(O58:O67)</f>
        <v>4676.574030555413</v>
      </c>
      <c r="P56" s="43">
        <f>SUM(P58:P67)</f>
        <v>1</v>
      </c>
      <c r="Q56" s="42"/>
      <c r="R56" s="43">
        <f>SUM(R58:R67)</f>
        <v>0</v>
      </c>
      <c r="S56" s="42"/>
      <c r="T56" s="43">
        <f>SUM(T58:T67)</f>
        <v>0</v>
      </c>
      <c r="U56" s="40"/>
      <c r="V56" s="40"/>
      <c r="W56" s="41"/>
      <c r="X56" s="40"/>
      <c r="Y56" s="44"/>
      <c r="Z56" s="45">
        <f>SUM(Z58:Z67)</f>
        <v>0</v>
      </c>
      <c r="AA56" s="44"/>
      <c r="AB56" s="45">
        <f>SUM(AB58:AB67)</f>
        <v>0</v>
      </c>
      <c r="AC56" s="46" t="e">
        <f>Y56/Y$68</f>
        <v>#DIV/0!</v>
      </c>
      <c r="AD56" s="47" t="e">
        <f>AA56/AA$68</f>
        <v>#DIV/0!</v>
      </c>
      <c r="AE56" s="48"/>
      <c r="AF56" s="10"/>
      <c r="AG56" s="10"/>
      <c r="AH56" s="48"/>
      <c r="AI56" s="10"/>
    </row>
    <row r="57" spans="1:35" s="55" customFormat="1" ht="12.75">
      <c r="A57" s="50"/>
      <c r="B57" s="50"/>
      <c r="C57" s="51"/>
      <c r="D57" s="52" t="s">
        <v>24</v>
      </c>
      <c r="E57" s="117">
        <f>IF(E56&gt;0,E56/$Y56,"")</f>
      </c>
      <c r="F57" s="118"/>
      <c r="G57" s="119">
        <f>IF(G56&gt;0,G56/$AA56,"")</f>
      </c>
      <c r="H57" s="120"/>
      <c r="I57" s="117">
        <f>IF(I56&gt;0,I56/$Y56,"")</f>
      </c>
      <c r="J57" s="118"/>
      <c r="K57" s="119">
        <f>IF(K56&gt;0,K56/$AA56,"")</f>
      </c>
      <c r="L57" s="120"/>
      <c r="M57" s="117" t="e">
        <f>IF(M56&gt;0,M56/$Y56,"")</f>
        <v>#DIV/0!</v>
      </c>
      <c r="N57" s="118"/>
      <c r="O57" s="119" t="e">
        <f>IF(O56&gt;0,O56/$AA56,"")</f>
        <v>#DIV/0!</v>
      </c>
      <c r="P57" s="120"/>
      <c r="Q57" s="117">
        <f>IF(Q56&gt;0,Q56/$Y56,"")</f>
      </c>
      <c r="R57" s="118"/>
      <c r="S57" s="119">
        <f>IF(S56&gt;0,S56/$AA56,"")</f>
      </c>
      <c r="T57" s="120"/>
      <c r="U57" s="117">
        <f>IF(U56&gt;0,U56/$Y56,"")</f>
      </c>
      <c r="V57" s="118"/>
      <c r="W57" s="119">
        <f>IF(W56&gt;0,W56/$AA56,"")</f>
      </c>
      <c r="X57" s="120"/>
      <c r="Y57" s="117">
        <f>IF(Y56&gt;0,Y56/$Y56,"")</f>
      </c>
      <c r="Z57" s="118"/>
      <c r="AA57" s="119">
        <f>IF(AA56&gt;0,AA56/$AA56,"")</f>
      </c>
      <c r="AB57" s="120"/>
      <c r="AC57" s="53"/>
      <c r="AD57" s="53"/>
      <c r="AE57" s="54"/>
      <c r="AF57" s="54"/>
      <c r="AG57" s="54"/>
      <c r="AH57" s="54"/>
      <c r="AI57" s="54"/>
    </row>
    <row r="58" spans="1:61" ht="12.75">
      <c r="A58" s="85" t="s">
        <v>94</v>
      </c>
      <c r="B58" s="7" t="s">
        <v>25</v>
      </c>
      <c r="C58" s="56" t="s">
        <v>97</v>
      </c>
      <c r="D58" s="57" t="s">
        <v>27</v>
      </c>
      <c r="E58" s="60"/>
      <c r="F58" s="61">
        <f aca="true" t="shared" si="44" ref="F58:F67">IF(E$56&gt;0,E58/E$56,"")</f>
      </c>
      <c r="G58" s="60"/>
      <c r="H58" s="61">
        <f aca="true" t="shared" si="45" ref="H58:H67">IF(G$56&gt;0,G58/G$56,"")</f>
      </c>
      <c r="I58" s="60"/>
      <c r="J58" s="61">
        <f aca="true" t="shared" si="46" ref="J58:J67">IF(I$56&gt;0,I58/I$56,"")</f>
      </c>
      <c r="K58" s="60"/>
      <c r="L58" s="61">
        <f aca="true" t="shared" si="47" ref="L58:L67">IF(K$56&gt;0,K58/K$56,"")</f>
      </c>
      <c r="M58" s="60">
        <v>104</v>
      </c>
      <c r="N58" s="61">
        <f aca="true" t="shared" si="48" ref="N58:N67">IF(M$56&gt;0,M58/M$56,"")</f>
        <v>0.09059233449477352</v>
      </c>
      <c r="O58" s="60">
        <v>358.751418153226</v>
      </c>
      <c r="P58" s="61">
        <f aca="true" t="shared" si="49" ref="P58:P67">IF(O$56&gt;0,O58/O$56,"")</f>
        <v>0.07671244287147934</v>
      </c>
      <c r="Q58" s="60"/>
      <c r="R58" s="61">
        <f aca="true" t="shared" si="50" ref="R58:R67">IF(Q$56&gt;0,Q58/Q$56,"")</f>
      </c>
      <c r="S58" s="60"/>
      <c r="T58" s="61">
        <f aca="true" t="shared" si="51" ref="T58:T67">IF(S$56&gt;0,S58/S$56,"")</f>
      </c>
      <c r="U58" s="58"/>
      <c r="V58" s="59"/>
      <c r="W58" s="58"/>
      <c r="X58" s="58"/>
      <c r="Y58" s="62"/>
      <c r="Z58" s="63">
        <f aca="true" t="shared" si="52" ref="Z58:Z67">IF(Y$56&gt;0,Y58/Y$44,"")</f>
      </c>
      <c r="AA58" s="62"/>
      <c r="AB58" s="63">
        <f aca="true" t="shared" si="53" ref="AB58:AB67">IF(AA$56&gt;0,AA58/AA$56,"")</f>
      </c>
      <c r="AC58" s="64"/>
      <c r="AD58" s="65"/>
      <c r="AE58" s="66"/>
      <c r="AF58" s="66"/>
      <c r="AG58" s="67"/>
      <c r="AH58" s="66"/>
      <c r="AI58" s="66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</row>
    <row r="59" spans="1:34" ht="12.75">
      <c r="A59" s="85" t="s">
        <v>94</v>
      </c>
      <c r="B59" s="7" t="s">
        <v>28</v>
      </c>
      <c r="C59" s="38" t="s">
        <v>98</v>
      </c>
      <c r="D59" s="69" t="s">
        <v>30</v>
      </c>
      <c r="E59" s="72"/>
      <c r="F59" s="61">
        <f t="shared" si="44"/>
      </c>
      <c r="G59" s="72"/>
      <c r="H59" s="61">
        <f t="shared" si="45"/>
      </c>
      <c r="I59" s="72"/>
      <c r="J59" s="61">
        <f t="shared" si="46"/>
      </c>
      <c r="K59" s="72"/>
      <c r="L59" s="61">
        <f t="shared" si="47"/>
      </c>
      <c r="M59" s="72"/>
      <c r="N59" s="61">
        <f t="shared" si="48"/>
        <v>0</v>
      </c>
      <c r="O59" s="72"/>
      <c r="P59" s="61">
        <f t="shared" si="49"/>
        <v>0</v>
      </c>
      <c r="Q59" s="72"/>
      <c r="R59" s="61">
        <f t="shared" si="50"/>
      </c>
      <c r="S59" s="72"/>
      <c r="T59" s="61">
        <f t="shared" si="51"/>
      </c>
      <c r="U59" s="70"/>
      <c r="V59" s="70"/>
      <c r="W59" s="71"/>
      <c r="X59" s="70"/>
      <c r="Y59" s="62"/>
      <c r="Z59" s="63">
        <f t="shared" si="52"/>
      </c>
      <c r="AA59" s="62"/>
      <c r="AB59" s="63">
        <f t="shared" si="53"/>
      </c>
      <c r="AC59" s="73"/>
      <c r="AD59" s="73"/>
      <c r="AE59" s="48"/>
      <c r="AH59" s="48"/>
    </row>
    <row r="60" spans="1:35" ht="12.75">
      <c r="A60" s="85" t="s">
        <v>94</v>
      </c>
      <c r="B60" s="7" t="s">
        <v>31</v>
      </c>
      <c r="C60" s="56" t="s">
        <v>99</v>
      </c>
      <c r="D60" s="69" t="s">
        <v>33</v>
      </c>
      <c r="E60" s="60"/>
      <c r="F60" s="61">
        <f t="shared" si="44"/>
      </c>
      <c r="G60" s="60"/>
      <c r="H60" s="61">
        <f t="shared" si="45"/>
      </c>
      <c r="I60" s="60"/>
      <c r="J60" s="61">
        <f t="shared" si="46"/>
      </c>
      <c r="K60" s="60"/>
      <c r="L60" s="61">
        <f t="shared" si="47"/>
      </c>
      <c r="M60" s="60"/>
      <c r="N60" s="61">
        <f t="shared" si="48"/>
        <v>0</v>
      </c>
      <c r="O60" s="60"/>
      <c r="P60" s="61">
        <f t="shared" si="49"/>
        <v>0</v>
      </c>
      <c r="Q60" s="60"/>
      <c r="R60" s="61">
        <f t="shared" si="50"/>
      </c>
      <c r="S60" s="60"/>
      <c r="T60" s="61">
        <f t="shared" si="51"/>
      </c>
      <c r="U60" s="58"/>
      <c r="V60" s="59"/>
      <c r="W60" s="58"/>
      <c r="X60" s="58"/>
      <c r="Y60" s="62"/>
      <c r="Z60" s="63">
        <f t="shared" si="52"/>
      </c>
      <c r="AA60" s="62"/>
      <c r="AB60" s="63">
        <f t="shared" si="53"/>
      </c>
      <c r="AC60" s="64"/>
      <c r="AD60" s="65"/>
      <c r="AE60" s="66"/>
      <c r="AF60" s="66"/>
      <c r="AG60" s="67"/>
      <c r="AH60" s="66"/>
      <c r="AI60" s="66"/>
    </row>
    <row r="61" spans="1:34" ht="12.75">
      <c r="A61" s="85" t="s">
        <v>94</v>
      </c>
      <c r="B61" s="74" t="s">
        <v>34</v>
      </c>
      <c r="C61" s="38" t="s">
        <v>100</v>
      </c>
      <c r="D61" s="69" t="s">
        <v>36</v>
      </c>
      <c r="E61" s="72"/>
      <c r="F61" s="61">
        <f t="shared" si="44"/>
      </c>
      <c r="G61" s="72"/>
      <c r="H61" s="61">
        <f t="shared" si="45"/>
      </c>
      <c r="I61" s="72"/>
      <c r="J61" s="61">
        <f t="shared" si="46"/>
      </c>
      <c r="K61" s="72"/>
      <c r="L61" s="61">
        <f t="shared" si="47"/>
      </c>
      <c r="M61" s="72"/>
      <c r="N61" s="61">
        <f t="shared" si="48"/>
        <v>0</v>
      </c>
      <c r="O61" s="72"/>
      <c r="P61" s="61">
        <f t="shared" si="49"/>
        <v>0</v>
      </c>
      <c r="Q61" s="72"/>
      <c r="R61" s="61">
        <f t="shared" si="50"/>
      </c>
      <c r="S61" s="72"/>
      <c r="T61" s="61">
        <f t="shared" si="51"/>
      </c>
      <c r="U61" s="70"/>
      <c r="V61" s="70"/>
      <c r="W61" s="71"/>
      <c r="X61" s="70"/>
      <c r="Y61" s="62"/>
      <c r="Z61" s="63">
        <f t="shared" si="52"/>
      </c>
      <c r="AA61" s="62"/>
      <c r="AB61" s="63">
        <f t="shared" si="53"/>
      </c>
      <c r="AC61" s="73"/>
      <c r="AD61" s="73"/>
      <c r="AE61" s="48"/>
      <c r="AH61" s="48"/>
    </row>
    <row r="62" spans="1:35" ht="12.75">
      <c r="A62" s="85" t="s">
        <v>94</v>
      </c>
      <c r="B62" s="7" t="s">
        <v>37</v>
      </c>
      <c r="C62" s="56" t="s">
        <v>101</v>
      </c>
      <c r="D62" s="57" t="s">
        <v>39</v>
      </c>
      <c r="E62" s="60"/>
      <c r="F62" s="61">
        <f t="shared" si="44"/>
      </c>
      <c r="G62" s="60"/>
      <c r="H62" s="61">
        <f t="shared" si="45"/>
      </c>
      <c r="I62" s="60"/>
      <c r="J62" s="61">
        <f t="shared" si="46"/>
      </c>
      <c r="K62" s="60"/>
      <c r="L62" s="61">
        <f t="shared" si="47"/>
      </c>
      <c r="M62" s="60">
        <v>3</v>
      </c>
      <c r="N62" s="61">
        <f t="shared" si="48"/>
        <v>0.002613240418118467</v>
      </c>
      <c r="O62" s="60">
        <v>1.2094419038334288</v>
      </c>
      <c r="P62" s="61">
        <f t="shared" si="49"/>
        <v>0.0002586170765032858</v>
      </c>
      <c r="Q62" s="60"/>
      <c r="R62" s="61">
        <f t="shared" si="50"/>
      </c>
      <c r="S62" s="60"/>
      <c r="T62" s="61">
        <f t="shared" si="51"/>
      </c>
      <c r="U62" s="58"/>
      <c r="V62" s="59"/>
      <c r="W62" s="58"/>
      <c r="X62" s="58"/>
      <c r="Y62" s="62"/>
      <c r="Z62" s="63">
        <f t="shared" si="52"/>
      </c>
      <c r="AA62" s="62"/>
      <c r="AB62" s="63">
        <f t="shared" si="53"/>
      </c>
      <c r="AC62" s="64"/>
      <c r="AD62" s="65"/>
      <c r="AE62" s="66"/>
      <c r="AF62" s="66"/>
      <c r="AG62" s="67"/>
      <c r="AH62" s="66"/>
      <c r="AI62" s="66"/>
    </row>
    <row r="63" spans="1:34" ht="12.75">
      <c r="A63" s="85" t="s">
        <v>94</v>
      </c>
      <c r="B63" s="74" t="s">
        <v>40</v>
      </c>
      <c r="C63" s="38" t="s">
        <v>102</v>
      </c>
      <c r="D63" s="57" t="s">
        <v>42</v>
      </c>
      <c r="E63" s="72"/>
      <c r="F63" s="61">
        <f t="shared" si="44"/>
      </c>
      <c r="G63" s="72"/>
      <c r="H63" s="61">
        <f t="shared" si="45"/>
      </c>
      <c r="I63" s="72"/>
      <c r="J63" s="61">
        <f t="shared" si="46"/>
      </c>
      <c r="K63" s="72"/>
      <c r="L63" s="61">
        <f t="shared" si="47"/>
      </c>
      <c r="M63" s="72"/>
      <c r="N63" s="61">
        <f t="shared" si="48"/>
        <v>0</v>
      </c>
      <c r="O63" s="72"/>
      <c r="P63" s="61">
        <f t="shared" si="49"/>
        <v>0</v>
      </c>
      <c r="Q63" s="72"/>
      <c r="R63" s="61">
        <f t="shared" si="50"/>
      </c>
      <c r="S63" s="72"/>
      <c r="T63" s="61">
        <f t="shared" si="51"/>
      </c>
      <c r="U63" s="70"/>
      <c r="V63" s="70"/>
      <c r="W63" s="71"/>
      <c r="X63" s="70"/>
      <c r="Y63" s="62"/>
      <c r="Z63" s="63">
        <f t="shared" si="52"/>
      </c>
      <c r="AA63" s="62"/>
      <c r="AB63" s="63">
        <f t="shared" si="53"/>
      </c>
      <c r="AC63" s="73"/>
      <c r="AD63" s="73"/>
      <c r="AE63" s="48"/>
      <c r="AH63" s="48"/>
    </row>
    <row r="64" spans="1:35" ht="12.75">
      <c r="A64" s="85" t="s">
        <v>94</v>
      </c>
      <c r="B64" s="74" t="s">
        <v>43</v>
      </c>
      <c r="C64" s="56" t="s">
        <v>103</v>
      </c>
      <c r="D64" s="57" t="s">
        <v>45</v>
      </c>
      <c r="E64" s="60"/>
      <c r="F64" s="61">
        <f t="shared" si="44"/>
      </c>
      <c r="G64" s="60"/>
      <c r="H64" s="61">
        <f t="shared" si="45"/>
      </c>
      <c r="I64" s="60"/>
      <c r="J64" s="61">
        <f t="shared" si="46"/>
      </c>
      <c r="K64" s="60"/>
      <c r="L64" s="61">
        <f t="shared" si="47"/>
      </c>
      <c r="M64" s="60"/>
      <c r="N64" s="61">
        <f t="shared" si="48"/>
        <v>0</v>
      </c>
      <c r="O64" s="60"/>
      <c r="P64" s="61">
        <f t="shared" si="49"/>
        <v>0</v>
      </c>
      <c r="Q64" s="60"/>
      <c r="R64" s="61">
        <f t="shared" si="50"/>
      </c>
      <c r="S64" s="60"/>
      <c r="T64" s="61">
        <f t="shared" si="51"/>
      </c>
      <c r="U64" s="58"/>
      <c r="V64" s="59"/>
      <c r="W64" s="58"/>
      <c r="X64" s="58"/>
      <c r="Y64" s="62"/>
      <c r="Z64" s="63">
        <f t="shared" si="52"/>
      </c>
      <c r="AA64" s="62"/>
      <c r="AB64" s="63">
        <f t="shared" si="53"/>
      </c>
      <c r="AC64" s="64"/>
      <c r="AD64" s="65"/>
      <c r="AE64" s="66"/>
      <c r="AF64" s="66"/>
      <c r="AG64" s="67"/>
      <c r="AH64" s="66"/>
      <c r="AI64" s="66"/>
    </row>
    <row r="65" spans="1:34" ht="12.75">
      <c r="A65" s="85" t="s">
        <v>94</v>
      </c>
      <c r="B65" s="74" t="s">
        <v>46</v>
      </c>
      <c r="C65" s="38" t="s">
        <v>104</v>
      </c>
      <c r="D65" s="57" t="s">
        <v>48</v>
      </c>
      <c r="E65" s="72"/>
      <c r="F65" s="61">
        <f t="shared" si="44"/>
      </c>
      <c r="G65" s="72"/>
      <c r="H65" s="61">
        <f t="shared" si="45"/>
      </c>
      <c r="I65" s="72"/>
      <c r="J65" s="61">
        <f t="shared" si="46"/>
      </c>
      <c r="K65" s="72"/>
      <c r="L65" s="61">
        <f t="shared" si="47"/>
      </c>
      <c r="M65" s="72">
        <v>1034</v>
      </c>
      <c r="N65" s="61">
        <f t="shared" si="48"/>
        <v>0.9006968641114983</v>
      </c>
      <c r="O65" s="72">
        <v>4275.065203237172</v>
      </c>
      <c r="P65" s="61">
        <f t="shared" si="49"/>
        <v>0.9141446655832035</v>
      </c>
      <c r="Q65" s="72"/>
      <c r="R65" s="61">
        <f t="shared" si="50"/>
      </c>
      <c r="S65" s="72"/>
      <c r="T65" s="61">
        <f t="shared" si="51"/>
      </c>
      <c r="U65" s="70"/>
      <c r="V65" s="70"/>
      <c r="W65" s="71"/>
      <c r="X65" s="70"/>
      <c r="Y65" s="62"/>
      <c r="Z65" s="63">
        <f t="shared" si="52"/>
      </c>
      <c r="AA65" s="62"/>
      <c r="AB65" s="63">
        <f t="shared" si="53"/>
      </c>
      <c r="AC65" s="73"/>
      <c r="AD65" s="73"/>
      <c r="AE65" s="48"/>
      <c r="AH65" s="48"/>
    </row>
    <row r="66" spans="1:35" ht="12.75">
      <c r="A66" s="85" t="s">
        <v>94</v>
      </c>
      <c r="B66" s="74" t="s">
        <v>49</v>
      </c>
      <c r="C66" s="56" t="s">
        <v>105</v>
      </c>
      <c r="D66" s="57" t="s">
        <v>51</v>
      </c>
      <c r="E66" s="60"/>
      <c r="F66" s="61">
        <f t="shared" si="44"/>
      </c>
      <c r="G66" s="60"/>
      <c r="H66" s="61">
        <f t="shared" si="45"/>
      </c>
      <c r="I66" s="60"/>
      <c r="J66" s="61">
        <f t="shared" si="46"/>
      </c>
      <c r="K66" s="60"/>
      <c r="L66" s="61">
        <f t="shared" si="47"/>
      </c>
      <c r="M66" s="60">
        <v>7</v>
      </c>
      <c r="N66" s="61">
        <f t="shared" si="48"/>
        <v>0.006097560975609756</v>
      </c>
      <c r="O66" s="60">
        <v>41.547967261182045</v>
      </c>
      <c r="P66" s="61">
        <f t="shared" si="49"/>
        <v>0.008884274468814003</v>
      </c>
      <c r="Q66" s="60"/>
      <c r="R66" s="61">
        <f t="shared" si="50"/>
      </c>
      <c r="S66" s="60"/>
      <c r="T66" s="61">
        <f t="shared" si="51"/>
      </c>
      <c r="U66" s="58"/>
      <c r="V66" s="59"/>
      <c r="W66" s="58"/>
      <c r="X66" s="58"/>
      <c r="Y66" s="62"/>
      <c r="Z66" s="63">
        <f t="shared" si="52"/>
      </c>
      <c r="AA66" s="62"/>
      <c r="AB66" s="63">
        <f t="shared" si="53"/>
      </c>
      <c r="AC66" s="64"/>
      <c r="AD66" s="65"/>
      <c r="AE66" s="66"/>
      <c r="AF66" s="66"/>
      <c r="AG66" s="67"/>
      <c r="AH66" s="66"/>
      <c r="AI66" s="66"/>
    </row>
    <row r="67" spans="1:34" ht="12.75">
      <c r="A67" s="85" t="s">
        <v>94</v>
      </c>
      <c r="B67" s="74" t="s">
        <v>52</v>
      </c>
      <c r="C67" s="38" t="s">
        <v>106</v>
      </c>
      <c r="D67" s="57" t="s">
        <v>54</v>
      </c>
      <c r="E67" s="72"/>
      <c r="F67" s="61">
        <f t="shared" si="44"/>
      </c>
      <c r="G67" s="72"/>
      <c r="H67" s="61">
        <f t="shared" si="45"/>
      </c>
      <c r="I67" s="72"/>
      <c r="J67" s="61">
        <f t="shared" si="46"/>
      </c>
      <c r="K67" s="72"/>
      <c r="L67" s="61">
        <f t="shared" si="47"/>
      </c>
      <c r="M67" s="72"/>
      <c r="N67" s="61">
        <f t="shared" si="48"/>
        <v>0</v>
      </c>
      <c r="O67" s="72"/>
      <c r="P67" s="61">
        <f t="shared" si="49"/>
        <v>0</v>
      </c>
      <c r="Q67" s="72"/>
      <c r="R67" s="61">
        <f t="shared" si="50"/>
      </c>
      <c r="S67" s="72"/>
      <c r="T67" s="61">
        <f t="shared" si="51"/>
      </c>
      <c r="U67" s="70"/>
      <c r="V67" s="70"/>
      <c r="W67" s="71"/>
      <c r="X67" s="70"/>
      <c r="Y67" s="62"/>
      <c r="Z67" s="63">
        <f t="shared" si="52"/>
      </c>
      <c r="AA67" s="62"/>
      <c r="AB67" s="63">
        <f t="shared" si="53"/>
      </c>
      <c r="AC67" s="73"/>
      <c r="AD67" s="73"/>
      <c r="AE67" s="48"/>
      <c r="AH67" s="48"/>
    </row>
    <row r="68" spans="1:35" s="96" customFormat="1" ht="15">
      <c r="A68" s="89" t="s">
        <v>107</v>
      </c>
      <c r="B68" s="37" t="s">
        <v>23</v>
      </c>
      <c r="C68" s="56" t="s">
        <v>108</v>
      </c>
      <c r="D68" s="90" t="s">
        <v>109</v>
      </c>
      <c r="E68" s="42"/>
      <c r="F68" s="43">
        <f>SUM(F70:F79)</f>
        <v>0</v>
      </c>
      <c r="G68" s="42"/>
      <c r="H68" s="43">
        <f>SUM(H70:H79)</f>
        <v>0</v>
      </c>
      <c r="I68" s="42"/>
      <c r="J68" s="43">
        <f>SUM(J70:J79)</f>
        <v>0</v>
      </c>
      <c r="K68" s="42"/>
      <c r="L68" s="43">
        <f>SUM(L70:L79)</f>
        <v>0</v>
      </c>
      <c r="M68" s="42">
        <f>SUM(M70:M79)</f>
        <v>132940</v>
      </c>
      <c r="N68" s="43">
        <f>SUM(N70:N79)</f>
        <v>1</v>
      </c>
      <c r="O68" s="42">
        <f>SUM(O70:O79)</f>
        <v>167682.62844896238</v>
      </c>
      <c r="P68" s="43">
        <f>SUM(P70:P79)</f>
        <v>1</v>
      </c>
      <c r="Q68" s="42"/>
      <c r="R68" s="43">
        <f>SUM(R70:R79)</f>
        <v>0</v>
      </c>
      <c r="S68" s="42"/>
      <c r="T68" s="43">
        <f>SUM(T70:T79)</f>
        <v>0</v>
      </c>
      <c r="U68" s="91">
        <f>SUM(U70:U79)</f>
        <v>0</v>
      </c>
      <c r="V68" s="92">
        <f>SUM(V70:V79)</f>
        <v>0</v>
      </c>
      <c r="W68" s="93">
        <f>SUM(W70:W79)</f>
        <v>0</v>
      </c>
      <c r="X68" s="92">
        <f>SUM(X70:X79)</f>
        <v>0</v>
      </c>
      <c r="Y68" s="44"/>
      <c r="Z68" s="45">
        <f>SUM(Z70:Z79)</f>
        <v>0</v>
      </c>
      <c r="AA68" s="44"/>
      <c r="AB68" s="45">
        <f>SUM(AB70:AB79)</f>
        <v>0</v>
      </c>
      <c r="AC68" s="46" t="e">
        <f>Y68/Y$68</f>
        <v>#DIV/0!</v>
      </c>
      <c r="AD68" s="47" t="e">
        <f>AA68/AA$68</f>
        <v>#DIV/0!</v>
      </c>
      <c r="AE68" s="94"/>
      <c r="AF68" s="94"/>
      <c r="AG68" s="95"/>
      <c r="AH68" s="94"/>
      <c r="AI68" s="94"/>
    </row>
    <row r="69" spans="1:35" s="55" customFormat="1" ht="12.75">
      <c r="A69" s="50"/>
      <c r="B69" s="50"/>
      <c r="C69" s="51"/>
      <c r="D69" s="52" t="s">
        <v>24</v>
      </c>
      <c r="E69" s="117">
        <f>IF(E68&gt;0,E68/$Y68,"")</f>
      </c>
      <c r="F69" s="118"/>
      <c r="G69" s="119">
        <f>IF(G68&gt;0,G68/$AA68,"")</f>
      </c>
      <c r="H69" s="120"/>
      <c r="I69" s="117">
        <f>IF(I68&gt;0,I68/$Y68,"")</f>
      </c>
      <c r="J69" s="118"/>
      <c r="K69" s="119">
        <f>IF(K68&gt;0,K68/$AA68,"")</f>
      </c>
      <c r="L69" s="120"/>
      <c r="M69" s="117" t="e">
        <f>IF(M68&gt;0,M68/$Y68,"")</f>
        <v>#DIV/0!</v>
      </c>
      <c r="N69" s="118"/>
      <c r="O69" s="119" t="e">
        <f>IF(O68&gt;0,O68/$AA68,"")</f>
        <v>#DIV/0!</v>
      </c>
      <c r="P69" s="120"/>
      <c r="Q69" s="117">
        <f>IF(Q68&gt;0,Q68/$Y68,"")</f>
      </c>
      <c r="R69" s="118"/>
      <c r="S69" s="119">
        <f>IF(S68&gt;0,S68/$AA68,"")</f>
      </c>
      <c r="T69" s="120"/>
      <c r="U69" s="117">
        <f>IF(U68&gt;0,U68/$Y68,"")</f>
      </c>
      <c r="V69" s="118"/>
      <c r="W69" s="119">
        <f>IF(W68&gt;0,W68/$AA68,"")</f>
      </c>
      <c r="X69" s="120"/>
      <c r="Y69" s="117">
        <f>IF(Y68&gt;0,Y68/$Y68,"")</f>
      </c>
      <c r="Z69" s="118"/>
      <c r="AA69" s="119">
        <f>IF(AA68&gt;0,AA68/$AA68,"")</f>
      </c>
      <c r="AB69" s="120"/>
      <c r="AC69" s="53"/>
      <c r="AD69" s="53"/>
      <c r="AE69" s="54"/>
      <c r="AF69" s="54"/>
      <c r="AG69" s="54"/>
      <c r="AH69" s="54"/>
      <c r="AI69" s="54"/>
    </row>
    <row r="70" spans="1:61" ht="12.75">
      <c r="A70" s="89" t="s">
        <v>107</v>
      </c>
      <c r="B70" s="7" t="s">
        <v>25</v>
      </c>
      <c r="C70" s="38" t="s">
        <v>110</v>
      </c>
      <c r="D70" s="57" t="s">
        <v>27</v>
      </c>
      <c r="E70" s="62"/>
      <c r="F70" s="63">
        <f aca="true" t="shared" si="54" ref="F70:F79">IF(E$68&gt;0,E70/E$68,"")</f>
      </c>
      <c r="G70" s="62"/>
      <c r="H70" s="63">
        <f aca="true" t="shared" si="55" ref="H70:H79">IF(G$68&gt;0,G70/G$68,"")</f>
      </c>
      <c r="I70" s="62"/>
      <c r="J70" s="63">
        <f>IF(I$68&gt;N82,I70/I$68,"")</f>
      </c>
      <c r="K70" s="62"/>
      <c r="L70" s="63">
        <f aca="true" t="shared" si="56" ref="L70:L79">IF(K$68&gt;0,K70/K$68,"")</f>
      </c>
      <c r="M70" s="62">
        <f>SUM(M10,M22,M46,M58)</f>
        <v>92665</v>
      </c>
      <c r="N70" s="63">
        <f aca="true" t="shared" si="57" ref="N70:N79">IF(M$68&gt;0,M70/M$68,"")</f>
        <v>0.697043779148488</v>
      </c>
      <c r="O70" s="62">
        <f>SUM(O10,O22,O46,O58)</f>
        <v>90417.47717591922</v>
      </c>
      <c r="P70" s="63">
        <f aca="true" t="shared" si="58" ref="P70:P79">IF(O$68&gt;0,O70/O$68,"")</f>
        <v>0.5392179142959918</v>
      </c>
      <c r="Q70" s="62"/>
      <c r="R70" s="63">
        <f aca="true" t="shared" si="59" ref="R70:R79">IF(Q$68&gt;0,Q70/Q$68,"")</f>
      </c>
      <c r="S70" s="62"/>
      <c r="T70" s="63">
        <f aca="true" t="shared" si="60" ref="T70:T79">IF(S$68&gt;0,S70/S$68,"")</f>
      </c>
      <c r="U70" s="62"/>
      <c r="V70" s="63">
        <f aca="true" t="shared" si="61" ref="V70:V79">IF(U$68&gt;0,U70/U$68,"")</f>
      </c>
      <c r="W70" s="62"/>
      <c r="X70" s="63">
        <f aca="true" t="shared" si="62" ref="X70:X79">IF(W$68&gt;0,W70/W$68,"")</f>
      </c>
      <c r="Y70" s="62"/>
      <c r="Z70" s="63">
        <f aca="true" t="shared" si="63" ref="Z70:Z79">IF(Y$68&gt;0,Y70/Y$68,"")</f>
      </c>
      <c r="AA70" s="62"/>
      <c r="AB70" s="63">
        <f aca="true" t="shared" si="64" ref="AB70:AB79">IF(AA$68&gt;0,AA70/AA$68,"")</f>
      </c>
      <c r="AC70" s="64"/>
      <c r="AD70" s="65"/>
      <c r="AE70" s="66"/>
      <c r="AF70" s="66"/>
      <c r="AG70" s="67"/>
      <c r="AH70" s="66"/>
      <c r="AI70" s="66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</row>
    <row r="71" spans="1:34" ht="12.75">
      <c r="A71" s="89" t="s">
        <v>107</v>
      </c>
      <c r="B71" s="7" t="s">
        <v>28</v>
      </c>
      <c r="C71" s="56" t="s">
        <v>111</v>
      </c>
      <c r="D71" s="69" t="s">
        <v>30</v>
      </c>
      <c r="E71" s="97"/>
      <c r="F71" s="63">
        <f t="shared" si="54"/>
      </c>
      <c r="G71" s="97"/>
      <c r="H71" s="63">
        <f t="shared" si="55"/>
      </c>
      <c r="I71" s="97"/>
      <c r="J71" s="63">
        <f aca="true" t="shared" si="65" ref="J71:J79">IF(I$68&gt;0,I71/I$68,"")</f>
      </c>
      <c r="K71" s="97"/>
      <c r="L71" s="63">
        <f t="shared" si="56"/>
      </c>
      <c r="M71" s="62"/>
      <c r="N71" s="63">
        <f t="shared" si="57"/>
        <v>0</v>
      </c>
      <c r="O71" s="62"/>
      <c r="P71" s="63">
        <f t="shared" si="58"/>
        <v>0</v>
      </c>
      <c r="Q71" s="97"/>
      <c r="R71" s="63">
        <f t="shared" si="59"/>
      </c>
      <c r="S71" s="97"/>
      <c r="T71" s="63">
        <f t="shared" si="60"/>
      </c>
      <c r="U71" s="97"/>
      <c r="V71" s="63">
        <f t="shared" si="61"/>
      </c>
      <c r="W71" s="97"/>
      <c r="X71" s="63">
        <f t="shared" si="62"/>
      </c>
      <c r="Y71" s="62"/>
      <c r="Z71" s="63">
        <f t="shared" si="63"/>
      </c>
      <c r="AA71" s="62"/>
      <c r="AB71" s="63">
        <f t="shared" si="64"/>
      </c>
      <c r="AC71" s="73"/>
      <c r="AD71" s="73"/>
      <c r="AE71" s="48"/>
      <c r="AH71" s="48"/>
    </row>
    <row r="72" spans="1:35" ht="12.75">
      <c r="A72" s="89" t="s">
        <v>107</v>
      </c>
      <c r="B72" s="7" t="s">
        <v>31</v>
      </c>
      <c r="C72" s="38" t="s">
        <v>112</v>
      </c>
      <c r="D72" s="69" t="s">
        <v>33</v>
      </c>
      <c r="E72" s="62"/>
      <c r="F72" s="63">
        <f t="shared" si="54"/>
      </c>
      <c r="G72" s="62"/>
      <c r="H72" s="63">
        <f t="shared" si="55"/>
      </c>
      <c r="I72" s="62"/>
      <c r="J72" s="63">
        <f t="shared" si="65"/>
      </c>
      <c r="K72" s="62"/>
      <c r="L72" s="63">
        <f t="shared" si="56"/>
      </c>
      <c r="M72" s="62"/>
      <c r="N72" s="63">
        <f t="shared" si="57"/>
        <v>0</v>
      </c>
      <c r="O72" s="62"/>
      <c r="P72" s="63">
        <f t="shared" si="58"/>
        <v>0</v>
      </c>
      <c r="Q72" s="62"/>
      <c r="R72" s="63">
        <f t="shared" si="59"/>
      </c>
      <c r="S72" s="62"/>
      <c r="T72" s="63">
        <f t="shared" si="60"/>
      </c>
      <c r="U72" s="62"/>
      <c r="V72" s="63">
        <f t="shared" si="61"/>
      </c>
      <c r="W72" s="62"/>
      <c r="X72" s="63">
        <f t="shared" si="62"/>
      </c>
      <c r="Y72" s="62"/>
      <c r="Z72" s="63">
        <f t="shared" si="63"/>
      </c>
      <c r="AA72" s="62"/>
      <c r="AB72" s="63">
        <f t="shared" si="64"/>
      </c>
      <c r="AC72" s="64"/>
      <c r="AD72" s="65"/>
      <c r="AE72" s="66"/>
      <c r="AF72" s="66"/>
      <c r="AG72" s="67"/>
      <c r="AH72" s="66"/>
      <c r="AI72" s="66"/>
    </row>
    <row r="73" spans="1:34" ht="12.75">
      <c r="A73" s="89" t="s">
        <v>107</v>
      </c>
      <c r="B73" s="74" t="s">
        <v>34</v>
      </c>
      <c r="C73" s="56" t="s">
        <v>113</v>
      </c>
      <c r="D73" s="69" t="s">
        <v>36</v>
      </c>
      <c r="E73" s="97"/>
      <c r="F73" s="63">
        <f t="shared" si="54"/>
      </c>
      <c r="G73" s="97"/>
      <c r="H73" s="63">
        <f t="shared" si="55"/>
      </c>
      <c r="I73" s="97"/>
      <c r="J73" s="63">
        <f t="shared" si="65"/>
      </c>
      <c r="K73" s="97"/>
      <c r="L73" s="63">
        <f t="shared" si="56"/>
      </c>
      <c r="M73" s="62"/>
      <c r="N73" s="63">
        <f t="shared" si="57"/>
        <v>0</v>
      </c>
      <c r="O73" s="62"/>
      <c r="P73" s="63">
        <f t="shared" si="58"/>
        <v>0</v>
      </c>
      <c r="Q73" s="97"/>
      <c r="R73" s="63">
        <f t="shared" si="59"/>
      </c>
      <c r="S73" s="97"/>
      <c r="T73" s="63">
        <f t="shared" si="60"/>
      </c>
      <c r="U73" s="97"/>
      <c r="V73" s="63">
        <f t="shared" si="61"/>
      </c>
      <c r="W73" s="97"/>
      <c r="X73" s="63">
        <f t="shared" si="62"/>
      </c>
      <c r="Y73" s="62"/>
      <c r="Z73" s="63">
        <f t="shared" si="63"/>
      </c>
      <c r="AA73" s="62"/>
      <c r="AB73" s="63">
        <f t="shared" si="64"/>
      </c>
      <c r="AC73" s="73"/>
      <c r="AD73" s="73"/>
      <c r="AE73" s="48"/>
      <c r="AH73" s="48"/>
    </row>
    <row r="74" spans="1:35" ht="12.75">
      <c r="A74" s="89" t="s">
        <v>107</v>
      </c>
      <c r="B74" s="7" t="s">
        <v>37</v>
      </c>
      <c r="C74" s="38" t="s">
        <v>114</v>
      </c>
      <c r="D74" s="57" t="s">
        <v>39</v>
      </c>
      <c r="E74" s="62"/>
      <c r="F74" s="63">
        <f t="shared" si="54"/>
      </c>
      <c r="G74" s="62"/>
      <c r="H74" s="63">
        <f t="shared" si="55"/>
      </c>
      <c r="I74" s="62"/>
      <c r="J74" s="63">
        <f t="shared" si="65"/>
      </c>
      <c r="K74" s="62"/>
      <c r="L74" s="63">
        <f t="shared" si="56"/>
      </c>
      <c r="M74" s="62">
        <f aca="true" t="shared" si="66" ref="M74:M79">SUM(M14,M26,M50,M62)</f>
        <v>5482</v>
      </c>
      <c r="N74" s="63">
        <f t="shared" si="57"/>
        <v>0.041236648111930195</v>
      </c>
      <c r="O74" s="62">
        <f aca="true" t="shared" si="67" ref="O74:O79">SUM(O14,O26,O50,O62)</f>
        <v>3007.2725110628376</v>
      </c>
      <c r="P74" s="63">
        <f t="shared" si="58"/>
        <v>0.017934311615219953</v>
      </c>
      <c r="Q74" s="62"/>
      <c r="R74" s="63">
        <f t="shared" si="59"/>
      </c>
      <c r="S74" s="62"/>
      <c r="T74" s="63">
        <f t="shared" si="60"/>
      </c>
      <c r="U74" s="62"/>
      <c r="V74" s="63">
        <f t="shared" si="61"/>
      </c>
      <c r="W74" s="62"/>
      <c r="X74" s="63">
        <f t="shared" si="62"/>
      </c>
      <c r="Y74" s="62"/>
      <c r="Z74" s="63">
        <f t="shared" si="63"/>
      </c>
      <c r="AA74" s="62"/>
      <c r="AB74" s="63">
        <f t="shared" si="64"/>
      </c>
      <c r="AC74" s="64"/>
      <c r="AD74" s="65"/>
      <c r="AE74" s="66"/>
      <c r="AF74" s="66"/>
      <c r="AG74" s="67"/>
      <c r="AH74" s="66"/>
      <c r="AI74" s="66"/>
    </row>
    <row r="75" spans="1:34" ht="12.75">
      <c r="A75" s="89" t="s">
        <v>107</v>
      </c>
      <c r="B75" s="74" t="s">
        <v>40</v>
      </c>
      <c r="C75" s="56" t="s">
        <v>115</v>
      </c>
      <c r="D75" s="57" t="s">
        <v>42</v>
      </c>
      <c r="E75" s="97"/>
      <c r="F75" s="63">
        <f t="shared" si="54"/>
      </c>
      <c r="G75" s="97"/>
      <c r="H75" s="63">
        <f t="shared" si="55"/>
      </c>
      <c r="I75" s="97"/>
      <c r="J75" s="63">
        <f t="shared" si="65"/>
      </c>
      <c r="K75" s="97"/>
      <c r="L75" s="63">
        <f t="shared" si="56"/>
      </c>
      <c r="M75" s="62">
        <f t="shared" si="66"/>
        <v>99</v>
      </c>
      <c r="N75" s="63">
        <f t="shared" si="57"/>
        <v>0.000744696855724387</v>
      </c>
      <c r="O75" s="62">
        <f t="shared" si="67"/>
        <v>8.772006543334792</v>
      </c>
      <c r="P75" s="63">
        <f t="shared" si="58"/>
        <v>5.231315029156243E-05</v>
      </c>
      <c r="Q75" s="97"/>
      <c r="R75" s="63">
        <f t="shared" si="59"/>
      </c>
      <c r="S75" s="97"/>
      <c r="T75" s="63">
        <f t="shared" si="60"/>
      </c>
      <c r="U75" s="97"/>
      <c r="V75" s="63">
        <f t="shared" si="61"/>
      </c>
      <c r="W75" s="97"/>
      <c r="X75" s="63">
        <f t="shared" si="62"/>
      </c>
      <c r="Y75" s="62"/>
      <c r="Z75" s="63">
        <f t="shared" si="63"/>
      </c>
      <c r="AA75" s="62"/>
      <c r="AB75" s="63">
        <f t="shared" si="64"/>
      </c>
      <c r="AC75" s="73"/>
      <c r="AD75" s="73"/>
      <c r="AE75" s="48"/>
      <c r="AH75" s="48"/>
    </row>
    <row r="76" spans="1:35" ht="12.75">
      <c r="A76" s="89" t="s">
        <v>107</v>
      </c>
      <c r="B76" s="74" t="s">
        <v>43</v>
      </c>
      <c r="C76" s="38" t="s">
        <v>116</v>
      </c>
      <c r="D76" s="57" t="s">
        <v>45</v>
      </c>
      <c r="E76" s="62"/>
      <c r="F76" s="63">
        <f t="shared" si="54"/>
      </c>
      <c r="G76" s="62"/>
      <c r="H76" s="63">
        <f t="shared" si="55"/>
      </c>
      <c r="I76" s="62"/>
      <c r="J76" s="63">
        <f t="shared" si="65"/>
      </c>
      <c r="K76" s="62"/>
      <c r="L76" s="63">
        <f t="shared" si="56"/>
      </c>
      <c r="M76" s="62"/>
      <c r="N76" s="63">
        <f t="shared" si="57"/>
        <v>0</v>
      </c>
      <c r="O76" s="62"/>
      <c r="P76" s="63">
        <f t="shared" si="58"/>
        <v>0</v>
      </c>
      <c r="Q76" s="62"/>
      <c r="R76" s="63">
        <f t="shared" si="59"/>
      </c>
      <c r="S76" s="62"/>
      <c r="T76" s="63">
        <f t="shared" si="60"/>
      </c>
      <c r="U76" s="62"/>
      <c r="V76" s="63">
        <f t="shared" si="61"/>
      </c>
      <c r="W76" s="62"/>
      <c r="X76" s="63">
        <f t="shared" si="62"/>
      </c>
      <c r="Y76" s="62"/>
      <c r="Z76" s="63">
        <f t="shared" si="63"/>
      </c>
      <c r="AA76" s="62"/>
      <c r="AB76" s="63">
        <f t="shared" si="64"/>
      </c>
      <c r="AC76" s="64"/>
      <c r="AD76" s="65"/>
      <c r="AE76" s="66"/>
      <c r="AF76" s="66"/>
      <c r="AG76" s="67"/>
      <c r="AH76" s="66"/>
      <c r="AI76" s="66"/>
    </row>
    <row r="77" spans="1:34" ht="12.75">
      <c r="A77" s="89" t="s">
        <v>107</v>
      </c>
      <c r="B77" s="74" t="s">
        <v>46</v>
      </c>
      <c r="C77" s="56" t="s">
        <v>117</v>
      </c>
      <c r="D77" s="57" t="s">
        <v>48</v>
      </c>
      <c r="E77" s="97"/>
      <c r="F77" s="63">
        <f t="shared" si="54"/>
      </c>
      <c r="G77" s="97"/>
      <c r="H77" s="63">
        <f t="shared" si="55"/>
      </c>
      <c r="I77" s="97"/>
      <c r="J77" s="63">
        <f t="shared" si="65"/>
      </c>
      <c r="K77" s="97"/>
      <c r="L77" s="63">
        <f t="shared" si="56"/>
      </c>
      <c r="M77" s="62">
        <f t="shared" si="66"/>
        <v>33668</v>
      </c>
      <c r="N77" s="63">
        <f t="shared" si="57"/>
        <v>0.25325710846998645</v>
      </c>
      <c r="O77" s="62">
        <f t="shared" si="67"/>
        <v>72207.32259652464</v>
      </c>
      <c r="P77" s="63">
        <f t="shared" si="58"/>
        <v>0.4306189810144967</v>
      </c>
      <c r="Q77" s="97"/>
      <c r="R77" s="63">
        <f t="shared" si="59"/>
      </c>
      <c r="S77" s="97"/>
      <c r="T77" s="63">
        <f t="shared" si="60"/>
      </c>
      <c r="U77" s="97"/>
      <c r="V77" s="63">
        <f t="shared" si="61"/>
      </c>
      <c r="W77" s="97"/>
      <c r="X77" s="63">
        <f t="shared" si="62"/>
      </c>
      <c r="Y77" s="62"/>
      <c r="Z77" s="63">
        <f t="shared" si="63"/>
      </c>
      <c r="AA77" s="62"/>
      <c r="AB77" s="63">
        <f t="shared" si="64"/>
      </c>
      <c r="AC77" s="73"/>
      <c r="AD77" s="73"/>
      <c r="AE77" s="48"/>
      <c r="AH77" s="48"/>
    </row>
    <row r="78" spans="1:35" ht="12.75">
      <c r="A78" s="89" t="s">
        <v>107</v>
      </c>
      <c r="B78" s="74" t="s">
        <v>49</v>
      </c>
      <c r="C78" s="38" t="s">
        <v>118</v>
      </c>
      <c r="D78" s="57" t="s">
        <v>51</v>
      </c>
      <c r="E78" s="62"/>
      <c r="F78" s="63">
        <f t="shared" si="54"/>
      </c>
      <c r="G78" s="62"/>
      <c r="H78" s="63">
        <f t="shared" si="55"/>
      </c>
      <c r="I78" s="62"/>
      <c r="J78" s="63">
        <f t="shared" si="65"/>
      </c>
      <c r="K78" s="62"/>
      <c r="L78" s="63">
        <f t="shared" si="56"/>
      </c>
      <c r="M78" s="62">
        <f t="shared" si="66"/>
        <v>1023</v>
      </c>
      <c r="N78" s="63">
        <f t="shared" si="57"/>
        <v>0.007695200842485332</v>
      </c>
      <c r="O78" s="62">
        <f t="shared" si="67"/>
        <v>2035.247883267037</v>
      </c>
      <c r="P78" s="63">
        <f t="shared" si="58"/>
        <v>0.012137499883516593</v>
      </c>
      <c r="Q78" s="62"/>
      <c r="R78" s="63">
        <f t="shared" si="59"/>
      </c>
      <c r="S78" s="62"/>
      <c r="T78" s="63">
        <f t="shared" si="60"/>
      </c>
      <c r="U78" s="62"/>
      <c r="V78" s="63">
        <f t="shared" si="61"/>
      </c>
      <c r="W78" s="62"/>
      <c r="X78" s="63">
        <f t="shared" si="62"/>
      </c>
      <c r="Y78" s="62"/>
      <c r="Z78" s="63">
        <f t="shared" si="63"/>
      </c>
      <c r="AA78" s="62"/>
      <c r="AB78" s="63">
        <f t="shared" si="64"/>
      </c>
      <c r="AC78" s="64"/>
      <c r="AD78" s="65"/>
      <c r="AE78" s="66"/>
      <c r="AF78" s="66"/>
      <c r="AG78" s="67"/>
      <c r="AH78" s="66"/>
      <c r="AI78" s="66"/>
    </row>
    <row r="79" spans="1:34" ht="12.75">
      <c r="A79" s="89" t="s">
        <v>107</v>
      </c>
      <c r="B79" s="74" t="s">
        <v>52</v>
      </c>
      <c r="C79" s="56" t="s">
        <v>119</v>
      </c>
      <c r="D79" s="57" t="s">
        <v>54</v>
      </c>
      <c r="E79" s="97"/>
      <c r="F79" s="63">
        <f t="shared" si="54"/>
      </c>
      <c r="G79" s="97"/>
      <c r="H79" s="63">
        <f t="shared" si="55"/>
      </c>
      <c r="I79" s="97"/>
      <c r="J79" s="63">
        <f t="shared" si="65"/>
      </c>
      <c r="K79" s="97"/>
      <c r="L79" s="63">
        <f t="shared" si="56"/>
      </c>
      <c r="M79" s="62">
        <f t="shared" si="66"/>
        <v>3</v>
      </c>
      <c r="N79" s="63">
        <f t="shared" si="57"/>
        <v>2.2566571385587482E-05</v>
      </c>
      <c r="O79" s="62">
        <f t="shared" si="67"/>
        <v>6.5362756453122905</v>
      </c>
      <c r="P79" s="63">
        <f t="shared" si="58"/>
        <v>3.898004048345258E-05</v>
      </c>
      <c r="Q79" s="97"/>
      <c r="R79" s="63">
        <f t="shared" si="59"/>
      </c>
      <c r="S79" s="97"/>
      <c r="T79" s="63">
        <f t="shared" si="60"/>
      </c>
      <c r="U79" s="97"/>
      <c r="V79" s="63">
        <f t="shared" si="61"/>
      </c>
      <c r="W79" s="97"/>
      <c r="X79" s="63">
        <f t="shared" si="62"/>
      </c>
      <c r="Y79" s="62"/>
      <c r="Z79" s="63">
        <f t="shared" si="63"/>
      </c>
      <c r="AA79" s="62"/>
      <c r="AB79" s="63">
        <f t="shared" si="64"/>
      </c>
      <c r="AC79" s="73"/>
      <c r="AD79" s="73"/>
      <c r="AE79" s="48"/>
      <c r="AH79" s="48"/>
    </row>
    <row r="80" spans="7:27" ht="12.75">
      <c r="G80" s="48"/>
      <c r="J80" s="98"/>
      <c r="O80" s="48"/>
      <c r="Y80" s="99"/>
      <c r="Z80" s="99"/>
      <c r="AA80" s="99"/>
    </row>
    <row r="81" spans="7:27" ht="12.75">
      <c r="G81" s="48"/>
      <c r="J81" s="98"/>
      <c r="O81" s="48"/>
      <c r="Y81" s="99"/>
      <c r="Z81" s="99"/>
      <c r="AA81" s="99"/>
    </row>
    <row r="82" spans="7:27" ht="12.75">
      <c r="G82" s="48"/>
      <c r="J82" s="98"/>
      <c r="O82" s="48"/>
      <c r="Y82" s="99"/>
      <c r="Z82" s="99"/>
      <c r="AA82" s="99"/>
    </row>
    <row r="83" spans="7:27" ht="12.75">
      <c r="G83" s="48"/>
      <c r="J83" s="98"/>
      <c r="O83" s="48"/>
      <c r="AA83" s="100"/>
    </row>
    <row r="84" spans="7:15" ht="12.75">
      <c r="G84" s="48"/>
      <c r="J84" s="98"/>
      <c r="O84" s="48"/>
    </row>
    <row r="85" spans="7:15" ht="12.75">
      <c r="G85" s="48"/>
      <c r="J85" s="98"/>
      <c r="O85" s="48"/>
    </row>
    <row r="86" spans="7:15" ht="12.75">
      <c r="G86" s="48"/>
      <c r="J86" s="98"/>
      <c r="O86" s="48"/>
    </row>
    <row r="87" spans="7:15" ht="12.75">
      <c r="G87" s="48"/>
      <c r="J87" s="98"/>
      <c r="O87" s="48"/>
    </row>
    <row r="88" spans="7:15" ht="12.75">
      <c r="G88" s="48"/>
      <c r="J88" s="98"/>
      <c r="O88" s="48"/>
    </row>
    <row r="89" spans="7:15" ht="12.75">
      <c r="G89" s="48"/>
      <c r="J89" s="98"/>
      <c r="O89" s="48"/>
    </row>
    <row r="90" spans="7:15" ht="12.75">
      <c r="G90" s="48"/>
      <c r="J90" s="98"/>
      <c r="O90" s="48"/>
    </row>
    <row r="91" spans="7:15" ht="12.75">
      <c r="G91" s="48"/>
      <c r="J91" s="98"/>
      <c r="O91" s="48"/>
    </row>
    <row r="92" spans="7:15" ht="12.75">
      <c r="G92" s="48"/>
      <c r="J92" s="98"/>
      <c r="O92" s="48"/>
    </row>
    <row r="93" spans="7:15" ht="12.75">
      <c r="G93" s="48"/>
      <c r="J93" s="98"/>
      <c r="O93" s="48"/>
    </row>
    <row r="94" spans="7:15" ht="12.75">
      <c r="G94" s="48"/>
      <c r="J94" s="98"/>
      <c r="O94" s="48"/>
    </row>
    <row r="95" spans="7:15" ht="12.75">
      <c r="G95" s="48"/>
      <c r="J95" s="98"/>
      <c r="O95" s="48"/>
    </row>
    <row r="96" spans="7:15" ht="12.75">
      <c r="G96" s="48"/>
      <c r="J96" s="98"/>
      <c r="O96" s="48"/>
    </row>
    <row r="97" spans="7:15" ht="12.75">
      <c r="G97" s="48"/>
      <c r="J97" s="98"/>
      <c r="O97" s="48"/>
    </row>
    <row r="98" spans="7:15" ht="12.75">
      <c r="G98" s="48"/>
      <c r="J98" s="98"/>
      <c r="O98" s="48"/>
    </row>
    <row r="99" spans="7:15" ht="12.75">
      <c r="G99" s="48"/>
      <c r="J99" s="98"/>
      <c r="O99" s="48"/>
    </row>
    <row r="100" spans="7:15" ht="12.75">
      <c r="G100" s="48"/>
      <c r="J100" s="98"/>
      <c r="O100" s="48"/>
    </row>
    <row r="101" spans="7:15" ht="12.75">
      <c r="G101" s="48"/>
      <c r="J101" s="98"/>
      <c r="O101" s="48"/>
    </row>
    <row r="102" spans="7:15" ht="12.75">
      <c r="G102" s="48"/>
      <c r="J102" s="98"/>
      <c r="O102" s="48"/>
    </row>
    <row r="103" spans="7:15" ht="12.75">
      <c r="G103" s="48"/>
      <c r="J103" s="98"/>
      <c r="O103" s="48"/>
    </row>
    <row r="104" spans="7:15" ht="12.75">
      <c r="G104" s="48"/>
      <c r="J104" s="98"/>
      <c r="O104" s="48"/>
    </row>
    <row r="105" spans="7:15" ht="12.75">
      <c r="G105" s="48"/>
      <c r="J105" s="98"/>
      <c r="O105" s="48"/>
    </row>
    <row r="106" spans="7:15" ht="12.75">
      <c r="G106" s="48"/>
      <c r="J106" s="98"/>
      <c r="O106" s="48"/>
    </row>
    <row r="107" spans="7:15" ht="12.75">
      <c r="G107" s="48"/>
      <c r="J107" s="98"/>
      <c r="O107" s="48"/>
    </row>
    <row r="108" spans="7:15" ht="12.75">
      <c r="G108" s="48"/>
      <c r="J108" s="98"/>
      <c r="O108" s="48"/>
    </row>
    <row r="109" spans="7:15" ht="12.75">
      <c r="G109" s="48"/>
      <c r="J109" s="98"/>
      <c r="O109" s="48"/>
    </row>
    <row r="110" spans="7:15" ht="12.75">
      <c r="G110" s="48"/>
      <c r="J110" s="98"/>
      <c r="O110" s="48"/>
    </row>
    <row r="111" spans="7:15" ht="12.75">
      <c r="G111" s="48"/>
      <c r="J111" s="98"/>
      <c r="O111" s="48"/>
    </row>
    <row r="112" spans="7:15" ht="12.75">
      <c r="G112" s="48"/>
      <c r="J112" s="98"/>
      <c r="O112" s="48"/>
    </row>
    <row r="113" spans="7:15" ht="12.75">
      <c r="G113" s="48"/>
      <c r="J113" s="98"/>
      <c r="O113" s="48"/>
    </row>
    <row r="114" spans="7:15" ht="12.75">
      <c r="G114" s="48"/>
      <c r="J114" s="98"/>
      <c r="O114" s="48"/>
    </row>
    <row r="115" spans="7:15" ht="12.75">
      <c r="G115" s="48"/>
      <c r="J115" s="98"/>
      <c r="O115" s="48"/>
    </row>
    <row r="116" spans="7:15" ht="12.75">
      <c r="G116" s="48"/>
      <c r="J116" s="98"/>
      <c r="O116" s="48"/>
    </row>
    <row r="117" spans="7:15" ht="12.75">
      <c r="G117" s="48"/>
      <c r="J117" s="98"/>
      <c r="O117" s="48"/>
    </row>
    <row r="118" spans="7:15" ht="12.75">
      <c r="G118" s="48"/>
      <c r="J118" s="98"/>
      <c r="O118" s="48"/>
    </row>
    <row r="119" spans="7:15" ht="12.75">
      <c r="G119" s="48"/>
      <c r="J119" s="98"/>
      <c r="O119" s="48"/>
    </row>
    <row r="120" spans="7:15" ht="12.75">
      <c r="G120" s="48"/>
      <c r="J120" s="98"/>
      <c r="O120" s="48"/>
    </row>
    <row r="121" spans="7:15" ht="12.75">
      <c r="G121" s="48"/>
      <c r="J121" s="98"/>
      <c r="O121" s="48"/>
    </row>
    <row r="122" spans="7:15" ht="12.75">
      <c r="G122" s="48"/>
      <c r="J122" s="98"/>
      <c r="O122" s="48"/>
    </row>
    <row r="123" spans="7:15" ht="12.75">
      <c r="G123" s="48"/>
      <c r="J123" s="98"/>
      <c r="O123" s="48"/>
    </row>
    <row r="124" spans="7:15" ht="12.75">
      <c r="G124" s="48"/>
      <c r="J124" s="98"/>
      <c r="O124" s="48"/>
    </row>
    <row r="125" spans="7:15" ht="12.75">
      <c r="G125" s="48"/>
      <c r="J125" s="98"/>
      <c r="O125" s="48"/>
    </row>
    <row r="126" spans="7:15" ht="12.75">
      <c r="G126" s="48"/>
      <c r="J126" s="98"/>
      <c r="O126" s="48"/>
    </row>
    <row r="127" spans="7:15" ht="12.75">
      <c r="G127" s="48"/>
      <c r="J127" s="98"/>
      <c r="O127" s="48"/>
    </row>
    <row r="128" spans="7:15" ht="12.75">
      <c r="G128" s="48"/>
      <c r="J128" s="98"/>
      <c r="O128" s="48"/>
    </row>
    <row r="129" spans="7:15" ht="12.75">
      <c r="G129" s="48"/>
      <c r="J129" s="98"/>
      <c r="O129" s="48"/>
    </row>
    <row r="130" spans="7:15" ht="12.75">
      <c r="G130" s="48"/>
      <c r="J130" s="98"/>
      <c r="O130" s="48"/>
    </row>
    <row r="131" spans="7:15" ht="12.75">
      <c r="G131" s="48"/>
      <c r="J131" s="98"/>
      <c r="O131" s="48"/>
    </row>
    <row r="132" spans="7:15" ht="12.75">
      <c r="G132" s="48"/>
      <c r="J132" s="98"/>
      <c r="O132" s="48"/>
    </row>
    <row r="133" spans="7:15" ht="12.75">
      <c r="G133" s="48"/>
      <c r="J133" s="98"/>
      <c r="O133" s="48"/>
    </row>
    <row r="134" spans="7:15" ht="12.75">
      <c r="G134" s="48"/>
      <c r="J134" s="98"/>
      <c r="O134" s="48"/>
    </row>
    <row r="135" spans="7:15" ht="12.75">
      <c r="G135" s="48"/>
      <c r="J135" s="98"/>
      <c r="O135" s="48"/>
    </row>
    <row r="136" spans="7:15" ht="12.75">
      <c r="G136" s="48"/>
      <c r="J136" s="98"/>
      <c r="O136" s="48"/>
    </row>
    <row r="137" spans="7:15" ht="12.75">
      <c r="G137" s="48"/>
      <c r="J137" s="98"/>
      <c r="O137" s="48"/>
    </row>
    <row r="138" spans="7:15" ht="12.75">
      <c r="G138" s="48"/>
      <c r="J138" s="98"/>
      <c r="O138" s="48"/>
    </row>
    <row r="139" spans="7:15" ht="12.75">
      <c r="G139" s="48"/>
      <c r="J139" s="98"/>
      <c r="O139" s="48"/>
    </row>
    <row r="140" spans="7:15" ht="12.75">
      <c r="G140" s="48"/>
      <c r="J140" s="98"/>
      <c r="O140" s="48"/>
    </row>
    <row r="141" spans="7:15" ht="12.75">
      <c r="G141" s="48"/>
      <c r="J141" s="98"/>
      <c r="O141" s="48"/>
    </row>
    <row r="142" spans="7:15" ht="12.75">
      <c r="G142" s="48"/>
      <c r="J142" s="98"/>
      <c r="O142" s="48"/>
    </row>
    <row r="143" spans="7:15" ht="12.75">
      <c r="G143" s="48"/>
      <c r="J143" s="98"/>
      <c r="O143" s="48"/>
    </row>
    <row r="144" spans="7:15" ht="12.75">
      <c r="G144" s="48"/>
      <c r="J144" s="98"/>
      <c r="O144" s="48"/>
    </row>
    <row r="145" spans="7:15" ht="12.75">
      <c r="G145" s="48"/>
      <c r="J145" s="98"/>
      <c r="O145" s="48"/>
    </row>
    <row r="146" spans="7:15" ht="12.75">
      <c r="G146" s="48"/>
      <c r="J146" s="98"/>
      <c r="O146" s="48"/>
    </row>
    <row r="147" spans="7:15" ht="12.75">
      <c r="G147" s="48"/>
      <c r="J147" s="98"/>
      <c r="O147" s="48"/>
    </row>
    <row r="148" spans="7:15" ht="12.75">
      <c r="G148" s="48"/>
      <c r="J148" s="98"/>
      <c r="O148" s="48"/>
    </row>
    <row r="149" spans="7:15" ht="12.75">
      <c r="G149" s="48"/>
      <c r="J149" s="98"/>
      <c r="O149" s="48"/>
    </row>
    <row r="150" spans="7:15" ht="12.75">
      <c r="G150" s="48"/>
      <c r="J150" s="98"/>
      <c r="O150" s="48"/>
    </row>
    <row r="151" spans="7:15" ht="12.75">
      <c r="G151" s="48"/>
      <c r="J151" s="98"/>
      <c r="O151" s="48"/>
    </row>
    <row r="152" spans="7:15" ht="12.75">
      <c r="G152" s="48"/>
      <c r="J152" s="98"/>
      <c r="O152" s="48"/>
    </row>
    <row r="153" spans="7:15" ht="12.75">
      <c r="G153" s="48"/>
      <c r="J153" s="98"/>
      <c r="O153" s="48"/>
    </row>
    <row r="154" spans="7:15" ht="12.75">
      <c r="G154" s="48"/>
      <c r="J154" s="98"/>
      <c r="O154" s="48"/>
    </row>
    <row r="155" spans="7:15" ht="12.75">
      <c r="G155" s="48"/>
      <c r="J155" s="98"/>
      <c r="O155" s="48"/>
    </row>
    <row r="156" spans="7:15" ht="12.75">
      <c r="G156" s="48"/>
      <c r="J156" s="98"/>
      <c r="O156" s="48"/>
    </row>
    <row r="157" spans="7:15" ht="12.75">
      <c r="G157" s="48"/>
      <c r="J157" s="98"/>
      <c r="O157" s="48"/>
    </row>
    <row r="158" spans="7:15" ht="12.75">
      <c r="G158" s="48"/>
      <c r="J158" s="98"/>
      <c r="O158" s="48"/>
    </row>
    <row r="159" spans="7:15" ht="12.75">
      <c r="G159" s="48"/>
      <c r="J159" s="98"/>
      <c r="O159" s="48"/>
    </row>
    <row r="160" spans="7:15" ht="12.75">
      <c r="G160" s="48"/>
      <c r="J160" s="98"/>
      <c r="O160" s="48"/>
    </row>
    <row r="161" spans="7:15" ht="12.75">
      <c r="G161" s="48"/>
      <c r="J161" s="98"/>
      <c r="O161" s="48"/>
    </row>
    <row r="162" spans="7:15" ht="12.75">
      <c r="G162" s="48"/>
      <c r="J162" s="98"/>
      <c r="O162" s="48"/>
    </row>
    <row r="163" spans="7:15" ht="12.75">
      <c r="G163" s="48"/>
      <c r="J163" s="98"/>
      <c r="O163" s="48"/>
    </row>
    <row r="164" spans="7:15" ht="12.75">
      <c r="G164" s="48"/>
      <c r="J164" s="98"/>
      <c r="O164" s="48"/>
    </row>
    <row r="165" spans="7:15" ht="12.75">
      <c r="G165" s="48"/>
      <c r="J165" s="98"/>
      <c r="O165" s="48"/>
    </row>
    <row r="166" spans="7:15" ht="12.75">
      <c r="G166" s="48"/>
      <c r="J166" s="98"/>
      <c r="O166" s="48"/>
    </row>
    <row r="167" spans="7:15" ht="12.75">
      <c r="G167" s="48"/>
      <c r="J167" s="98"/>
      <c r="O167" s="48"/>
    </row>
    <row r="168" spans="7:15" ht="12.75">
      <c r="G168" s="48"/>
      <c r="J168" s="98"/>
      <c r="O168" s="48"/>
    </row>
    <row r="169" spans="7:15" ht="12.75">
      <c r="G169" s="48"/>
      <c r="J169" s="98"/>
      <c r="O169" s="48"/>
    </row>
    <row r="170" spans="7:15" ht="12.75">
      <c r="G170" s="48"/>
      <c r="J170" s="98"/>
      <c r="O170" s="48"/>
    </row>
    <row r="171" spans="7:10" ht="12.75">
      <c r="G171" s="48"/>
      <c r="J171" s="98"/>
    </row>
    <row r="172" spans="7:10" ht="12.75">
      <c r="G172" s="48"/>
      <c r="J172" s="98"/>
    </row>
    <row r="173" spans="7:10" ht="12.75">
      <c r="G173" s="48"/>
      <c r="J173" s="98"/>
    </row>
    <row r="174" spans="7:10" ht="12.75">
      <c r="G174" s="48"/>
      <c r="J174" s="98"/>
    </row>
    <row r="175" spans="7:10" ht="12.75">
      <c r="G175" s="48"/>
      <c r="J175" s="98"/>
    </row>
    <row r="176" spans="7:10" ht="12.75">
      <c r="G176" s="48"/>
      <c r="J176" s="98"/>
    </row>
    <row r="177" spans="7:10" ht="12.75">
      <c r="G177" s="48"/>
      <c r="J177" s="98"/>
    </row>
    <row r="178" spans="7:10" ht="12.75">
      <c r="G178" s="48"/>
      <c r="J178" s="98"/>
    </row>
    <row r="179" spans="7:10" ht="12.75">
      <c r="G179" s="48"/>
      <c r="J179" s="98"/>
    </row>
    <row r="180" spans="7:10" ht="12.75">
      <c r="G180" s="48"/>
      <c r="J180" s="98"/>
    </row>
    <row r="181" spans="7:10" ht="12.75">
      <c r="G181" s="48"/>
      <c r="J181" s="98"/>
    </row>
    <row r="182" spans="7:10" ht="12.75">
      <c r="G182" s="48"/>
      <c r="J182" s="98"/>
    </row>
    <row r="183" spans="7:10" ht="12.75">
      <c r="G183" s="48"/>
      <c r="J183" s="98"/>
    </row>
    <row r="184" spans="7:10" ht="12.75">
      <c r="G184" s="48"/>
      <c r="J184" s="98"/>
    </row>
    <row r="185" spans="7:10" ht="12.75">
      <c r="G185" s="48"/>
      <c r="J185" s="98"/>
    </row>
    <row r="186" spans="7:10" ht="12.75">
      <c r="G186" s="48"/>
      <c r="J186" s="98"/>
    </row>
    <row r="187" spans="7:10" ht="12.75">
      <c r="G187" s="48"/>
      <c r="J187" s="98"/>
    </row>
    <row r="188" spans="7:10" ht="12.75">
      <c r="G188" s="48"/>
      <c r="J188" s="98"/>
    </row>
    <row r="189" spans="7:10" ht="12.75">
      <c r="G189" s="48"/>
      <c r="J189" s="98"/>
    </row>
    <row r="190" spans="7:10" ht="12.75">
      <c r="G190" s="48"/>
      <c r="J190" s="98"/>
    </row>
    <row r="191" spans="7:10" ht="12.75">
      <c r="G191" s="48"/>
      <c r="J191" s="98"/>
    </row>
    <row r="192" spans="7:10" ht="12.75">
      <c r="G192" s="48"/>
      <c r="J192" s="98"/>
    </row>
    <row r="193" spans="7:10" ht="12.75">
      <c r="G193" s="48"/>
      <c r="J193" s="98"/>
    </row>
    <row r="194" spans="7:10" ht="12.75">
      <c r="G194" s="48"/>
      <c r="J194" s="98"/>
    </row>
    <row r="195" spans="7:10" ht="12.75">
      <c r="G195" s="48"/>
      <c r="J195" s="98"/>
    </row>
    <row r="196" spans="7:10" ht="12.75">
      <c r="G196" s="48"/>
      <c r="J196" s="98"/>
    </row>
    <row r="197" spans="7:10" ht="12.75">
      <c r="G197" s="48"/>
      <c r="J197" s="98"/>
    </row>
    <row r="198" spans="7:10" ht="12.75">
      <c r="G198" s="48"/>
      <c r="J198" s="98"/>
    </row>
    <row r="199" spans="7:10" ht="12.75">
      <c r="G199" s="48"/>
      <c r="J199" s="98"/>
    </row>
    <row r="200" spans="7:10" ht="12.75">
      <c r="G200" s="48"/>
      <c r="J200" s="98"/>
    </row>
    <row r="201" spans="7:10" ht="12.75">
      <c r="G201" s="48"/>
      <c r="J201" s="98"/>
    </row>
    <row r="202" spans="7:10" ht="12.75">
      <c r="G202" s="48"/>
      <c r="J202" s="98"/>
    </row>
    <row r="203" spans="7:10" ht="12.75">
      <c r="G203" s="48"/>
      <c r="J203" s="98"/>
    </row>
    <row r="204" spans="7:10" ht="12.75">
      <c r="G204" s="48"/>
      <c r="J204" s="98"/>
    </row>
    <row r="205" spans="7:10" ht="12.75">
      <c r="G205" s="48"/>
      <c r="J205" s="98"/>
    </row>
    <row r="206" spans="7:10" ht="12.75">
      <c r="G206" s="48"/>
      <c r="J206" s="98"/>
    </row>
    <row r="207" spans="7:10" ht="12.75">
      <c r="G207" s="48"/>
      <c r="J207" s="98"/>
    </row>
    <row r="208" spans="7:10" ht="12.75">
      <c r="G208" s="48"/>
      <c r="J208" s="98"/>
    </row>
    <row r="209" spans="7:10" ht="12.75">
      <c r="G209" s="48"/>
      <c r="J209" s="98"/>
    </row>
    <row r="210" spans="7:10" ht="12.75">
      <c r="G210" s="48"/>
      <c r="J210" s="98"/>
    </row>
    <row r="211" spans="7:10" ht="12.75">
      <c r="G211" s="48"/>
      <c r="J211" s="98"/>
    </row>
    <row r="212" spans="7:10" ht="12.75">
      <c r="G212" s="48"/>
      <c r="J212" s="98"/>
    </row>
    <row r="213" ht="12.75">
      <c r="J213" s="98"/>
    </row>
    <row r="214" ht="12.75">
      <c r="J214" s="98"/>
    </row>
    <row r="215" ht="12.75">
      <c r="J215" s="98"/>
    </row>
    <row r="216" ht="12.75">
      <c r="J216" s="98"/>
    </row>
    <row r="217" ht="12.75">
      <c r="J217" s="98"/>
    </row>
    <row r="218" ht="12.75">
      <c r="J218" s="98"/>
    </row>
    <row r="219" ht="12.75">
      <c r="J219" s="98"/>
    </row>
    <row r="220" ht="12.75">
      <c r="J220" s="98"/>
    </row>
    <row r="221" ht="12.75">
      <c r="J221" s="98"/>
    </row>
    <row r="222" ht="12.75">
      <c r="J222" s="98"/>
    </row>
    <row r="223" ht="12.75">
      <c r="J223" s="98"/>
    </row>
    <row r="224" ht="12.75">
      <c r="J224" s="98"/>
    </row>
    <row r="225" ht="12.75">
      <c r="J225" s="98"/>
    </row>
    <row r="226" ht="12.75">
      <c r="J226" s="98"/>
    </row>
    <row r="227" ht="12.75">
      <c r="J227" s="98"/>
    </row>
    <row r="228" ht="12.75">
      <c r="J228" s="98"/>
    </row>
    <row r="229" ht="12.75">
      <c r="J229" s="98"/>
    </row>
    <row r="230" ht="12.75">
      <c r="J230" s="98"/>
    </row>
    <row r="231" ht="12.75">
      <c r="J231" s="98"/>
    </row>
    <row r="232" ht="12.75">
      <c r="J232" s="98"/>
    </row>
    <row r="233" ht="12.75">
      <c r="J233" s="98"/>
    </row>
    <row r="234" ht="12.75">
      <c r="J234" s="98"/>
    </row>
    <row r="235" ht="12.75">
      <c r="J235" s="98"/>
    </row>
    <row r="236" ht="12.75">
      <c r="J236" s="98"/>
    </row>
    <row r="237" ht="12.75">
      <c r="J237" s="98"/>
    </row>
    <row r="238" ht="12.75">
      <c r="J238" s="98"/>
    </row>
    <row r="239" ht="12.75">
      <c r="J239" s="98"/>
    </row>
    <row r="240" ht="12.75">
      <c r="J240" s="98"/>
    </row>
    <row r="241" ht="12.75">
      <c r="J241" s="98"/>
    </row>
    <row r="242" ht="12.75">
      <c r="J242" s="98"/>
    </row>
    <row r="243" ht="12.75">
      <c r="J243" s="98"/>
    </row>
    <row r="244" ht="12.75">
      <c r="J244" s="98"/>
    </row>
    <row r="245" ht="12.75">
      <c r="J245" s="98"/>
    </row>
    <row r="246" ht="12.75">
      <c r="J246" s="98"/>
    </row>
    <row r="247" ht="12.75">
      <c r="J247" s="98"/>
    </row>
    <row r="248" ht="12.75">
      <c r="J248" s="98"/>
    </row>
    <row r="249" ht="12.75">
      <c r="J249" s="98"/>
    </row>
    <row r="250" ht="12.75">
      <c r="J250" s="98"/>
    </row>
    <row r="251" ht="12.75">
      <c r="J251" s="98"/>
    </row>
    <row r="252" ht="12.75">
      <c r="J252" s="98"/>
    </row>
    <row r="253" ht="12.75">
      <c r="J253" s="98"/>
    </row>
    <row r="254" ht="12.75">
      <c r="J254" s="98"/>
    </row>
    <row r="255" ht="12.75">
      <c r="J255" s="98"/>
    </row>
    <row r="256" ht="12.75">
      <c r="J256" s="98"/>
    </row>
    <row r="257" ht="12.75">
      <c r="J257" s="98"/>
    </row>
    <row r="258" ht="12.75">
      <c r="J258" s="98"/>
    </row>
    <row r="259" ht="12.75">
      <c r="J259" s="98"/>
    </row>
    <row r="260" ht="12.75">
      <c r="J260" s="98"/>
    </row>
    <row r="261" ht="12.75">
      <c r="J261" s="98"/>
    </row>
    <row r="262" ht="12.75">
      <c r="J262" s="98"/>
    </row>
    <row r="263" ht="12.75">
      <c r="J263" s="98"/>
    </row>
    <row r="264" ht="12.75">
      <c r="J264" s="98"/>
    </row>
    <row r="265" ht="12.75">
      <c r="J265" s="98"/>
    </row>
    <row r="266" ht="12.75">
      <c r="J266" s="98"/>
    </row>
    <row r="267" ht="12.75">
      <c r="J267" s="98"/>
    </row>
    <row r="268" ht="12.75">
      <c r="J268" s="98"/>
    </row>
    <row r="269" ht="12.75">
      <c r="J269" s="98"/>
    </row>
    <row r="270" ht="12.75">
      <c r="J270" s="98"/>
    </row>
    <row r="271" ht="12.75">
      <c r="J271" s="98"/>
    </row>
    <row r="272" ht="12.75">
      <c r="J272" s="98"/>
    </row>
    <row r="273" ht="12.75">
      <c r="J273" s="98"/>
    </row>
    <row r="274" ht="12.75">
      <c r="J274" s="98"/>
    </row>
    <row r="275" ht="12.75">
      <c r="J275" s="98"/>
    </row>
    <row r="276" ht="12.75">
      <c r="J276" s="98"/>
    </row>
    <row r="277" ht="12.75">
      <c r="J277" s="98"/>
    </row>
    <row r="278" ht="12.75">
      <c r="J278" s="98"/>
    </row>
    <row r="279" ht="12.75">
      <c r="J279" s="98"/>
    </row>
    <row r="280" ht="12.75">
      <c r="J280" s="98"/>
    </row>
    <row r="281" ht="12.75">
      <c r="J281" s="98"/>
    </row>
    <row r="282" ht="12.75">
      <c r="J282" s="98"/>
    </row>
    <row r="283" ht="12.75">
      <c r="J283" s="98"/>
    </row>
    <row r="284" ht="12.75">
      <c r="J284" s="98"/>
    </row>
    <row r="285" ht="12.75">
      <c r="J285" s="98"/>
    </row>
    <row r="286" ht="12.75">
      <c r="J286" s="98"/>
    </row>
    <row r="287" ht="12.75">
      <c r="J287" s="98"/>
    </row>
    <row r="288" ht="12.75">
      <c r="J288" s="98"/>
    </row>
    <row r="289" ht="12.75">
      <c r="J289" s="98"/>
    </row>
    <row r="290" ht="12.75">
      <c r="J290" s="98"/>
    </row>
    <row r="291" ht="12.75">
      <c r="J291" s="98"/>
    </row>
    <row r="292" ht="12.75">
      <c r="J292" s="98"/>
    </row>
    <row r="293" ht="12.75">
      <c r="J293" s="98"/>
    </row>
    <row r="294" ht="12.75">
      <c r="J294" s="98"/>
    </row>
    <row r="295" ht="12.75">
      <c r="J295" s="98"/>
    </row>
    <row r="296" ht="12.75">
      <c r="J296" s="98"/>
    </row>
    <row r="297" ht="12.75">
      <c r="J297" s="98"/>
    </row>
    <row r="298" ht="12.75">
      <c r="J298" s="98"/>
    </row>
    <row r="299" ht="12.75">
      <c r="J299" s="98"/>
    </row>
    <row r="300" ht="12.75">
      <c r="J300" s="98"/>
    </row>
    <row r="301" ht="12.75">
      <c r="J301" s="98"/>
    </row>
    <row r="302" ht="12.75">
      <c r="J302" s="98"/>
    </row>
    <row r="303" ht="12.75">
      <c r="J303" s="98"/>
    </row>
    <row r="304" ht="12.75">
      <c r="J304" s="98"/>
    </row>
    <row r="305" ht="12.75">
      <c r="J305" s="98"/>
    </row>
    <row r="306" ht="12.75">
      <c r="J306" s="98"/>
    </row>
    <row r="307" ht="12.75">
      <c r="J307" s="98"/>
    </row>
    <row r="308" ht="12.75">
      <c r="J308" s="98"/>
    </row>
    <row r="309" ht="12.75">
      <c r="J309" s="98"/>
    </row>
    <row r="310" ht="12.75">
      <c r="J310" s="98"/>
    </row>
    <row r="311" ht="12.75">
      <c r="J311" s="98"/>
    </row>
    <row r="312" ht="12.75">
      <c r="J312" s="98"/>
    </row>
    <row r="313" ht="12.75">
      <c r="J313" s="98"/>
    </row>
    <row r="314" ht="12.75">
      <c r="J314" s="98"/>
    </row>
    <row r="315" ht="12.75">
      <c r="J315" s="98"/>
    </row>
    <row r="316" ht="12.75">
      <c r="J316" s="98"/>
    </row>
    <row r="317" ht="12.75">
      <c r="J317" s="98"/>
    </row>
    <row r="318" ht="12.75">
      <c r="J318" s="98"/>
    </row>
    <row r="319" ht="12.75">
      <c r="J319" s="98"/>
    </row>
    <row r="320" ht="12.75">
      <c r="J320" s="98"/>
    </row>
    <row r="321" ht="12.75">
      <c r="J321" s="98"/>
    </row>
    <row r="322" ht="12.75">
      <c r="J322" s="98"/>
    </row>
    <row r="323" ht="12.75">
      <c r="J323" s="98"/>
    </row>
    <row r="324" ht="12.75">
      <c r="J324" s="98"/>
    </row>
    <row r="325" ht="12.75">
      <c r="J325" s="98"/>
    </row>
    <row r="326" ht="12.75">
      <c r="J326" s="98"/>
    </row>
    <row r="327" ht="12.75">
      <c r="J327" s="98"/>
    </row>
    <row r="328" ht="12.75">
      <c r="J328" s="98"/>
    </row>
    <row r="329" ht="12.75">
      <c r="J329" s="98"/>
    </row>
    <row r="330" ht="12.75">
      <c r="J330" s="98"/>
    </row>
    <row r="331" ht="12.75">
      <c r="J331" s="98"/>
    </row>
    <row r="332" ht="12.75">
      <c r="J332" s="98"/>
    </row>
    <row r="333" ht="12.75">
      <c r="J333" s="98"/>
    </row>
    <row r="334" ht="12.75">
      <c r="J334" s="98"/>
    </row>
    <row r="335" ht="12.75">
      <c r="J335" s="98"/>
    </row>
    <row r="336" ht="12.75">
      <c r="J336" s="98"/>
    </row>
    <row r="337" ht="12.75">
      <c r="J337" s="98"/>
    </row>
    <row r="338" ht="12.75">
      <c r="J338" s="98"/>
    </row>
    <row r="339" ht="12.75">
      <c r="J339" s="98"/>
    </row>
    <row r="340" ht="12.75">
      <c r="J340" s="98"/>
    </row>
    <row r="341" ht="12.75">
      <c r="J341" s="98"/>
    </row>
    <row r="342" ht="12.75">
      <c r="J342" s="98"/>
    </row>
    <row r="343" ht="12.75">
      <c r="J343" s="98"/>
    </row>
    <row r="344" ht="12.75">
      <c r="J344" s="98"/>
    </row>
    <row r="345" ht="12.75">
      <c r="J345" s="98"/>
    </row>
    <row r="346" ht="12.75">
      <c r="J346" s="98"/>
    </row>
    <row r="347" ht="12.75">
      <c r="J347" s="98"/>
    </row>
    <row r="348" ht="12.75">
      <c r="J348" s="98"/>
    </row>
    <row r="349" ht="12.75">
      <c r="J349" s="98"/>
    </row>
    <row r="350" ht="12.75">
      <c r="J350" s="98"/>
    </row>
    <row r="351" ht="12.75">
      <c r="J351" s="98"/>
    </row>
    <row r="352" ht="12.75">
      <c r="J352" s="98"/>
    </row>
    <row r="353" ht="12.75">
      <c r="J353" s="98"/>
    </row>
    <row r="354" ht="12.75">
      <c r="J354" s="98"/>
    </row>
    <row r="355" ht="12.75">
      <c r="J355" s="98"/>
    </row>
    <row r="356" ht="12.75">
      <c r="J356" s="98"/>
    </row>
    <row r="357" ht="12.75">
      <c r="J357" s="98"/>
    </row>
    <row r="358" ht="12.75">
      <c r="J358" s="98"/>
    </row>
    <row r="359" ht="12.75">
      <c r="J359" s="98"/>
    </row>
    <row r="360" ht="12.75">
      <c r="J360" s="98"/>
    </row>
    <row r="361" ht="12.75">
      <c r="J361" s="98"/>
    </row>
    <row r="362" ht="12.75">
      <c r="J362" s="98"/>
    </row>
    <row r="363" ht="12.75">
      <c r="J363" s="98"/>
    </row>
    <row r="364" ht="12.75">
      <c r="J364" s="98"/>
    </row>
    <row r="365" ht="12.75">
      <c r="J365" s="98"/>
    </row>
    <row r="366" ht="12.75">
      <c r="J366" s="98"/>
    </row>
    <row r="367" ht="12.75">
      <c r="J367" s="98"/>
    </row>
    <row r="368" ht="12.75">
      <c r="J368" s="98"/>
    </row>
    <row r="369" ht="12.75">
      <c r="J369" s="98"/>
    </row>
    <row r="370" ht="12.75">
      <c r="J370" s="98"/>
    </row>
    <row r="371" ht="12.75">
      <c r="J371" s="98"/>
    </row>
    <row r="372" ht="12.75">
      <c r="J372" s="98"/>
    </row>
    <row r="373" ht="12.75">
      <c r="J373" s="98"/>
    </row>
    <row r="374" ht="12.75">
      <c r="J374" s="98"/>
    </row>
    <row r="375" ht="12.75">
      <c r="J375" s="98"/>
    </row>
    <row r="376" ht="12.75">
      <c r="J376" s="98"/>
    </row>
    <row r="377" ht="12.75">
      <c r="J377" s="98"/>
    </row>
    <row r="378" ht="12.75">
      <c r="J378" s="98"/>
    </row>
    <row r="379" ht="12.75">
      <c r="J379" s="98"/>
    </row>
    <row r="380" ht="12.75">
      <c r="J380" s="98"/>
    </row>
    <row r="381" ht="12.75">
      <c r="J381" s="98"/>
    </row>
    <row r="382" ht="12.75">
      <c r="J382" s="98"/>
    </row>
    <row r="383" ht="12.75">
      <c r="J383" s="98"/>
    </row>
    <row r="384" ht="12.75">
      <c r="J384" s="98"/>
    </row>
    <row r="385" ht="12.75">
      <c r="J385" s="98"/>
    </row>
    <row r="386" ht="12.75">
      <c r="J386" s="98"/>
    </row>
    <row r="387" ht="12.75">
      <c r="J387" s="98"/>
    </row>
    <row r="388" ht="12.75">
      <c r="J388" s="98"/>
    </row>
    <row r="389" ht="12.75">
      <c r="J389" s="98"/>
    </row>
    <row r="390" ht="12.75">
      <c r="J390" s="98"/>
    </row>
    <row r="391" ht="12.75">
      <c r="J391" s="98"/>
    </row>
    <row r="392" ht="12.75">
      <c r="J392" s="98"/>
    </row>
    <row r="393" ht="12.75">
      <c r="J393" s="98"/>
    </row>
    <row r="394" ht="12.75">
      <c r="J394" s="98"/>
    </row>
    <row r="395" ht="12.75">
      <c r="J395" s="98"/>
    </row>
    <row r="396" ht="12.75">
      <c r="J396" s="98"/>
    </row>
    <row r="397" ht="12.75">
      <c r="J397" s="98"/>
    </row>
    <row r="398" ht="12.75">
      <c r="J398" s="98"/>
    </row>
    <row r="399" ht="12.75">
      <c r="J399" s="98"/>
    </row>
    <row r="400" ht="12.75">
      <c r="J400" s="98"/>
    </row>
    <row r="401" ht="12.75">
      <c r="J401" s="98"/>
    </row>
    <row r="402" ht="12.75">
      <c r="J402" s="98"/>
    </row>
    <row r="403" ht="12.75">
      <c r="J403" s="98"/>
    </row>
    <row r="404" ht="12.75">
      <c r="J404" s="98"/>
    </row>
    <row r="405" ht="12.75">
      <c r="J405" s="98"/>
    </row>
    <row r="406" ht="12.75">
      <c r="J406" s="98"/>
    </row>
    <row r="407" ht="12.75">
      <c r="J407" s="98"/>
    </row>
    <row r="408" ht="12.75">
      <c r="J408" s="98"/>
    </row>
    <row r="409" ht="12.75">
      <c r="J409" s="98"/>
    </row>
    <row r="410" ht="12.75">
      <c r="J410" s="98"/>
    </row>
    <row r="411" ht="12.75">
      <c r="J411" s="98"/>
    </row>
    <row r="412" ht="12.75">
      <c r="J412" s="98"/>
    </row>
    <row r="413" ht="12.75">
      <c r="J413" s="98"/>
    </row>
    <row r="414" ht="12.75">
      <c r="J414" s="98"/>
    </row>
    <row r="415" ht="12.75">
      <c r="J415" s="98"/>
    </row>
    <row r="416" ht="12.75">
      <c r="J416" s="98"/>
    </row>
    <row r="417" ht="12.75">
      <c r="J417" s="98"/>
    </row>
    <row r="418" ht="12.75">
      <c r="J418" s="98"/>
    </row>
    <row r="419" ht="12.75">
      <c r="J419" s="98"/>
    </row>
    <row r="420" ht="12.75">
      <c r="J420" s="98"/>
    </row>
    <row r="421" ht="12.75">
      <c r="J421" s="98"/>
    </row>
    <row r="422" ht="12.75">
      <c r="J422" s="98"/>
    </row>
    <row r="423" ht="12.75">
      <c r="J423" s="98"/>
    </row>
    <row r="424" ht="12.75">
      <c r="J424" s="98"/>
    </row>
    <row r="425" ht="12.75">
      <c r="J425" s="98"/>
    </row>
    <row r="426" ht="12.75">
      <c r="J426" s="98"/>
    </row>
    <row r="427" ht="12.75">
      <c r="J427" s="98"/>
    </row>
    <row r="428" ht="12.75">
      <c r="J428" s="98"/>
    </row>
    <row r="429" ht="12.75">
      <c r="J429" s="98"/>
    </row>
    <row r="430" ht="12.75">
      <c r="J430" s="98"/>
    </row>
    <row r="431" ht="12.75">
      <c r="J431" s="98"/>
    </row>
    <row r="432" ht="12.75">
      <c r="J432" s="98"/>
    </row>
    <row r="433" ht="12.75">
      <c r="J433" s="98"/>
    </row>
    <row r="434" ht="12.75">
      <c r="J434" s="98"/>
    </row>
    <row r="435" ht="12.75">
      <c r="J435" s="98"/>
    </row>
    <row r="436" ht="12.75">
      <c r="J436" s="98"/>
    </row>
    <row r="437" ht="12.75">
      <c r="J437" s="98"/>
    </row>
    <row r="438" ht="12.75">
      <c r="J438" s="98"/>
    </row>
    <row r="439" ht="12.75">
      <c r="J439" s="98"/>
    </row>
    <row r="440" ht="12.75">
      <c r="J440" s="98"/>
    </row>
    <row r="441" ht="12.75">
      <c r="J441" s="98"/>
    </row>
    <row r="442" ht="12.75">
      <c r="J442" s="98"/>
    </row>
    <row r="443" ht="12.75">
      <c r="J443" s="98"/>
    </row>
    <row r="444" ht="12.75">
      <c r="J444" s="98"/>
    </row>
    <row r="445" ht="12.75">
      <c r="J445" s="98"/>
    </row>
    <row r="446" ht="12.75">
      <c r="J446" s="98"/>
    </row>
    <row r="447" ht="12.75">
      <c r="J447" s="98"/>
    </row>
    <row r="448" ht="12.75">
      <c r="J448" s="98"/>
    </row>
    <row r="449" ht="12.75">
      <c r="J449" s="98"/>
    </row>
    <row r="450" ht="12.75">
      <c r="J450" s="98"/>
    </row>
    <row r="451" ht="12.75">
      <c r="J451" s="98"/>
    </row>
    <row r="452" ht="12.75">
      <c r="J452" s="98"/>
    </row>
    <row r="453" ht="12.75">
      <c r="J453" s="98"/>
    </row>
    <row r="454" ht="12.75">
      <c r="J454" s="98"/>
    </row>
    <row r="455" ht="12.75">
      <c r="J455" s="98"/>
    </row>
    <row r="456" ht="12.75">
      <c r="J456" s="98"/>
    </row>
    <row r="457" ht="12.75">
      <c r="J457" s="98"/>
    </row>
    <row r="458" ht="12.75">
      <c r="J458" s="98"/>
    </row>
    <row r="459" ht="12.75">
      <c r="J459" s="98"/>
    </row>
    <row r="460" ht="12.75">
      <c r="J460" s="98"/>
    </row>
    <row r="461" ht="12.75">
      <c r="J461" s="98"/>
    </row>
    <row r="462" ht="12.75">
      <c r="J462" s="98"/>
    </row>
    <row r="463" ht="12.75">
      <c r="J463" s="98"/>
    </row>
    <row r="464" ht="12.75">
      <c r="J464" s="98"/>
    </row>
    <row r="465" ht="12.75">
      <c r="J465" s="98"/>
    </row>
    <row r="466" ht="12.75">
      <c r="J466" s="98"/>
    </row>
    <row r="467" ht="12.75">
      <c r="J467" s="98"/>
    </row>
    <row r="468" ht="12.75">
      <c r="J468" s="98"/>
    </row>
    <row r="469" ht="12.75">
      <c r="J469" s="98"/>
    </row>
    <row r="470" ht="12.75">
      <c r="J470" s="98"/>
    </row>
    <row r="471" ht="12.75">
      <c r="J471" s="98"/>
    </row>
    <row r="472" ht="12.75">
      <c r="J472" s="98"/>
    </row>
    <row r="473" ht="12.75">
      <c r="J473" s="98"/>
    </row>
    <row r="474" ht="12.75">
      <c r="J474" s="98"/>
    </row>
    <row r="475" ht="12.75">
      <c r="J475" s="98"/>
    </row>
    <row r="476" ht="12.75">
      <c r="J476" s="98"/>
    </row>
    <row r="477" ht="12.75">
      <c r="J477" s="98"/>
    </row>
    <row r="478" ht="12.75">
      <c r="J478" s="98"/>
    </row>
    <row r="479" ht="12.75">
      <c r="J479" s="98"/>
    </row>
    <row r="480" ht="12.75">
      <c r="J480" s="98"/>
    </row>
    <row r="481" ht="12.75">
      <c r="J481" s="98"/>
    </row>
    <row r="482" ht="12.75">
      <c r="J482" s="98"/>
    </row>
    <row r="483" ht="12.75">
      <c r="J483" s="98"/>
    </row>
    <row r="484" ht="12.75">
      <c r="J484" s="98"/>
    </row>
    <row r="485" ht="12.75">
      <c r="J485" s="98"/>
    </row>
    <row r="486" ht="12.75">
      <c r="J486" s="98"/>
    </row>
    <row r="487" ht="12.75">
      <c r="J487" s="98"/>
    </row>
    <row r="488" ht="12.75">
      <c r="J488" s="98"/>
    </row>
    <row r="489" ht="12.75">
      <c r="J489" s="98"/>
    </row>
    <row r="490" ht="12.75">
      <c r="J490" s="98"/>
    </row>
    <row r="491" ht="12.75">
      <c r="J491" s="98"/>
    </row>
    <row r="492" ht="12.75">
      <c r="J492" s="98"/>
    </row>
    <row r="493" ht="12.75">
      <c r="J493" s="98"/>
    </row>
    <row r="494" ht="12.75">
      <c r="J494" s="98"/>
    </row>
    <row r="495" ht="12.75">
      <c r="J495" s="98"/>
    </row>
    <row r="496" ht="12.75">
      <c r="J496" s="98"/>
    </row>
    <row r="497" ht="12.75">
      <c r="J497" s="98"/>
    </row>
    <row r="498" ht="12.75">
      <c r="J498" s="98"/>
    </row>
    <row r="499" ht="12.75">
      <c r="J499" s="98"/>
    </row>
    <row r="500" ht="12.75">
      <c r="J500" s="98"/>
    </row>
    <row r="501" ht="12.75">
      <c r="J501" s="98"/>
    </row>
    <row r="502" ht="12.75">
      <c r="J502" s="98"/>
    </row>
    <row r="503" ht="12.75">
      <c r="J503" s="98"/>
    </row>
    <row r="504" ht="12.75">
      <c r="J504" s="98"/>
    </row>
    <row r="505" ht="12.75">
      <c r="J505" s="98"/>
    </row>
    <row r="506" ht="12.75">
      <c r="J506" s="98"/>
    </row>
    <row r="507" ht="12.75">
      <c r="J507" s="98"/>
    </row>
    <row r="508" ht="12.75">
      <c r="J508" s="98"/>
    </row>
    <row r="509" ht="12.75">
      <c r="J509" s="98"/>
    </row>
    <row r="510" ht="12.75">
      <c r="J510" s="98"/>
    </row>
    <row r="511" ht="12.75">
      <c r="J511" s="98"/>
    </row>
    <row r="512" ht="12.75">
      <c r="J512" s="98"/>
    </row>
    <row r="513" ht="12.75">
      <c r="J513" s="98"/>
    </row>
    <row r="514" ht="12.75">
      <c r="J514" s="98"/>
    </row>
    <row r="515" ht="12.75">
      <c r="J515" s="98"/>
    </row>
    <row r="516" ht="12.75">
      <c r="J516" s="98"/>
    </row>
    <row r="517" ht="12.75">
      <c r="J517" s="98"/>
    </row>
    <row r="518" ht="12.75">
      <c r="J518" s="98"/>
    </row>
    <row r="519" ht="12.75">
      <c r="J519" s="98"/>
    </row>
    <row r="520" ht="12.75">
      <c r="J520" s="98"/>
    </row>
    <row r="521" ht="12.75">
      <c r="J521" s="98"/>
    </row>
    <row r="522" ht="12.75">
      <c r="J522" s="98"/>
    </row>
    <row r="523" ht="12.75">
      <c r="J523" s="98"/>
    </row>
    <row r="524" ht="12.75">
      <c r="J524" s="98"/>
    </row>
    <row r="525" ht="12.75">
      <c r="J525" s="98"/>
    </row>
    <row r="526" ht="12.75">
      <c r="J526" s="98"/>
    </row>
    <row r="527" ht="12.75">
      <c r="J527" s="98"/>
    </row>
    <row r="528" ht="12.75">
      <c r="J528" s="98"/>
    </row>
    <row r="529" ht="12.75">
      <c r="J529" s="98"/>
    </row>
    <row r="530" ht="12.75">
      <c r="J530" s="98"/>
    </row>
    <row r="531" ht="12.75">
      <c r="J531" s="98"/>
    </row>
    <row r="532" ht="12.75">
      <c r="J532" s="98"/>
    </row>
    <row r="533" ht="12.75">
      <c r="J533" s="98"/>
    </row>
    <row r="534" ht="12.75">
      <c r="J534" s="98"/>
    </row>
    <row r="535" ht="12.75">
      <c r="J535" s="98"/>
    </row>
    <row r="536" ht="12.75">
      <c r="J536" s="98"/>
    </row>
    <row r="537" ht="12.75">
      <c r="J537" s="98"/>
    </row>
    <row r="538" ht="12.75">
      <c r="J538" s="98"/>
    </row>
    <row r="539" ht="12.75">
      <c r="J539" s="98"/>
    </row>
    <row r="540" ht="12.75">
      <c r="J540" s="98"/>
    </row>
    <row r="541" ht="12.75">
      <c r="J541" s="98"/>
    </row>
    <row r="542" ht="12.75">
      <c r="J542" s="98"/>
    </row>
    <row r="543" ht="12.75">
      <c r="J543" s="98"/>
    </row>
    <row r="544" ht="12.75">
      <c r="J544" s="98"/>
    </row>
    <row r="545" ht="12.75">
      <c r="J545" s="98"/>
    </row>
    <row r="546" ht="12.75">
      <c r="J546" s="98"/>
    </row>
    <row r="547" ht="12.75">
      <c r="J547" s="98"/>
    </row>
    <row r="548" ht="12.75">
      <c r="J548" s="98"/>
    </row>
    <row r="549" ht="12.75">
      <c r="J549" s="98"/>
    </row>
    <row r="550" ht="12.75">
      <c r="J550" s="98"/>
    </row>
    <row r="551" ht="12.75">
      <c r="J551" s="98"/>
    </row>
    <row r="552" ht="12.75">
      <c r="J552" s="98"/>
    </row>
    <row r="553" ht="12.75">
      <c r="J553" s="98"/>
    </row>
    <row r="554" ht="12.75">
      <c r="J554" s="98"/>
    </row>
    <row r="555" ht="12.75">
      <c r="J555" s="98"/>
    </row>
    <row r="556" ht="12.75">
      <c r="J556" s="98"/>
    </row>
    <row r="557" ht="12.75">
      <c r="J557" s="98"/>
    </row>
    <row r="558" ht="12.75">
      <c r="J558" s="98"/>
    </row>
    <row r="559" ht="12.75">
      <c r="J559" s="98"/>
    </row>
    <row r="560" ht="12.75">
      <c r="J560" s="98"/>
    </row>
    <row r="561" ht="12.75">
      <c r="J561" s="98"/>
    </row>
    <row r="562" ht="12.75">
      <c r="J562" s="98"/>
    </row>
    <row r="563" ht="12.75">
      <c r="J563" s="98"/>
    </row>
    <row r="564" ht="12.75">
      <c r="J564" s="98"/>
    </row>
    <row r="565" ht="12.75">
      <c r="J565" s="98"/>
    </row>
    <row r="566" ht="12.75">
      <c r="J566" s="98"/>
    </row>
    <row r="567" ht="12.75">
      <c r="J567" s="98"/>
    </row>
    <row r="568" ht="12.75">
      <c r="J568" s="98"/>
    </row>
    <row r="569" ht="12.75">
      <c r="J569" s="98"/>
    </row>
    <row r="570" ht="12.75">
      <c r="J570" s="98"/>
    </row>
    <row r="571" ht="12.75">
      <c r="J571" s="98"/>
    </row>
    <row r="572" ht="12.75">
      <c r="J572" s="98"/>
    </row>
    <row r="573" ht="12.75">
      <c r="J573" s="98"/>
    </row>
    <row r="574" ht="12.75">
      <c r="J574" s="98"/>
    </row>
    <row r="575" ht="12.75">
      <c r="J575" s="98"/>
    </row>
    <row r="576" ht="12.75">
      <c r="J576" s="98"/>
    </row>
    <row r="577" ht="12.75">
      <c r="J577" s="98"/>
    </row>
    <row r="578" ht="12.75">
      <c r="J578" s="98"/>
    </row>
    <row r="579" ht="12.75">
      <c r="J579" s="98"/>
    </row>
    <row r="580" ht="12.75">
      <c r="J580" s="98"/>
    </row>
    <row r="581" ht="12.75">
      <c r="J581" s="98"/>
    </row>
    <row r="582" ht="12.75">
      <c r="J582" s="98"/>
    </row>
    <row r="583" ht="12.75">
      <c r="J583" s="98"/>
    </row>
    <row r="584" ht="12.75">
      <c r="J584" s="98"/>
    </row>
    <row r="585" ht="12.75">
      <c r="J585" s="98"/>
    </row>
    <row r="586" ht="12.75">
      <c r="J586" s="98"/>
    </row>
    <row r="587" ht="12.75">
      <c r="J587" s="98"/>
    </row>
    <row r="588" ht="12.75">
      <c r="J588" s="98"/>
    </row>
    <row r="589" ht="12.75">
      <c r="J589" s="98"/>
    </row>
    <row r="590" ht="12.75">
      <c r="J590" s="98"/>
    </row>
    <row r="591" ht="12.75">
      <c r="J591" s="98"/>
    </row>
    <row r="592" ht="12.75">
      <c r="J592" s="98"/>
    </row>
    <row r="593" ht="12.75">
      <c r="J593" s="98"/>
    </row>
    <row r="594" ht="12.75">
      <c r="J594" s="98"/>
    </row>
    <row r="595" ht="12.75">
      <c r="J595" s="98"/>
    </row>
    <row r="596" ht="12.75">
      <c r="J596" s="98"/>
    </row>
    <row r="597" ht="12.75">
      <c r="J597" s="98"/>
    </row>
    <row r="598" ht="12.75">
      <c r="J598" s="98"/>
    </row>
    <row r="599" ht="12.75">
      <c r="J599" s="98"/>
    </row>
    <row r="600" ht="12.75">
      <c r="J600" s="98"/>
    </row>
    <row r="601" ht="12.75">
      <c r="J601" s="98"/>
    </row>
    <row r="602" ht="12.75">
      <c r="J602" s="98"/>
    </row>
    <row r="603" ht="12.75">
      <c r="J603" s="98"/>
    </row>
    <row r="604" ht="12.75">
      <c r="J604" s="98"/>
    </row>
    <row r="605" ht="12.75">
      <c r="J605" s="98"/>
    </row>
    <row r="606" ht="12.75">
      <c r="J606" s="98"/>
    </row>
    <row r="607" ht="12.75">
      <c r="J607" s="98"/>
    </row>
    <row r="608" ht="12.75">
      <c r="J608" s="98"/>
    </row>
    <row r="609" ht="12.75">
      <c r="J609" s="98"/>
    </row>
    <row r="610" ht="12.75">
      <c r="J610" s="98"/>
    </row>
    <row r="611" ht="12.75">
      <c r="J611" s="98"/>
    </row>
    <row r="612" ht="12.75">
      <c r="J612" s="98"/>
    </row>
    <row r="613" ht="12.75">
      <c r="J613" s="98"/>
    </row>
    <row r="614" ht="12.75">
      <c r="J614" s="98"/>
    </row>
    <row r="615" ht="12.75">
      <c r="J615" s="98"/>
    </row>
    <row r="616" ht="12.75">
      <c r="J616" s="98"/>
    </row>
    <row r="617" ht="12.75">
      <c r="J617" s="98"/>
    </row>
    <row r="618" ht="12.75">
      <c r="J618" s="98"/>
    </row>
    <row r="619" ht="12.75">
      <c r="J619" s="98"/>
    </row>
    <row r="620" ht="12.75">
      <c r="J620" s="98"/>
    </row>
    <row r="621" ht="12.75">
      <c r="J621" s="98"/>
    </row>
    <row r="622" ht="12.75">
      <c r="J622" s="98"/>
    </row>
    <row r="623" ht="12.75">
      <c r="J623" s="98"/>
    </row>
    <row r="624" ht="12.75">
      <c r="J624" s="98"/>
    </row>
    <row r="625" ht="12.75">
      <c r="J625" s="98"/>
    </row>
    <row r="626" ht="12.75">
      <c r="J626" s="98"/>
    </row>
    <row r="627" ht="12.75">
      <c r="J627" s="98"/>
    </row>
    <row r="628" ht="12.75">
      <c r="J628" s="98"/>
    </row>
    <row r="629" ht="12.75">
      <c r="J629" s="98"/>
    </row>
    <row r="630" ht="12.75">
      <c r="J630" s="98"/>
    </row>
    <row r="631" ht="12.75">
      <c r="J631" s="98"/>
    </row>
    <row r="632" ht="12.75">
      <c r="J632" s="98"/>
    </row>
    <row r="633" ht="12.75">
      <c r="J633" s="98"/>
    </row>
    <row r="634" ht="12.75">
      <c r="J634" s="98"/>
    </row>
    <row r="635" ht="12.75">
      <c r="J635" s="98"/>
    </row>
    <row r="636" ht="12.75">
      <c r="J636" s="98"/>
    </row>
    <row r="637" ht="12.75">
      <c r="J637" s="98"/>
    </row>
    <row r="638" ht="12.75">
      <c r="J638" s="98"/>
    </row>
    <row r="639" ht="12.75">
      <c r="J639" s="98"/>
    </row>
    <row r="640" ht="12.75">
      <c r="J640" s="98"/>
    </row>
    <row r="641" ht="12.75">
      <c r="J641" s="98"/>
    </row>
    <row r="642" ht="12.75">
      <c r="J642" s="98"/>
    </row>
    <row r="643" ht="12.75">
      <c r="J643" s="98"/>
    </row>
    <row r="644" ht="12.75">
      <c r="J644" s="98"/>
    </row>
    <row r="645" ht="12.75">
      <c r="J645" s="98"/>
    </row>
    <row r="646" ht="12.75">
      <c r="J646" s="98"/>
    </row>
    <row r="647" ht="12.75">
      <c r="J647" s="98"/>
    </row>
    <row r="648" ht="12.75">
      <c r="J648" s="98"/>
    </row>
    <row r="649" ht="12.75">
      <c r="J649" s="98"/>
    </row>
    <row r="650" ht="12.75">
      <c r="J650" s="98"/>
    </row>
    <row r="651" ht="12.75">
      <c r="J651" s="98"/>
    </row>
    <row r="652" ht="12.75">
      <c r="J652" s="98"/>
    </row>
    <row r="653" ht="12.75">
      <c r="J653" s="98"/>
    </row>
    <row r="654" ht="12.75">
      <c r="J654" s="98"/>
    </row>
    <row r="655" ht="12.75">
      <c r="J655" s="98"/>
    </row>
    <row r="656" ht="12.75">
      <c r="J656" s="98"/>
    </row>
    <row r="657" ht="12.75">
      <c r="J657" s="98"/>
    </row>
    <row r="658" ht="12.75">
      <c r="J658" s="98"/>
    </row>
    <row r="659" ht="12.75">
      <c r="J659" s="98"/>
    </row>
    <row r="660" ht="12.75">
      <c r="J660" s="98"/>
    </row>
    <row r="661" ht="12.75">
      <c r="J661" s="98"/>
    </row>
    <row r="662" ht="12.75">
      <c r="J662" s="98"/>
    </row>
    <row r="663" ht="12.75">
      <c r="J663" s="98"/>
    </row>
    <row r="664" ht="12.75">
      <c r="J664" s="98"/>
    </row>
    <row r="665" ht="12.75">
      <c r="J665" s="98"/>
    </row>
    <row r="666" ht="12.75">
      <c r="J666" s="98"/>
    </row>
    <row r="667" ht="12.75">
      <c r="J667" s="98"/>
    </row>
    <row r="668" ht="12.75">
      <c r="J668" s="98"/>
    </row>
    <row r="669" ht="12.75">
      <c r="J669" s="98"/>
    </row>
    <row r="670" ht="12.75">
      <c r="J670" s="98"/>
    </row>
    <row r="671" ht="12.75">
      <c r="J671" s="98"/>
    </row>
    <row r="672" ht="12.75">
      <c r="J672" s="98"/>
    </row>
    <row r="673" ht="12.75">
      <c r="J673" s="98"/>
    </row>
    <row r="674" ht="12.75">
      <c r="J674" s="98"/>
    </row>
    <row r="675" ht="12.75">
      <c r="J675" s="98"/>
    </row>
    <row r="676" ht="12.75">
      <c r="J676" s="98"/>
    </row>
    <row r="677" ht="12.75">
      <c r="J677" s="98"/>
    </row>
    <row r="678" ht="12.75">
      <c r="J678" s="98"/>
    </row>
    <row r="679" ht="12.75">
      <c r="J679" s="98"/>
    </row>
    <row r="680" ht="12.75">
      <c r="J680" s="98"/>
    </row>
    <row r="681" ht="12.75">
      <c r="J681" s="98"/>
    </row>
    <row r="682" ht="12.75">
      <c r="J682" s="98"/>
    </row>
    <row r="683" ht="12.75">
      <c r="J683" s="98"/>
    </row>
    <row r="684" ht="12.75">
      <c r="J684" s="98"/>
    </row>
    <row r="685" ht="12.75">
      <c r="J685" s="98"/>
    </row>
    <row r="686" ht="12.75">
      <c r="J686" s="98"/>
    </row>
    <row r="687" ht="12.75">
      <c r="J687" s="98"/>
    </row>
    <row r="688" ht="12.75">
      <c r="J688" s="98"/>
    </row>
    <row r="689" ht="12.75">
      <c r="J689" s="98"/>
    </row>
    <row r="690" ht="12.75">
      <c r="J690" s="98"/>
    </row>
    <row r="691" ht="12.75">
      <c r="J691" s="98"/>
    </row>
    <row r="692" ht="12.75">
      <c r="J692" s="98"/>
    </row>
    <row r="693" ht="12.75">
      <c r="J693" s="98"/>
    </row>
    <row r="694" ht="12.75">
      <c r="J694" s="98"/>
    </row>
    <row r="695" ht="12.75">
      <c r="J695" s="98"/>
    </row>
    <row r="696" ht="12.75">
      <c r="J696" s="98"/>
    </row>
    <row r="697" ht="12.75">
      <c r="J697" s="98"/>
    </row>
    <row r="698" ht="12.75">
      <c r="J698" s="98"/>
    </row>
    <row r="699" ht="12.75">
      <c r="J699" s="98"/>
    </row>
    <row r="700" ht="12.75">
      <c r="J700" s="98"/>
    </row>
    <row r="701" ht="12.75">
      <c r="J701" s="98"/>
    </row>
    <row r="702" ht="12.75">
      <c r="J702" s="98"/>
    </row>
    <row r="703" ht="12.75">
      <c r="J703" s="98"/>
    </row>
    <row r="704" ht="12.75">
      <c r="J704" s="98"/>
    </row>
    <row r="705" ht="12.75">
      <c r="J705" s="98"/>
    </row>
    <row r="706" ht="12.75">
      <c r="J706" s="98"/>
    </row>
    <row r="707" ht="12.75">
      <c r="J707" s="98"/>
    </row>
    <row r="708" ht="12.75">
      <c r="J708" s="98"/>
    </row>
    <row r="709" ht="12.75">
      <c r="J709" s="98"/>
    </row>
    <row r="710" ht="12.75">
      <c r="J710" s="98"/>
    </row>
    <row r="711" ht="12.75">
      <c r="J711" s="98"/>
    </row>
    <row r="712" ht="12.75">
      <c r="J712" s="98"/>
    </row>
    <row r="713" ht="12.75">
      <c r="J713" s="98"/>
    </row>
    <row r="714" ht="12.75">
      <c r="J714" s="98"/>
    </row>
    <row r="715" ht="12.75">
      <c r="J715" s="98"/>
    </row>
    <row r="716" ht="12.75">
      <c r="J716" s="98"/>
    </row>
    <row r="717" ht="12.75">
      <c r="J717" s="98"/>
    </row>
    <row r="718" ht="12.75">
      <c r="J718" s="98"/>
    </row>
    <row r="719" ht="12.75">
      <c r="J719" s="98"/>
    </row>
    <row r="720" ht="12.75">
      <c r="J720" s="98"/>
    </row>
    <row r="721" ht="12.75">
      <c r="J721" s="98"/>
    </row>
    <row r="722" ht="12.75">
      <c r="J722" s="98"/>
    </row>
    <row r="723" ht="12.75">
      <c r="J723" s="98"/>
    </row>
    <row r="724" ht="12.75">
      <c r="J724" s="98"/>
    </row>
    <row r="725" ht="12.75">
      <c r="J725" s="98"/>
    </row>
    <row r="726" ht="12.75">
      <c r="J726" s="98"/>
    </row>
    <row r="727" ht="12.75">
      <c r="J727" s="98"/>
    </row>
    <row r="728" ht="12.75">
      <c r="J728" s="98"/>
    </row>
    <row r="729" ht="12.75">
      <c r="J729" s="98"/>
    </row>
    <row r="730" ht="12.75">
      <c r="J730" s="98"/>
    </row>
    <row r="731" ht="12.75">
      <c r="J731" s="98"/>
    </row>
    <row r="732" ht="12.75">
      <c r="J732" s="98"/>
    </row>
    <row r="733" ht="12.75">
      <c r="J733" s="98"/>
    </row>
    <row r="734" ht="12.75">
      <c r="J734" s="98"/>
    </row>
    <row r="735" ht="12.75">
      <c r="J735" s="98"/>
    </row>
    <row r="736" ht="12.75">
      <c r="J736" s="98"/>
    </row>
    <row r="737" ht="12.75">
      <c r="J737" s="98"/>
    </row>
    <row r="738" ht="12.75">
      <c r="J738" s="98"/>
    </row>
    <row r="739" ht="12.75">
      <c r="J739" s="98"/>
    </row>
    <row r="740" ht="12.75">
      <c r="J740" s="98"/>
    </row>
    <row r="741" ht="12.75">
      <c r="J741" s="98"/>
    </row>
    <row r="742" ht="12.75">
      <c r="J742" s="98"/>
    </row>
    <row r="743" ht="12.75">
      <c r="J743" s="98"/>
    </row>
    <row r="744" ht="12.75">
      <c r="J744" s="98"/>
    </row>
    <row r="745" ht="12.75">
      <c r="J745" s="98"/>
    </row>
    <row r="746" ht="12.75">
      <c r="J746" s="98"/>
    </row>
    <row r="747" ht="12.75">
      <c r="J747" s="98"/>
    </row>
    <row r="748" ht="12.75">
      <c r="J748" s="98"/>
    </row>
    <row r="749" ht="12.75">
      <c r="J749" s="98"/>
    </row>
    <row r="750" ht="12.75">
      <c r="J750" s="98"/>
    </row>
    <row r="751" ht="12.75">
      <c r="J751" s="98"/>
    </row>
    <row r="752" ht="12.75">
      <c r="J752" s="98"/>
    </row>
    <row r="753" ht="12.75">
      <c r="J753" s="98"/>
    </row>
    <row r="754" ht="12.75">
      <c r="J754" s="98"/>
    </row>
    <row r="755" ht="12.75">
      <c r="J755" s="98"/>
    </row>
    <row r="756" ht="12.75">
      <c r="J756" s="98"/>
    </row>
    <row r="757" ht="12.75">
      <c r="J757" s="98"/>
    </row>
    <row r="758" ht="12.75">
      <c r="J758" s="98"/>
    </row>
    <row r="759" ht="12.75">
      <c r="J759" s="98"/>
    </row>
    <row r="760" ht="12.75">
      <c r="J760" s="98"/>
    </row>
    <row r="761" ht="12.75">
      <c r="J761" s="98"/>
    </row>
    <row r="762" ht="12.75">
      <c r="J762" s="98"/>
    </row>
    <row r="763" ht="12.75">
      <c r="J763" s="98"/>
    </row>
    <row r="764" ht="12.75">
      <c r="J764" s="98"/>
    </row>
    <row r="765" ht="12.75">
      <c r="J765" s="98"/>
    </row>
    <row r="766" ht="12.75">
      <c r="J766" s="98"/>
    </row>
    <row r="767" ht="12.75">
      <c r="J767" s="98"/>
    </row>
    <row r="768" ht="12.75">
      <c r="J768" s="98"/>
    </row>
    <row r="769" ht="12.75">
      <c r="J769" s="98"/>
    </row>
    <row r="770" ht="12.75">
      <c r="J770" s="98"/>
    </row>
    <row r="771" ht="12.75">
      <c r="J771" s="98"/>
    </row>
    <row r="772" ht="12.75">
      <c r="J772" s="98"/>
    </row>
    <row r="773" ht="12.75">
      <c r="J773" s="98"/>
    </row>
    <row r="774" ht="12.75">
      <c r="J774" s="98"/>
    </row>
    <row r="775" ht="12.75">
      <c r="J775" s="98"/>
    </row>
    <row r="776" ht="12.75">
      <c r="J776" s="98"/>
    </row>
    <row r="777" ht="12.75">
      <c r="J777" s="98"/>
    </row>
    <row r="778" ht="12.75">
      <c r="J778" s="98"/>
    </row>
    <row r="779" ht="12.75">
      <c r="J779" s="98"/>
    </row>
    <row r="780" ht="12.75">
      <c r="J780" s="98"/>
    </row>
    <row r="781" ht="12.75">
      <c r="J781" s="98"/>
    </row>
    <row r="782" ht="12.75">
      <c r="J782" s="98"/>
    </row>
    <row r="783" ht="12.75">
      <c r="J783" s="98"/>
    </row>
    <row r="784" ht="12.75">
      <c r="J784" s="98"/>
    </row>
    <row r="785" ht="12.75">
      <c r="J785" s="98"/>
    </row>
    <row r="786" ht="12.75">
      <c r="J786" s="98"/>
    </row>
    <row r="787" ht="12.75">
      <c r="J787" s="98"/>
    </row>
    <row r="788" ht="12.75">
      <c r="J788" s="98"/>
    </row>
    <row r="789" ht="12.75">
      <c r="J789" s="98"/>
    </row>
    <row r="790" ht="12.75">
      <c r="J790" s="98"/>
    </row>
    <row r="791" ht="12.75">
      <c r="J791" s="98"/>
    </row>
    <row r="792" ht="12.75">
      <c r="J792" s="98"/>
    </row>
    <row r="793" ht="12.75">
      <c r="J793" s="98"/>
    </row>
    <row r="794" ht="12.75">
      <c r="J794" s="98"/>
    </row>
    <row r="795" ht="12.75">
      <c r="J795" s="98"/>
    </row>
    <row r="796" ht="12.75">
      <c r="J796" s="98"/>
    </row>
    <row r="797" ht="12.75">
      <c r="J797" s="98"/>
    </row>
    <row r="798" ht="12.75">
      <c r="J798" s="98"/>
    </row>
    <row r="799" ht="12.75">
      <c r="J799" s="98"/>
    </row>
    <row r="800" ht="12.75">
      <c r="J800" s="98"/>
    </row>
    <row r="801" ht="12.75">
      <c r="J801" s="98"/>
    </row>
    <row r="802" ht="12.75">
      <c r="J802" s="98"/>
    </row>
    <row r="803" ht="12.75">
      <c r="J803" s="98"/>
    </row>
    <row r="804" ht="12.75">
      <c r="J804" s="98"/>
    </row>
    <row r="805" ht="12.75">
      <c r="J805" s="98"/>
    </row>
    <row r="806" ht="12.75">
      <c r="J806" s="98"/>
    </row>
    <row r="807" ht="12.75">
      <c r="J807" s="98"/>
    </row>
    <row r="808" ht="12.75">
      <c r="J808" s="98"/>
    </row>
    <row r="809" ht="12.75">
      <c r="J809" s="98"/>
    </row>
    <row r="810" ht="12.75">
      <c r="J810" s="98"/>
    </row>
    <row r="811" ht="12.75">
      <c r="J811" s="98"/>
    </row>
    <row r="812" ht="12.75">
      <c r="J812" s="98"/>
    </row>
    <row r="813" ht="12.75">
      <c r="J813" s="98"/>
    </row>
    <row r="814" ht="12.75">
      <c r="J814" s="98"/>
    </row>
    <row r="815" ht="12.75">
      <c r="J815" s="98"/>
    </row>
    <row r="816" ht="12.75">
      <c r="J816" s="98"/>
    </row>
    <row r="817" ht="12.75">
      <c r="J817" s="98"/>
    </row>
    <row r="818" ht="12.75">
      <c r="J818" s="98"/>
    </row>
    <row r="819" ht="12.75">
      <c r="J819" s="98"/>
    </row>
    <row r="820" ht="12.75">
      <c r="J820" s="98"/>
    </row>
    <row r="821" ht="12.75">
      <c r="J821" s="98"/>
    </row>
    <row r="822" ht="12.75">
      <c r="J822" s="98"/>
    </row>
    <row r="823" ht="12.75">
      <c r="J823" s="98"/>
    </row>
    <row r="824" ht="12.75">
      <c r="J824" s="98"/>
    </row>
    <row r="825" ht="12.75">
      <c r="J825" s="98"/>
    </row>
    <row r="826" ht="12.75">
      <c r="J826" s="98"/>
    </row>
    <row r="827" ht="12.75">
      <c r="J827" s="98"/>
    </row>
    <row r="828" ht="12.75">
      <c r="J828" s="98"/>
    </row>
    <row r="829" ht="12.75">
      <c r="J829" s="98"/>
    </row>
    <row r="830" ht="12.75">
      <c r="J830" s="98"/>
    </row>
    <row r="831" ht="12.75">
      <c r="J831" s="98"/>
    </row>
    <row r="832" ht="12.75">
      <c r="J832" s="98"/>
    </row>
    <row r="833" ht="12.75">
      <c r="J833" s="98"/>
    </row>
    <row r="834" ht="12.75">
      <c r="J834" s="98"/>
    </row>
    <row r="835" ht="12.75">
      <c r="J835" s="98"/>
    </row>
    <row r="836" ht="12.75">
      <c r="J836" s="98"/>
    </row>
    <row r="837" ht="12.75">
      <c r="J837" s="98"/>
    </row>
    <row r="838" ht="12.75">
      <c r="J838" s="98"/>
    </row>
    <row r="839" ht="12.75">
      <c r="J839" s="98"/>
    </row>
    <row r="840" ht="12.75">
      <c r="J840" s="98"/>
    </row>
    <row r="841" ht="12.75">
      <c r="J841" s="98"/>
    </row>
    <row r="842" ht="12.75">
      <c r="J842" s="98"/>
    </row>
    <row r="843" ht="12.75">
      <c r="J843" s="98"/>
    </row>
    <row r="844" ht="12.75">
      <c r="J844" s="98"/>
    </row>
    <row r="845" ht="12.75">
      <c r="J845" s="98"/>
    </row>
    <row r="846" ht="12.75">
      <c r="J846" s="98"/>
    </row>
    <row r="847" ht="12.75">
      <c r="J847" s="98"/>
    </row>
    <row r="848" ht="12.75">
      <c r="J848" s="98"/>
    </row>
    <row r="849" ht="12.75">
      <c r="J849" s="98"/>
    </row>
    <row r="850" ht="12.75">
      <c r="J850" s="98"/>
    </row>
    <row r="851" ht="12.75">
      <c r="J851" s="98"/>
    </row>
    <row r="852" ht="12.75">
      <c r="J852" s="98"/>
    </row>
    <row r="853" ht="12.75">
      <c r="J853" s="98"/>
    </row>
    <row r="854" ht="12.75">
      <c r="J854" s="98"/>
    </row>
    <row r="855" ht="12.75">
      <c r="J855" s="98"/>
    </row>
    <row r="856" ht="12.75">
      <c r="J856" s="98"/>
    </row>
    <row r="857" ht="12.75">
      <c r="J857" s="98"/>
    </row>
    <row r="858" ht="12.75">
      <c r="J858" s="98"/>
    </row>
    <row r="859" ht="12.75">
      <c r="J859" s="98"/>
    </row>
    <row r="860" ht="12.75">
      <c r="J860" s="98"/>
    </row>
    <row r="861" ht="12.75">
      <c r="J861" s="98"/>
    </row>
    <row r="862" ht="12.75">
      <c r="J862" s="98"/>
    </row>
    <row r="863" ht="12.75">
      <c r="J863" s="98"/>
    </row>
    <row r="864" ht="12.75">
      <c r="J864" s="98"/>
    </row>
    <row r="865" ht="12.75">
      <c r="J865" s="98"/>
    </row>
    <row r="866" ht="12.75">
      <c r="J866" s="98"/>
    </row>
    <row r="867" ht="12.75">
      <c r="J867" s="98"/>
    </row>
    <row r="868" ht="12.75">
      <c r="J868" s="98"/>
    </row>
    <row r="869" ht="12.75">
      <c r="J869" s="98"/>
    </row>
    <row r="870" ht="12.75">
      <c r="J870" s="98"/>
    </row>
    <row r="871" ht="12.75">
      <c r="J871" s="98"/>
    </row>
    <row r="872" ht="12.75">
      <c r="J872" s="98"/>
    </row>
    <row r="873" ht="12.75">
      <c r="J873" s="98"/>
    </row>
    <row r="874" ht="12.75">
      <c r="J874" s="98"/>
    </row>
    <row r="875" ht="12.75">
      <c r="J875" s="98"/>
    </row>
    <row r="876" ht="12.75">
      <c r="J876" s="98"/>
    </row>
    <row r="877" ht="12.75">
      <c r="J877" s="98"/>
    </row>
    <row r="878" ht="12.75">
      <c r="J878" s="98"/>
    </row>
    <row r="879" ht="12.75">
      <c r="J879" s="98"/>
    </row>
    <row r="880" ht="12.75">
      <c r="J880" s="98"/>
    </row>
    <row r="881" ht="12.75">
      <c r="J881" s="98"/>
    </row>
    <row r="882" ht="12.75">
      <c r="J882" s="98"/>
    </row>
    <row r="883" ht="12.75">
      <c r="J883" s="98"/>
    </row>
    <row r="884" ht="12.75">
      <c r="J884" s="98"/>
    </row>
    <row r="885" ht="12.75">
      <c r="J885" s="98"/>
    </row>
    <row r="886" ht="12.75">
      <c r="J886" s="98"/>
    </row>
    <row r="887" ht="12.75">
      <c r="J887" s="98"/>
    </row>
    <row r="888" ht="12.75">
      <c r="J888" s="98"/>
    </row>
    <row r="889" ht="12.75">
      <c r="J889" s="98"/>
    </row>
    <row r="890" ht="12.75">
      <c r="J890" s="98"/>
    </row>
    <row r="891" ht="12.75">
      <c r="J891" s="98"/>
    </row>
    <row r="892" ht="12.75">
      <c r="J892" s="98"/>
    </row>
    <row r="893" ht="12.75">
      <c r="J893" s="98"/>
    </row>
    <row r="894" ht="12.75">
      <c r="J894" s="98"/>
    </row>
    <row r="895" ht="12.75">
      <c r="J895" s="98"/>
    </row>
    <row r="896" ht="12.75">
      <c r="J896" s="98"/>
    </row>
    <row r="897" ht="12.75">
      <c r="J897" s="98"/>
    </row>
    <row r="898" ht="12.75">
      <c r="J898" s="98"/>
    </row>
    <row r="899" ht="12.75">
      <c r="J899" s="98"/>
    </row>
    <row r="900" ht="12.75">
      <c r="J900" s="98"/>
    </row>
    <row r="901" ht="12.75">
      <c r="J901" s="98"/>
    </row>
    <row r="902" ht="12.75">
      <c r="J902" s="98"/>
    </row>
    <row r="903" ht="12.75">
      <c r="J903" s="98"/>
    </row>
    <row r="904" ht="12.75">
      <c r="J904" s="98"/>
    </row>
    <row r="905" ht="12.75">
      <c r="J905" s="98"/>
    </row>
    <row r="906" ht="12.75">
      <c r="J906" s="98"/>
    </row>
    <row r="907" ht="12.75">
      <c r="J907" s="98"/>
    </row>
    <row r="908" ht="12.75">
      <c r="J908" s="98"/>
    </row>
    <row r="909" ht="12.75">
      <c r="J909" s="98"/>
    </row>
    <row r="910" ht="12.75">
      <c r="J910" s="98"/>
    </row>
    <row r="911" ht="12.75">
      <c r="J911" s="98"/>
    </row>
    <row r="912" ht="12.75">
      <c r="J912" s="98"/>
    </row>
    <row r="913" ht="12.75">
      <c r="J913" s="98"/>
    </row>
    <row r="914" ht="12.75">
      <c r="J914" s="98"/>
    </row>
    <row r="915" ht="12.75">
      <c r="J915" s="98"/>
    </row>
    <row r="916" ht="12.75">
      <c r="J916" s="98"/>
    </row>
    <row r="917" ht="12.75">
      <c r="J917" s="98"/>
    </row>
    <row r="918" ht="12.75">
      <c r="J918" s="98"/>
    </row>
    <row r="919" ht="12.75">
      <c r="J919" s="98"/>
    </row>
    <row r="920" ht="12.75">
      <c r="J920" s="98"/>
    </row>
    <row r="921" ht="12.75">
      <c r="J921" s="98"/>
    </row>
    <row r="922" ht="12.75">
      <c r="J922" s="98"/>
    </row>
    <row r="923" ht="12.75">
      <c r="J923" s="98"/>
    </row>
    <row r="924" ht="12.75">
      <c r="J924" s="98"/>
    </row>
    <row r="925" ht="12.75">
      <c r="J925" s="98"/>
    </row>
    <row r="926" ht="12.75">
      <c r="J926" s="98"/>
    </row>
    <row r="927" ht="12.75">
      <c r="J927" s="98"/>
    </row>
    <row r="928" ht="12.75">
      <c r="J928" s="98"/>
    </row>
    <row r="929" ht="12.75">
      <c r="J929" s="98"/>
    </row>
    <row r="930" ht="12.75">
      <c r="J930" s="98"/>
    </row>
    <row r="931" ht="12.75">
      <c r="J931" s="98"/>
    </row>
    <row r="932" ht="12.75">
      <c r="J932" s="98"/>
    </row>
    <row r="933" ht="12.75">
      <c r="J933" s="98"/>
    </row>
    <row r="934" ht="12.75">
      <c r="J934" s="98"/>
    </row>
    <row r="935" ht="12.75">
      <c r="J935" s="98"/>
    </row>
    <row r="936" ht="12.75">
      <c r="J936" s="98"/>
    </row>
    <row r="937" ht="12.75">
      <c r="J937" s="98"/>
    </row>
    <row r="938" ht="12.75">
      <c r="J938" s="98"/>
    </row>
    <row r="939" ht="12.75">
      <c r="J939" s="98"/>
    </row>
    <row r="940" ht="12.75">
      <c r="J940" s="98"/>
    </row>
    <row r="941" ht="12.75">
      <c r="J941" s="98"/>
    </row>
    <row r="942" ht="12.75">
      <c r="J942" s="98"/>
    </row>
    <row r="943" ht="12.75">
      <c r="J943" s="98"/>
    </row>
    <row r="944" ht="12.75">
      <c r="J944" s="98"/>
    </row>
    <row r="945" ht="12.75">
      <c r="J945" s="98"/>
    </row>
    <row r="946" ht="12.75">
      <c r="J946" s="98"/>
    </row>
    <row r="947" ht="12.75">
      <c r="J947" s="98"/>
    </row>
    <row r="948" ht="12.75">
      <c r="J948" s="98"/>
    </row>
    <row r="949" ht="12.75">
      <c r="J949" s="98"/>
    </row>
    <row r="950" ht="12.75">
      <c r="J950" s="98"/>
    </row>
    <row r="951" ht="12.75">
      <c r="J951" s="98"/>
    </row>
    <row r="952" ht="12.75">
      <c r="J952" s="98"/>
    </row>
    <row r="953" ht="12.75">
      <c r="J953" s="98"/>
    </row>
    <row r="954" ht="12.75">
      <c r="J954" s="98"/>
    </row>
    <row r="955" ht="12.75">
      <c r="J955" s="98"/>
    </row>
    <row r="956" ht="12.75">
      <c r="J956" s="98"/>
    </row>
    <row r="957" ht="12.75">
      <c r="J957" s="98"/>
    </row>
    <row r="958" ht="12.75">
      <c r="J958" s="98"/>
    </row>
    <row r="959" ht="12.75">
      <c r="J959" s="98"/>
    </row>
    <row r="960" ht="12.75">
      <c r="J960" s="98"/>
    </row>
    <row r="961" ht="12.75">
      <c r="J961" s="98"/>
    </row>
    <row r="962" ht="12.75">
      <c r="J962" s="98"/>
    </row>
    <row r="963" ht="12.75">
      <c r="J963" s="98"/>
    </row>
    <row r="964" ht="12.75">
      <c r="J964" s="98"/>
    </row>
    <row r="965" ht="12.75">
      <c r="J965" s="98"/>
    </row>
    <row r="966" ht="12.75">
      <c r="J966" s="98"/>
    </row>
    <row r="967" ht="12.75">
      <c r="J967" s="98"/>
    </row>
    <row r="968" ht="12.75">
      <c r="J968" s="98"/>
    </row>
    <row r="969" ht="12.75">
      <c r="J969" s="98"/>
    </row>
    <row r="970" ht="12.75">
      <c r="J970" s="98"/>
    </row>
    <row r="971" ht="12.75">
      <c r="J971" s="98"/>
    </row>
    <row r="972" ht="12.75">
      <c r="J972" s="98"/>
    </row>
    <row r="973" ht="12.75">
      <c r="J973" s="98"/>
    </row>
    <row r="974" ht="12.75">
      <c r="J974" s="98"/>
    </row>
    <row r="975" ht="12.75">
      <c r="J975" s="98"/>
    </row>
    <row r="976" ht="12.75">
      <c r="J976" s="98"/>
    </row>
    <row r="977" ht="12.75">
      <c r="J977" s="98"/>
    </row>
    <row r="978" ht="12.75">
      <c r="J978" s="98"/>
    </row>
    <row r="979" ht="12.75">
      <c r="J979" s="98"/>
    </row>
    <row r="980" ht="12.75">
      <c r="J980" s="98"/>
    </row>
    <row r="981" ht="12.75">
      <c r="J981" s="98"/>
    </row>
    <row r="982" ht="12.75">
      <c r="J982" s="98"/>
    </row>
    <row r="983" ht="12.75">
      <c r="J983" s="98"/>
    </row>
    <row r="984" ht="12.75">
      <c r="J984" s="98"/>
    </row>
    <row r="985" ht="12.75">
      <c r="J985" s="98"/>
    </row>
    <row r="986" ht="12.75">
      <c r="J986" s="98"/>
    </row>
    <row r="987" ht="12.75">
      <c r="J987" s="98"/>
    </row>
    <row r="988" ht="12.75">
      <c r="J988" s="98"/>
    </row>
    <row r="989" ht="12.75">
      <c r="J989" s="98"/>
    </row>
    <row r="990" ht="12.75">
      <c r="J990" s="98"/>
    </row>
    <row r="991" ht="12.75">
      <c r="J991" s="98"/>
    </row>
    <row r="992" ht="12.75">
      <c r="J992" s="98"/>
    </row>
    <row r="993" ht="12.75">
      <c r="J993" s="98"/>
    </row>
    <row r="994" ht="12.75">
      <c r="J994" s="98"/>
    </row>
    <row r="995" ht="12.75">
      <c r="J995" s="98"/>
    </row>
    <row r="996" ht="12.75">
      <c r="J996" s="98"/>
    </row>
    <row r="997" ht="12.75">
      <c r="J997" s="98"/>
    </row>
    <row r="998" ht="12.75">
      <c r="J998" s="98"/>
    </row>
    <row r="999" ht="12.75">
      <c r="J999" s="98"/>
    </row>
    <row r="1000" ht="12.75">
      <c r="J1000" s="98"/>
    </row>
    <row r="1001" ht="12.75">
      <c r="J1001" s="98"/>
    </row>
    <row r="1002" ht="12.75">
      <c r="J1002" s="98"/>
    </row>
    <row r="1003" ht="12.75">
      <c r="J1003" s="98"/>
    </row>
    <row r="1004" ht="12.75">
      <c r="J1004" s="98"/>
    </row>
    <row r="1005" ht="12.75">
      <c r="J1005" s="98"/>
    </row>
    <row r="1006" ht="12.75">
      <c r="J1006" s="98"/>
    </row>
    <row r="1007" ht="12.75">
      <c r="J1007" s="98"/>
    </row>
    <row r="1008" ht="12.75">
      <c r="J1008" s="98"/>
    </row>
    <row r="1009" ht="12.75">
      <c r="J1009" s="98"/>
    </row>
    <row r="1010" ht="12.75">
      <c r="J1010" s="98"/>
    </row>
    <row r="1011" ht="12.75">
      <c r="J1011" s="98"/>
    </row>
    <row r="1012" ht="12.75">
      <c r="J1012" s="98"/>
    </row>
    <row r="1013" ht="12.75">
      <c r="J1013" s="98"/>
    </row>
    <row r="1014" ht="12.75">
      <c r="J1014" s="98"/>
    </row>
    <row r="1015" ht="12.75">
      <c r="J1015" s="98"/>
    </row>
    <row r="1016" ht="12.75">
      <c r="J1016" s="98"/>
    </row>
    <row r="1017" ht="12.75">
      <c r="J1017" s="98"/>
    </row>
    <row r="1018" ht="12.75">
      <c r="J1018" s="98"/>
    </row>
    <row r="1019" ht="12.75">
      <c r="J1019" s="98"/>
    </row>
    <row r="1020" ht="12.75">
      <c r="J1020" s="98"/>
    </row>
    <row r="1021" ht="12.75">
      <c r="J1021" s="98"/>
    </row>
    <row r="1022" ht="12.75">
      <c r="J1022" s="98"/>
    </row>
    <row r="1023" ht="12.75">
      <c r="J1023" s="98"/>
    </row>
    <row r="1024" ht="12.75">
      <c r="J1024" s="98"/>
    </row>
    <row r="1025" ht="12.75">
      <c r="J1025" s="98"/>
    </row>
    <row r="1026" ht="12.75">
      <c r="J1026" s="98"/>
    </row>
    <row r="1027" ht="12.75">
      <c r="J1027" s="98"/>
    </row>
    <row r="1028" ht="12.75">
      <c r="J1028" s="98"/>
    </row>
    <row r="1029" ht="12.75">
      <c r="J1029" s="98"/>
    </row>
    <row r="1030" ht="12.75">
      <c r="J1030" s="98"/>
    </row>
    <row r="1031" ht="12.75">
      <c r="J1031" s="98"/>
    </row>
    <row r="1032" ht="12.75">
      <c r="J1032" s="98"/>
    </row>
    <row r="1033" ht="12.75">
      <c r="J1033" s="98"/>
    </row>
    <row r="1034" ht="12.75">
      <c r="J1034" s="98"/>
    </row>
    <row r="1035" ht="12.75">
      <c r="J1035" s="98"/>
    </row>
    <row r="1036" ht="12.75">
      <c r="J1036" s="98"/>
    </row>
    <row r="1037" ht="12.75">
      <c r="J1037" s="98"/>
    </row>
    <row r="1038" ht="12.75">
      <c r="J1038" s="98"/>
    </row>
    <row r="1039" ht="12.75">
      <c r="J1039" s="98"/>
    </row>
    <row r="1040" ht="12.75">
      <c r="J1040" s="98"/>
    </row>
    <row r="1041" ht="12.75">
      <c r="J1041" s="98"/>
    </row>
    <row r="1042" ht="12.75">
      <c r="J1042" s="98"/>
    </row>
    <row r="1043" ht="12.75">
      <c r="J1043" s="98"/>
    </row>
    <row r="1044" ht="12.75">
      <c r="J1044" s="98"/>
    </row>
    <row r="1045" ht="12.75">
      <c r="J1045" s="98"/>
    </row>
    <row r="1046" ht="12.75">
      <c r="J1046" s="98"/>
    </row>
    <row r="1047" ht="12.75">
      <c r="J1047" s="98"/>
    </row>
    <row r="1048" ht="12.75">
      <c r="J1048" s="98"/>
    </row>
    <row r="1049" ht="12.75">
      <c r="J1049" s="98"/>
    </row>
    <row r="1050" ht="12.75">
      <c r="J1050" s="98"/>
    </row>
    <row r="1051" ht="12.75">
      <c r="J1051" s="98"/>
    </row>
    <row r="1052" ht="12.75">
      <c r="J1052" s="98"/>
    </row>
    <row r="1053" ht="12.75">
      <c r="J1053" s="98"/>
    </row>
    <row r="1054" ht="12.75">
      <c r="J1054" s="98"/>
    </row>
    <row r="1055" ht="12.75">
      <c r="J1055" s="98"/>
    </row>
    <row r="1056" ht="12.75">
      <c r="J1056" s="98"/>
    </row>
    <row r="1057" ht="12.75">
      <c r="J1057" s="98"/>
    </row>
    <row r="1058" ht="12.75">
      <c r="J1058" s="98"/>
    </row>
    <row r="1059" ht="12.75">
      <c r="J1059" s="98"/>
    </row>
    <row r="1060" ht="12.75">
      <c r="J1060" s="98"/>
    </row>
    <row r="1061" ht="12.75">
      <c r="J1061" s="98"/>
    </row>
    <row r="1062" ht="12.75">
      <c r="J1062" s="98"/>
    </row>
    <row r="1063" ht="12.75">
      <c r="J1063" s="98"/>
    </row>
    <row r="1064" ht="12.75">
      <c r="J1064" s="98"/>
    </row>
    <row r="1065" ht="12.75">
      <c r="J1065" s="98"/>
    </row>
    <row r="1066" ht="12.75">
      <c r="J1066" s="98"/>
    </row>
    <row r="1067" ht="12.75">
      <c r="J1067" s="98"/>
    </row>
    <row r="1068" ht="12.75">
      <c r="J1068" s="98"/>
    </row>
    <row r="1069" ht="12.75">
      <c r="J1069" s="98"/>
    </row>
    <row r="1070" ht="12.75">
      <c r="J1070" s="98"/>
    </row>
    <row r="1071" ht="12.75">
      <c r="J1071" s="98"/>
    </row>
    <row r="1072" ht="12.75">
      <c r="J1072" s="98"/>
    </row>
    <row r="1073" ht="12.75">
      <c r="J1073" s="98"/>
    </row>
    <row r="1074" ht="12.75">
      <c r="J1074" s="98"/>
    </row>
    <row r="1075" ht="12.75">
      <c r="J1075" s="98"/>
    </row>
    <row r="1076" ht="12.75">
      <c r="J1076" s="98"/>
    </row>
    <row r="1077" ht="12.75">
      <c r="J1077" s="98"/>
    </row>
    <row r="1078" ht="12.75">
      <c r="J1078" s="98"/>
    </row>
    <row r="1079" ht="12.75">
      <c r="J1079" s="98"/>
    </row>
    <row r="1080" ht="12.75">
      <c r="J1080" s="98"/>
    </row>
    <row r="1081" ht="12.75">
      <c r="J1081" s="98"/>
    </row>
    <row r="1082" ht="12.75">
      <c r="J1082" s="98"/>
    </row>
    <row r="1083" ht="12.75">
      <c r="J1083" s="98"/>
    </row>
    <row r="1084" ht="12.75">
      <c r="J1084" s="98"/>
    </row>
    <row r="1085" ht="12.75">
      <c r="J1085" s="98"/>
    </row>
    <row r="1086" ht="12.75">
      <c r="J1086" s="98"/>
    </row>
    <row r="1087" ht="12.75">
      <c r="J1087" s="98"/>
    </row>
    <row r="1088" ht="12.75">
      <c r="J1088" s="98"/>
    </row>
    <row r="1089" ht="12.75">
      <c r="J1089" s="98"/>
    </row>
    <row r="1090" ht="12.75">
      <c r="J1090" s="98"/>
    </row>
    <row r="1091" ht="12.75">
      <c r="J1091" s="98"/>
    </row>
    <row r="1092" ht="12.75">
      <c r="J1092" s="98"/>
    </row>
    <row r="1093" ht="12.75">
      <c r="J1093" s="98"/>
    </row>
    <row r="1094" ht="12.75">
      <c r="J1094" s="98"/>
    </row>
    <row r="1095" ht="12.75">
      <c r="J1095" s="98"/>
    </row>
    <row r="1096" ht="12.75">
      <c r="J1096" s="98"/>
    </row>
    <row r="1097" ht="12.75">
      <c r="J1097" s="98"/>
    </row>
    <row r="1098" ht="12.75">
      <c r="J1098" s="98"/>
    </row>
    <row r="1099" ht="12.75">
      <c r="J1099" s="98"/>
    </row>
    <row r="1100" ht="12.75">
      <c r="J1100" s="98"/>
    </row>
    <row r="1101" ht="12.75">
      <c r="J1101" s="98"/>
    </row>
    <row r="1102" ht="12.75">
      <c r="J1102" s="98"/>
    </row>
    <row r="1103" ht="12.75">
      <c r="J1103" s="98"/>
    </row>
    <row r="1104" ht="12.75">
      <c r="J1104" s="98"/>
    </row>
    <row r="1105" ht="12.75">
      <c r="J1105" s="98"/>
    </row>
    <row r="1106" ht="12.75">
      <c r="J1106" s="98"/>
    </row>
    <row r="1107" ht="12.75">
      <c r="J1107" s="98"/>
    </row>
    <row r="1108" ht="12.75">
      <c r="J1108" s="98"/>
    </row>
    <row r="1109" ht="12.75">
      <c r="J1109" s="98"/>
    </row>
    <row r="1110" ht="12.75">
      <c r="J1110" s="98"/>
    </row>
    <row r="1111" ht="12.75">
      <c r="J1111" s="98"/>
    </row>
    <row r="1112" ht="12.75">
      <c r="J1112" s="98"/>
    </row>
    <row r="1113" ht="12.75">
      <c r="J1113" s="98"/>
    </row>
    <row r="1114" ht="12.75">
      <c r="J1114" s="98"/>
    </row>
    <row r="1115" ht="12.75">
      <c r="J1115" s="98"/>
    </row>
    <row r="1116" ht="12.75">
      <c r="J1116" s="98"/>
    </row>
    <row r="1117" ht="12.75">
      <c r="J1117" s="98"/>
    </row>
    <row r="1118" ht="12.75">
      <c r="J1118" s="98"/>
    </row>
    <row r="1119" ht="12.75">
      <c r="J1119" s="98"/>
    </row>
    <row r="1120" ht="12.75">
      <c r="J1120" s="98"/>
    </row>
    <row r="1121" ht="12.75">
      <c r="J1121" s="98"/>
    </row>
    <row r="1122" ht="12.75">
      <c r="J1122" s="98"/>
    </row>
    <row r="1123" ht="12.75">
      <c r="J1123" s="98"/>
    </row>
    <row r="1124" ht="12.75">
      <c r="J1124" s="98"/>
    </row>
    <row r="1125" ht="12.75">
      <c r="J1125" s="98"/>
    </row>
    <row r="1126" ht="12.75">
      <c r="J1126" s="98"/>
    </row>
    <row r="1127" ht="12.75">
      <c r="J1127" s="98"/>
    </row>
    <row r="1128" ht="12.75">
      <c r="J1128" s="98"/>
    </row>
    <row r="1129" ht="12.75">
      <c r="J1129" s="98"/>
    </row>
    <row r="1130" ht="12.75">
      <c r="J1130" s="98"/>
    </row>
    <row r="1131" ht="12.75">
      <c r="J1131" s="98"/>
    </row>
    <row r="1132" ht="12.75">
      <c r="J1132" s="98"/>
    </row>
    <row r="1133" ht="12.75">
      <c r="J1133" s="98"/>
    </row>
    <row r="1134" ht="12.75">
      <c r="J1134" s="98"/>
    </row>
    <row r="1135" ht="12.75">
      <c r="J1135" s="98"/>
    </row>
    <row r="1136" ht="12.75">
      <c r="J1136" s="98"/>
    </row>
    <row r="1137" ht="12.75">
      <c r="J1137" s="98"/>
    </row>
    <row r="1138" ht="12.75">
      <c r="J1138" s="98"/>
    </row>
    <row r="1139" ht="12.75">
      <c r="J1139" s="98"/>
    </row>
    <row r="1140" ht="12.75">
      <c r="J1140" s="98"/>
    </row>
    <row r="1141" ht="12.75">
      <c r="J1141" s="98"/>
    </row>
    <row r="1142" ht="12.75">
      <c r="J1142" s="98"/>
    </row>
    <row r="1143" ht="12.75">
      <c r="J1143" s="98"/>
    </row>
    <row r="1144" ht="12.75">
      <c r="J1144" s="98"/>
    </row>
    <row r="1145" ht="12.75">
      <c r="J1145" s="98"/>
    </row>
    <row r="1146" ht="12.75">
      <c r="J1146" s="98"/>
    </row>
    <row r="1147" ht="12.75">
      <c r="J1147" s="98"/>
    </row>
    <row r="1148" ht="12.75">
      <c r="J1148" s="98"/>
    </row>
    <row r="1149" ht="12.75">
      <c r="J1149" s="98"/>
    </row>
    <row r="1150" ht="12.75">
      <c r="J1150" s="98"/>
    </row>
    <row r="1151" ht="12.75">
      <c r="J1151" s="98"/>
    </row>
    <row r="1152" ht="12.75">
      <c r="J1152" s="98"/>
    </row>
    <row r="1153" ht="12.75">
      <c r="J1153" s="98"/>
    </row>
    <row r="1154" ht="12.75">
      <c r="J1154" s="98"/>
    </row>
    <row r="1155" ht="12.75">
      <c r="J1155" s="98"/>
    </row>
    <row r="1156" ht="12.75">
      <c r="J1156" s="98"/>
    </row>
    <row r="1157" ht="12.75">
      <c r="J1157" s="98"/>
    </row>
    <row r="1158" ht="12.75">
      <c r="J1158" s="98"/>
    </row>
    <row r="1159" ht="12.75">
      <c r="J1159" s="98"/>
    </row>
    <row r="1160" ht="12.75">
      <c r="J1160" s="98"/>
    </row>
    <row r="1161" ht="12.75">
      <c r="J1161" s="98"/>
    </row>
    <row r="1162" ht="12.75">
      <c r="J1162" s="98"/>
    </row>
    <row r="1163" ht="12.75">
      <c r="J1163" s="98"/>
    </row>
    <row r="1164" ht="12.75">
      <c r="J1164" s="98"/>
    </row>
    <row r="1165" ht="12.75">
      <c r="J1165" s="98"/>
    </row>
    <row r="1166" ht="12.75">
      <c r="J1166" s="98"/>
    </row>
    <row r="1167" ht="12.75">
      <c r="J1167" s="98"/>
    </row>
    <row r="1168" ht="12.75">
      <c r="J1168" s="98"/>
    </row>
    <row r="1169" ht="12.75">
      <c r="J1169" s="98"/>
    </row>
    <row r="1170" ht="12.75">
      <c r="J1170" s="98"/>
    </row>
    <row r="1171" ht="12.75">
      <c r="J1171" s="98"/>
    </row>
    <row r="1172" ht="12.75">
      <c r="J1172" s="98"/>
    </row>
    <row r="1173" ht="12.75">
      <c r="J1173" s="98"/>
    </row>
    <row r="1174" ht="12.75">
      <c r="J1174" s="98"/>
    </row>
    <row r="1175" ht="12.75">
      <c r="J1175" s="98"/>
    </row>
    <row r="1176" ht="12.75">
      <c r="J1176" s="98"/>
    </row>
    <row r="1177" ht="12.75">
      <c r="J1177" s="98"/>
    </row>
    <row r="1178" ht="12.75">
      <c r="J1178" s="98"/>
    </row>
    <row r="1179" ht="12.75">
      <c r="J1179" s="98"/>
    </row>
    <row r="1180" ht="12.75">
      <c r="J1180" s="98"/>
    </row>
    <row r="1181" ht="12.75">
      <c r="J1181" s="98"/>
    </row>
    <row r="1182" ht="12.75">
      <c r="J1182" s="98"/>
    </row>
    <row r="1183" ht="12.75">
      <c r="J1183" s="98"/>
    </row>
    <row r="1184" ht="12.75">
      <c r="J1184" s="98"/>
    </row>
    <row r="1185" ht="12.75">
      <c r="J1185" s="98"/>
    </row>
    <row r="1186" ht="12.75">
      <c r="J1186" s="98"/>
    </row>
    <row r="1187" ht="12.75">
      <c r="J1187" s="98"/>
    </row>
    <row r="1188" ht="12.75">
      <c r="J1188" s="98"/>
    </row>
    <row r="1189" ht="12.75">
      <c r="J1189" s="98"/>
    </row>
    <row r="1190" ht="12.75">
      <c r="J1190" s="98"/>
    </row>
    <row r="1191" ht="12.75">
      <c r="J1191" s="98"/>
    </row>
    <row r="1192" ht="12.75">
      <c r="J1192" s="98"/>
    </row>
    <row r="1193" ht="12.75">
      <c r="J1193" s="98"/>
    </row>
    <row r="1194" ht="12.75">
      <c r="J1194" s="98"/>
    </row>
    <row r="1195" ht="12.75">
      <c r="J1195" s="98"/>
    </row>
    <row r="1196" ht="12.75">
      <c r="J1196" s="98"/>
    </row>
    <row r="1197" ht="12.75">
      <c r="J1197" s="98"/>
    </row>
    <row r="1198" ht="12.75">
      <c r="J1198" s="98"/>
    </row>
    <row r="1199" ht="12.75">
      <c r="J1199" s="98"/>
    </row>
    <row r="1200" ht="12.75">
      <c r="J1200" s="98"/>
    </row>
    <row r="1201" ht="12.75">
      <c r="J1201" s="98"/>
    </row>
    <row r="1202" ht="12.75">
      <c r="J1202" s="98"/>
    </row>
    <row r="1203" ht="12.75">
      <c r="J1203" s="98"/>
    </row>
    <row r="1204" ht="12.75">
      <c r="J1204" s="98"/>
    </row>
    <row r="1205" ht="12.75">
      <c r="J1205" s="98"/>
    </row>
    <row r="1206" ht="12.75">
      <c r="J1206" s="98"/>
    </row>
    <row r="1207" ht="12.75">
      <c r="J1207" s="98"/>
    </row>
  </sheetData>
  <sheetProtection/>
  <autoFilter ref="A7:B79"/>
  <mergeCells count="94">
    <mergeCell ref="Y4:AD4"/>
    <mergeCell ref="AC5:AC6"/>
    <mergeCell ref="AD5:AD6"/>
    <mergeCell ref="U69:V69"/>
    <mergeCell ref="W69:X69"/>
    <mergeCell ref="Y69:Z69"/>
    <mergeCell ref="AA69:AB69"/>
    <mergeCell ref="E57:F57"/>
    <mergeCell ref="G57:H57"/>
    <mergeCell ref="I57:J57"/>
    <mergeCell ref="Y57:Z57"/>
    <mergeCell ref="Q69:R69"/>
    <mergeCell ref="S69:T69"/>
    <mergeCell ref="E69:F69"/>
    <mergeCell ref="G69:H69"/>
    <mergeCell ref="I69:J69"/>
    <mergeCell ref="K69:L69"/>
    <mergeCell ref="M69:N69"/>
    <mergeCell ref="O69:P69"/>
    <mergeCell ref="K57:L57"/>
    <mergeCell ref="AA57:AB57"/>
    <mergeCell ref="M57:N57"/>
    <mergeCell ref="O57:P57"/>
    <mergeCell ref="Q57:R57"/>
    <mergeCell ref="S57:T57"/>
    <mergeCell ref="W57:X57"/>
    <mergeCell ref="U57:V57"/>
    <mergeCell ref="Q45:R45"/>
    <mergeCell ref="S45:T45"/>
    <mergeCell ref="U45:V45"/>
    <mergeCell ref="W45:X45"/>
    <mergeCell ref="Y45:Z45"/>
    <mergeCell ref="AA45:AB45"/>
    <mergeCell ref="E45:F45"/>
    <mergeCell ref="G45:H45"/>
    <mergeCell ref="I45:J45"/>
    <mergeCell ref="K45:L45"/>
    <mergeCell ref="M45:N45"/>
    <mergeCell ref="O45:P45"/>
    <mergeCell ref="Q33:R33"/>
    <mergeCell ref="S33:T33"/>
    <mergeCell ref="U33:V33"/>
    <mergeCell ref="W33:X33"/>
    <mergeCell ref="Y33:Z33"/>
    <mergeCell ref="AA33:AB33"/>
    <mergeCell ref="E33:F33"/>
    <mergeCell ref="G33:H33"/>
    <mergeCell ref="I33:J33"/>
    <mergeCell ref="K33:L33"/>
    <mergeCell ref="M33:N33"/>
    <mergeCell ref="O33:P33"/>
    <mergeCell ref="Q21:R21"/>
    <mergeCell ref="S21:T21"/>
    <mergeCell ref="U21:V21"/>
    <mergeCell ref="W21:X21"/>
    <mergeCell ref="Y21:Z21"/>
    <mergeCell ref="AA21:AB21"/>
    <mergeCell ref="E21:F21"/>
    <mergeCell ref="G21:H21"/>
    <mergeCell ref="I21:J21"/>
    <mergeCell ref="K21:L21"/>
    <mergeCell ref="M21:N21"/>
    <mergeCell ref="O21:P21"/>
    <mergeCell ref="Q9:R9"/>
    <mergeCell ref="S9:T9"/>
    <mergeCell ref="U9:V9"/>
    <mergeCell ref="W9:X9"/>
    <mergeCell ref="Y9:Z9"/>
    <mergeCell ref="AA9:AB9"/>
    <mergeCell ref="I9:J9"/>
    <mergeCell ref="K9:L9"/>
    <mergeCell ref="E9:F9"/>
    <mergeCell ref="G9:H9"/>
    <mergeCell ref="M9:N9"/>
    <mergeCell ref="O9:P9"/>
    <mergeCell ref="D4:D5"/>
    <mergeCell ref="U4:X4"/>
    <mergeCell ref="U5:V5"/>
    <mergeCell ref="W5:X5"/>
    <mergeCell ref="E5:F5"/>
    <mergeCell ref="G5:H5"/>
    <mergeCell ref="E4:H4"/>
    <mergeCell ref="I4:L4"/>
    <mergeCell ref="I5:J5"/>
    <mergeCell ref="C1:AB1"/>
    <mergeCell ref="A6:B6"/>
    <mergeCell ref="M4:P4"/>
    <mergeCell ref="K5:L5"/>
    <mergeCell ref="Y5:Z5"/>
    <mergeCell ref="AA5:AB5"/>
    <mergeCell ref="Q4:T4"/>
    <mergeCell ref="Q5:R5"/>
    <mergeCell ref="S5:T5"/>
    <mergeCell ref="C4:C6"/>
  </mergeCells>
  <printOptions/>
  <pageMargins left="0.1968503937007874" right="0.1968503937007874" top="0.1968503937007874" bottom="0.1968503937007874" header="0.15748031496062992" footer="0.11811023622047245"/>
  <pageSetup fitToHeight="1" fitToWidth="1" horizontalDpi="600" verticalDpi="600" orientation="landscape" pageOrder="overThenDown" paperSize="8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07"/>
  <sheetViews>
    <sheetView view="pageBreakPreview" zoomScale="75" zoomScaleNormal="70" zoomScaleSheetLayoutView="75" zoomScalePageLayoutView="0" workbookViewId="0" topLeftCell="A1">
      <pane xSplit="4" ySplit="7" topLeftCell="E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C36" sqref="AC36"/>
    </sheetView>
  </sheetViews>
  <sheetFormatPr defaultColWidth="9.125" defaultRowHeight="12.75"/>
  <cols>
    <col min="1" max="1" width="7.50390625" style="7" customWidth="1"/>
    <col min="2" max="2" width="12.00390625" style="7" customWidth="1"/>
    <col min="3" max="3" width="4.50390625" style="9" customWidth="1"/>
    <col min="4" max="4" width="39.50390625" style="9" customWidth="1"/>
    <col min="5" max="5" width="13.375" style="10" bestFit="1" customWidth="1"/>
    <col min="6" max="6" width="6.50390625" style="10" bestFit="1" customWidth="1"/>
    <col min="7" max="7" width="13.375" style="10" customWidth="1"/>
    <col min="8" max="8" width="6.50390625" style="10" bestFit="1" customWidth="1"/>
    <col min="9" max="9" width="11.50390625" style="10" bestFit="1" customWidth="1"/>
    <col min="10" max="10" width="6.50390625" style="10" bestFit="1" customWidth="1"/>
    <col min="11" max="11" width="11.50390625" style="10" bestFit="1" customWidth="1"/>
    <col min="12" max="12" width="6.50390625" style="10" bestFit="1" customWidth="1"/>
    <col min="13" max="13" width="11.50390625" style="10" bestFit="1" customWidth="1"/>
    <col min="14" max="14" width="6.50390625" style="10" bestFit="1" customWidth="1"/>
    <col min="15" max="15" width="11.50390625" style="10" bestFit="1" customWidth="1"/>
    <col min="16" max="16" width="6.50390625" style="10" bestFit="1" customWidth="1"/>
    <col min="17" max="17" width="13.375" style="10" bestFit="1" customWidth="1"/>
    <col min="18" max="18" width="6.50390625" style="10" bestFit="1" customWidth="1"/>
    <col min="19" max="19" width="13.375" style="10" customWidth="1"/>
    <col min="20" max="20" width="6.50390625" style="10" bestFit="1" customWidth="1"/>
    <col min="21" max="21" width="13.375" style="11" bestFit="1" customWidth="1"/>
    <col min="22" max="22" width="6.50390625" style="11" bestFit="1" customWidth="1"/>
    <col min="23" max="23" width="13.375" style="11" bestFit="1" customWidth="1"/>
    <col min="24" max="24" width="6.50390625" style="11" bestFit="1" customWidth="1"/>
    <col min="25" max="25" width="13.375" style="12" bestFit="1" customWidth="1"/>
    <col min="26" max="26" width="6.50390625" style="12" bestFit="1" customWidth="1"/>
    <col min="27" max="27" width="13.375" style="12" bestFit="1" customWidth="1"/>
    <col min="28" max="28" width="6.50390625" style="12" bestFit="1" customWidth="1"/>
    <col min="29" max="30" width="11.375" style="10" customWidth="1"/>
    <col min="31" max="16384" width="9.125" style="10" customWidth="1"/>
  </cols>
  <sheetData>
    <row r="1" spans="1:28" s="2" customFormat="1" ht="54" customHeight="1">
      <c r="A1" s="1"/>
      <c r="B1" s="1"/>
      <c r="C1" s="101" t="s">
        <v>123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8" s="2" customFormat="1" ht="17.25">
      <c r="A2" s="1"/>
      <c r="B2" s="1"/>
      <c r="C2" s="3" t="s">
        <v>0</v>
      </c>
      <c r="D2" s="4"/>
      <c r="U2" s="5"/>
      <c r="V2" s="5"/>
      <c r="W2" s="5"/>
      <c r="X2" s="5"/>
      <c r="Y2" s="6"/>
      <c r="Z2" s="6"/>
      <c r="AA2" s="6"/>
      <c r="AB2" s="6"/>
    </row>
    <row r="3" ht="12.75">
      <c r="C3" s="8"/>
    </row>
    <row r="4" spans="3:30" ht="63.75" customHeight="1">
      <c r="C4" s="109" t="s">
        <v>1</v>
      </c>
      <c r="D4" s="110" t="s">
        <v>2</v>
      </c>
      <c r="E4" s="115" t="s">
        <v>3</v>
      </c>
      <c r="F4" s="115"/>
      <c r="G4" s="115"/>
      <c r="H4" s="115"/>
      <c r="I4" s="116" t="s">
        <v>4</v>
      </c>
      <c r="J4" s="116"/>
      <c r="K4" s="116"/>
      <c r="L4" s="116"/>
      <c r="M4" s="103" t="s">
        <v>5</v>
      </c>
      <c r="N4" s="103"/>
      <c r="O4" s="103"/>
      <c r="P4" s="103"/>
      <c r="Q4" s="107" t="s">
        <v>6</v>
      </c>
      <c r="R4" s="107"/>
      <c r="S4" s="107"/>
      <c r="T4" s="107"/>
      <c r="U4" s="112" t="s">
        <v>7</v>
      </c>
      <c r="V4" s="112"/>
      <c r="W4" s="112"/>
      <c r="X4" s="112"/>
      <c r="Y4" s="123" t="s">
        <v>8</v>
      </c>
      <c r="Z4" s="123"/>
      <c r="AA4" s="123"/>
      <c r="AB4" s="123"/>
      <c r="AC4" s="123"/>
      <c r="AD4" s="123"/>
    </row>
    <row r="5" spans="3:30" ht="26.25" customHeight="1">
      <c r="C5" s="109"/>
      <c r="D5" s="111"/>
      <c r="E5" s="114" t="s">
        <v>9</v>
      </c>
      <c r="F5" s="114"/>
      <c r="G5" s="114" t="s">
        <v>10</v>
      </c>
      <c r="H5" s="114"/>
      <c r="I5" s="104" t="s">
        <v>9</v>
      </c>
      <c r="J5" s="104"/>
      <c r="K5" s="104" t="s">
        <v>10</v>
      </c>
      <c r="L5" s="104"/>
      <c r="M5" s="13" t="s">
        <v>9</v>
      </c>
      <c r="N5" s="13"/>
      <c r="O5" s="13" t="s">
        <v>10</v>
      </c>
      <c r="P5" s="13"/>
      <c r="Q5" s="108" t="s">
        <v>9</v>
      </c>
      <c r="R5" s="108"/>
      <c r="S5" s="108" t="s">
        <v>10</v>
      </c>
      <c r="T5" s="108"/>
      <c r="U5" s="113" t="s">
        <v>9</v>
      </c>
      <c r="V5" s="113"/>
      <c r="W5" s="113" t="s">
        <v>10</v>
      </c>
      <c r="X5" s="113"/>
      <c r="Y5" s="105" t="s">
        <v>9</v>
      </c>
      <c r="Z5" s="106"/>
      <c r="AA5" s="105" t="s">
        <v>10</v>
      </c>
      <c r="AB5" s="106"/>
      <c r="AC5" s="124" t="s">
        <v>11</v>
      </c>
      <c r="AD5" s="124" t="s">
        <v>12</v>
      </c>
    </row>
    <row r="6" spans="1:30" s="27" customFormat="1" ht="46.5" customHeight="1">
      <c r="A6" s="102" t="s">
        <v>13</v>
      </c>
      <c r="B6" s="102"/>
      <c r="C6" s="109"/>
      <c r="D6" s="14" t="s">
        <v>14</v>
      </c>
      <c r="E6" s="15" t="s">
        <v>15</v>
      </c>
      <c r="F6" s="16" t="s">
        <v>16</v>
      </c>
      <c r="G6" s="16" t="s">
        <v>17</v>
      </c>
      <c r="H6" s="16" t="s">
        <v>16</v>
      </c>
      <c r="I6" s="17" t="s">
        <v>15</v>
      </c>
      <c r="J6" s="18" t="s">
        <v>16</v>
      </c>
      <c r="K6" s="18" t="s">
        <v>18</v>
      </c>
      <c r="L6" s="18" t="s">
        <v>16</v>
      </c>
      <c r="M6" s="19" t="s">
        <v>15</v>
      </c>
      <c r="N6" s="20" t="s">
        <v>16</v>
      </c>
      <c r="O6" s="20" t="s">
        <v>18</v>
      </c>
      <c r="P6" s="20" t="s">
        <v>16</v>
      </c>
      <c r="Q6" s="21" t="s">
        <v>15</v>
      </c>
      <c r="R6" s="22" t="s">
        <v>16</v>
      </c>
      <c r="S6" s="22" t="s">
        <v>18</v>
      </c>
      <c r="T6" s="22" t="s">
        <v>16</v>
      </c>
      <c r="U6" s="23" t="s">
        <v>15</v>
      </c>
      <c r="V6" s="24" t="s">
        <v>16</v>
      </c>
      <c r="W6" s="24" t="s">
        <v>18</v>
      </c>
      <c r="X6" s="24" t="s">
        <v>16</v>
      </c>
      <c r="Y6" s="25" t="s">
        <v>15</v>
      </c>
      <c r="Z6" s="26" t="s">
        <v>16</v>
      </c>
      <c r="AA6" s="26" t="s">
        <v>18</v>
      </c>
      <c r="AB6" s="26" t="s">
        <v>16</v>
      </c>
      <c r="AC6" s="125"/>
      <c r="AD6" s="125"/>
    </row>
    <row r="7" spans="1:30" ht="39">
      <c r="A7" s="28" t="s">
        <v>19</v>
      </c>
      <c r="B7" s="28" t="s">
        <v>20</v>
      </c>
      <c r="C7" s="29" t="s">
        <v>21</v>
      </c>
      <c r="D7" s="29">
        <v>2</v>
      </c>
      <c r="E7" s="30">
        <v>3</v>
      </c>
      <c r="F7" s="30">
        <v>4</v>
      </c>
      <c r="G7" s="30">
        <v>5</v>
      </c>
      <c r="H7" s="30">
        <v>6</v>
      </c>
      <c r="I7" s="31">
        <v>7</v>
      </c>
      <c r="J7" s="31">
        <v>8</v>
      </c>
      <c r="K7" s="31">
        <v>9</v>
      </c>
      <c r="L7" s="31">
        <v>10</v>
      </c>
      <c r="M7" s="32">
        <v>11</v>
      </c>
      <c r="N7" s="32">
        <v>12</v>
      </c>
      <c r="O7" s="32">
        <v>13</v>
      </c>
      <c r="P7" s="32">
        <v>14</v>
      </c>
      <c r="Q7" s="33">
        <v>15</v>
      </c>
      <c r="R7" s="33">
        <v>16</v>
      </c>
      <c r="S7" s="33">
        <v>17</v>
      </c>
      <c r="T7" s="33">
        <v>18</v>
      </c>
      <c r="U7" s="34">
        <v>19</v>
      </c>
      <c r="V7" s="35">
        <v>20</v>
      </c>
      <c r="W7" s="35">
        <v>21</v>
      </c>
      <c r="X7" s="35">
        <v>22</v>
      </c>
      <c r="Y7" s="36">
        <v>23</v>
      </c>
      <c r="Z7" s="36">
        <v>24</v>
      </c>
      <c r="AA7" s="36">
        <v>25</v>
      </c>
      <c r="AB7" s="36">
        <v>26</v>
      </c>
      <c r="AC7" s="36">
        <v>27</v>
      </c>
      <c r="AD7" s="36">
        <v>28</v>
      </c>
    </row>
    <row r="8" spans="1:35" s="49" customFormat="1" ht="15">
      <c r="A8" s="37" t="s">
        <v>22</v>
      </c>
      <c r="B8" s="37" t="s">
        <v>23</v>
      </c>
      <c r="C8" s="38" t="s">
        <v>21</v>
      </c>
      <c r="D8" s="39" t="s">
        <v>120</v>
      </c>
      <c r="E8" s="40"/>
      <c r="F8" s="40"/>
      <c r="G8" s="41"/>
      <c r="H8" s="40"/>
      <c r="I8" s="42"/>
      <c r="J8" s="43">
        <f>SUM(J10:J19)</f>
        <v>0</v>
      </c>
      <c r="K8" s="42"/>
      <c r="L8" s="43">
        <f>SUM(L10:L19)</f>
        <v>0</v>
      </c>
      <c r="M8" s="42">
        <f>SUM(M10:M19)</f>
        <v>162082</v>
      </c>
      <c r="N8" s="43">
        <f>SUM(N10:N19)</f>
        <v>0.9999999999999999</v>
      </c>
      <c r="O8" s="42">
        <f>SUM(O10:O19)</f>
        <v>151175.00713762816</v>
      </c>
      <c r="P8" s="43">
        <f>SUM(P10:P19)</f>
        <v>1.0000000000000002</v>
      </c>
      <c r="Q8" s="42"/>
      <c r="R8" s="43">
        <f>SUM(R10:R19)</f>
        <v>0</v>
      </c>
      <c r="S8" s="42"/>
      <c r="T8" s="43">
        <f>SUM(T10:T19)</f>
        <v>0</v>
      </c>
      <c r="U8" s="42"/>
      <c r="V8" s="43">
        <f>SUM(V10:V19)</f>
        <v>0</v>
      </c>
      <c r="W8" s="42"/>
      <c r="X8" s="43">
        <f>SUM(X10:X19)</f>
        <v>0</v>
      </c>
      <c r="Y8" s="44">
        <f>SUM(Y10:Y19)</f>
        <v>0</v>
      </c>
      <c r="Z8" s="45">
        <f>SUM(Z10:Z19)</f>
        <v>0</v>
      </c>
      <c r="AA8" s="44">
        <f>SUM(AA10:AA19)</f>
        <v>0</v>
      </c>
      <c r="AB8" s="45">
        <f>SUM(AB10:AB19)</f>
        <v>0</v>
      </c>
      <c r="AC8" s="46" t="e">
        <f>Y8/Y$68</f>
        <v>#DIV/0!</v>
      </c>
      <c r="AD8" s="47" t="e">
        <f>AA8/AA$68</f>
        <v>#DIV/0!</v>
      </c>
      <c r="AE8" s="48"/>
      <c r="AF8" s="10"/>
      <c r="AG8" s="10"/>
      <c r="AH8" s="48"/>
      <c r="AI8" s="10"/>
    </row>
    <row r="9" spans="1:35" s="55" customFormat="1" ht="12.75">
      <c r="A9" s="50"/>
      <c r="B9" s="50"/>
      <c r="C9" s="51"/>
      <c r="D9" s="52" t="s">
        <v>24</v>
      </c>
      <c r="E9" s="117">
        <f>IF(E8&gt;0,E8/$Y8,"")</f>
      </c>
      <c r="F9" s="118"/>
      <c r="G9" s="119">
        <f>IF(G8&gt;0,G8/$AA8,"")</f>
      </c>
      <c r="H9" s="120"/>
      <c r="I9" s="117">
        <f>IF(I8&gt;0,I8/$Y8,"")</f>
      </c>
      <c r="J9" s="118"/>
      <c r="K9" s="119">
        <f>IF(K8&gt;0,K8/$AA8,"")</f>
      </c>
      <c r="L9" s="120"/>
      <c r="M9" s="117" t="e">
        <f>IF(M8&gt;0,M8/$Y8,"")</f>
        <v>#DIV/0!</v>
      </c>
      <c r="N9" s="118"/>
      <c r="O9" s="119" t="e">
        <f>IF(O8&gt;0,O8/$AA8,"")</f>
        <v>#DIV/0!</v>
      </c>
      <c r="P9" s="120"/>
      <c r="Q9" s="117">
        <f>IF(Q8&gt;0,Q8/$Y8,"")</f>
      </c>
      <c r="R9" s="118"/>
      <c r="S9" s="119">
        <f>IF(S8&gt;0,S8/$AA8,"")</f>
      </c>
      <c r="T9" s="120"/>
      <c r="U9" s="117">
        <f>IF(U8&gt;0,U8/$Y8,"")</f>
      </c>
      <c r="V9" s="118"/>
      <c r="W9" s="119">
        <f>IF(W8&gt;0,W8/$AA8,"")</f>
      </c>
      <c r="X9" s="120"/>
      <c r="Y9" s="117">
        <f>IF(Y8&gt;0,Y8/$Y8,"")</f>
      </c>
      <c r="Z9" s="118"/>
      <c r="AA9" s="119">
        <f>IF(AA8&gt;0,AA8/$AA8,"")</f>
      </c>
      <c r="AB9" s="120"/>
      <c r="AC9" s="53"/>
      <c r="AD9" s="53"/>
      <c r="AE9" s="54"/>
      <c r="AF9" s="54"/>
      <c r="AG9" s="54"/>
      <c r="AH9" s="54"/>
      <c r="AI9" s="54"/>
    </row>
    <row r="10" spans="1:61" ht="12.75">
      <c r="A10" s="37" t="s">
        <v>22</v>
      </c>
      <c r="B10" s="7" t="s">
        <v>25</v>
      </c>
      <c r="C10" s="56" t="s">
        <v>26</v>
      </c>
      <c r="D10" s="57" t="s">
        <v>27</v>
      </c>
      <c r="E10" s="58"/>
      <c r="F10" s="59"/>
      <c r="G10" s="58"/>
      <c r="H10" s="58"/>
      <c r="I10" s="60"/>
      <c r="J10" s="61">
        <f aca="true" t="shared" si="0" ref="J10:J19">IF(I$8&gt;0,I10/I$8,"")</f>
      </c>
      <c r="K10" s="60"/>
      <c r="L10" s="61">
        <f aca="true" t="shared" si="1" ref="L10:L19">IF(K$8&gt;0,K10/K$8,"")</f>
      </c>
      <c r="M10" s="60">
        <v>125801</v>
      </c>
      <c r="N10" s="61">
        <f aca="true" t="shared" si="2" ref="N10:N19">IF(M$8&gt;0,M10/M$8,"")</f>
        <v>0.7761565133697758</v>
      </c>
      <c r="O10" s="60">
        <v>97267.13838672127</v>
      </c>
      <c r="P10" s="61">
        <f aca="true" t="shared" si="3" ref="P10:P19">IF(O$8&gt;0,O10/O$8,"")</f>
        <v>0.6434075329539775</v>
      </c>
      <c r="Q10" s="60"/>
      <c r="R10" s="61">
        <f aca="true" t="shared" si="4" ref="R10:R19">IF(Q$8&gt;0,Q10/Q$8,"")</f>
      </c>
      <c r="S10" s="60"/>
      <c r="T10" s="61">
        <f aca="true" t="shared" si="5" ref="T10:T19">IF(S$8&gt;0,S10/S$8,"")</f>
      </c>
      <c r="U10" s="60"/>
      <c r="V10" s="61">
        <f aca="true" t="shared" si="6" ref="V10:V19">IF(U$8&gt;0,U10/U$8,"")</f>
      </c>
      <c r="W10" s="60"/>
      <c r="X10" s="61">
        <f aca="true" t="shared" si="7" ref="X10:X19">IF(W$8&gt;0,W10/W$8,"")</f>
      </c>
      <c r="Y10" s="62"/>
      <c r="Z10" s="63">
        <f aca="true" t="shared" si="8" ref="Z10:Z19">IF(Y$8&gt;0,Y10/Y$8,"")</f>
      </c>
      <c r="AA10" s="62"/>
      <c r="AB10" s="63">
        <f aca="true" t="shared" si="9" ref="AB10:AB19">IF(AA$8&gt;0,AA10/AA$8,"")</f>
      </c>
      <c r="AC10" s="64"/>
      <c r="AD10" s="65"/>
      <c r="AE10" s="66"/>
      <c r="AF10" s="66"/>
      <c r="AG10" s="67"/>
      <c r="AH10" s="66"/>
      <c r="AI10" s="66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</row>
    <row r="11" spans="1:34" ht="12.75">
      <c r="A11" s="37" t="s">
        <v>22</v>
      </c>
      <c r="B11" s="7" t="s">
        <v>28</v>
      </c>
      <c r="C11" s="38" t="s">
        <v>29</v>
      </c>
      <c r="D11" s="69" t="s">
        <v>30</v>
      </c>
      <c r="E11" s="70"/>
      <c r="F11" s="70"/>
      <c r="G11" s="71"/>
      <c r="H11" s="70"/>
      <c r="I11" s="72"/>
      <c r="J11" s="61">
        <f t="shared" si="0"/>
      </c>
      <c r="K11" s="72"/>
      <c r="L11" s="61">
        <f t="shared" si="1"/>
      </c>
      <c r="M11" s="72"/>
      <c r="N11" s="61">
        <f t="shared" si="2"/>
        <v>0</v>
      </c>
      <c r="O11" s="72"/>
      <c r="P11" s="61">
        <f t="shared" si="3"/>
        <v>0</v>
      </c>
      <c r="Q11" s="72"/>
      <c r="R11" s="61">
        <f t="shared" si="4"/>
      </c>
      <c r="S11" s="72"/>
      <c r="T11" s="61">
        <f t="shared" si="5"/>
      </c>
      <c r="U11" s="72"/>
      <c r="V11" s="61">
        <f t="shared" si="6"/>
      </c>
      <c r="W11" s="72"/>
      <c r="X11" s="61">
        <f t="shared" si="7"/>
      </c>
      <c r="Y11" s="62"/>
      <c r="Z11" s="63">
        <f t="shared" si="8"/>
      </c>
      <c r="AA11" s="62"/>
      <c r="AB11" s="63">
        <f t="shared" si="9"/>
      </c>
      <c r="AC11" s="73"/>
      <c r="AD11" s="73"/>
      <c r="AE11" s="48"/>
      <c r="AH11" s="48"/>
    </row>
    <row r="12" spans="1:35" ht="12.75">
      <c r="A12" s="37" t="s">
        <v>22</v>
      </c>
      <c r="B12" s="7" t="s">
        <v>31</v>
      </c>
      <c r="C12" s="56" t="s">
        <v>32</v>
      </c>
      <c r="D12" s="69" t="s">
        <v>33</v>
      </c>
      <c r="E12" s="58"/>
      <c r="F12" s="59"/>
      <c r="G12" s="58"/>
      <c r="H12" s="58"/>
      <c r="I12" s="60"/>
      <c r="J12" s="61">
        <f t="shared" si="0"/>
      </c>
      <c r="K12" s="60"/>
      <c r="L12" s="61">
        <f t="shared" si="1"/>
      </c>
      <c r="M12" s="60"/>
      <c r="N12" s="61">
        <f t="shared" si="2"/>
        <v>0</v>
      </c>
      <c r="O12" s="60"/>
      <c r="P12" s="61">
        <f t="shared" si="3"/>
        <v>0</v>
      </c>
      <c r="Q12" s="60"/>
      <c r="R12" s="61">
        <f t="shared" si="4"/>
      </c>
      <c r="S12" s="60"/>
      <c r="T12" s="61">
        <f t="shared" si="5"/>
      </c>
      <c r="U12" s="60"/>
      <c r="V12" s="61">
        <f t="shared" si="6"/>
      </c>
      <c r="W12" s="60"/>
      <c r="X12" s="61">
        <f t="shared" si="7"/>
      </c>
      <c r="Y12" s="62"/>
      <c r="Z12" s="63">
        <f t="shared" si="8"/>
      </c>
      <c r="AA12" s="62"/>
      <c r="AB12" s="63">
        <f t="shared" si="9"/>
      </c>
      <c r="AC12" s="64"/>
      <c r="AD12" s="65"/>
      <c r="AE12" s="66"/>
      <c r="AF12" s="66"/>
      <c r="AG12" s="67"/>
      <c r="AH12" s="66"/>
      <c r="AI12" s="66"/>
    </row>
    <row r="13" spans="1:34" ht="12.75">
      <c r="A13" s="37" t="s">
        <v>22</v>
      </c>
      <c r="B13" s="74" t="s">
        <v>34</v>
      </c>
      <c r="C13" s="38" t="s">
        <v>35</v>
      </c>
      <c r="D13" s="69" t="s">
        <v>36</v>
      </c>
      <c r="E13" s="70"/>
      <c r="F13" s="70"/>
      <c r="G13" s="71"/>
      <c r="H13" s="70"/>
      <c r="I13" s="72"/>
      <c r="J13" s="61">
        <f t="shared" si="0"/>
      </c>
      <c r="K13" s="72"/>
      <c r="L13" s="61">
        <f t="shared" si="1"/>
      </c>
      <c r="M13" s="72"/>
      <c r="N13" s="61">
        <f t="shared" si="2"/>
        <v>0</v>
      </c>
      <c r="O13" s="72"/>
      <c r="P13" s="61">
        <f t="shared" si="3"/>
        <v>0</v>
      </c>
      <c r="Q13" s="72"/>
      <c r="R13" s="61">
        <f t="shared" si="4"/>
      </c>
      <c r="S13" s="72"/>
      <c r="T13" s="61">
        <f t="shared" si="5"/>
      </c>
      <c r="U13" s="72"/>
      <c r="V13" s="61">
        <f t="shared" si="6"/>
      </c>
      <c r="W13" s="72"/>
      <c r="X13" s="61">
        <f t="shared" si="7"/>
      </c>
      <c r="Y13" s="62"/>
      <c r="Z13" s="63">
        <f t="shared" si="8"/>
      </c>
      <c r="AA13" s="62"/>
      <c r="AB13" s="63">
        <f t="shared" si="9"/>
      </c>
      <c r="AC13" s="73"/>
      <c r="AD13" s="73"/>
      <c r="AE13" s="48"/>
      <c r="AH13" s="48"/>
    </row>
    <row r="14" spans="1:35" ht="12.75">
      <c r="A14" s="37" t="s">
        <v>22</v>
      </c>
      <c r="B14" s="7" t="s">
        <v>37</v>
      </c>
      <c r="C14" s="56" t="s">
        <v>38</v>
      </c>
      <c r="D14" s="57" t="s">
        <v>39</v>
      </c>
      <c r="E14" s="58"/>
      <c r="F14" s="59"/>
      <c r="G14" s="58"/>
      <c r="H14" s="58"/>
      <c r="I14" s="60"/>
      <c r="J14" s="61">
        <f t="shared" si="0"/>
      </c>
      <c r="K14" s="60"/>
      <c r="L14" s="61">
        <f t="shared" si="1"/>
      </c>
      <c r="M14" s="60">
        <v>5511</v>
      </c>
      <c r="N14" s="61">
        <f t="shared" si="2"/>
        <v>0.0340013079799114</v>
      </c>
      <c r="O14" s="60">
        <v>2696.6885719957218</v>
      </c>
      <c r="P14" s="61">
        <f t="shared" si="3"/>
        <v>0.01783819047245478</v>
      </c>
      <c r="Q14" s="60"/>
      <c r="R14" s="61">
        <f t="shared" si="4"/>
      </c>
      <c r="S14" s="60"/>
      <c r="T14" s="61">
        <f t="shared" si="5"/>
      </c>
      <c r="U14" s="60"/>
      <c r="V14" s="61">
        <f t="shared" si="6"/>
      </c>
      <c r="W14" s="60"/>
      <c r="X14" s="61">
        <f t="shared" si="7"/>
      </c>
      <c r="Y14" s="62"/>
      <c r="Z14" s="63">
        <f t="shared" si="8"/>
      </c>
      <c r="AA14" s="62"/>
      <c r="AB14" s="63">
        <f t="shared" si="9"/>
      </c>
      <c r="AC14" s="64"/>
      <c r="AD14" s="65"/>
      <c r="AE14" s="66"/>
      <c r="AF14" s="66"/>
      <c r="AG14" s="67"/>
      <c r="AH14" s="66"/>
      <c r="AI14" s="66"/>
    </row>
    <row r="15" spans="1:34" ht="12.75">
      <c r="A15" s="37" t="s">
        <v>22</v>
      </c>
      <c r="B15" s="74" t="s">
        <v>40</v>
      </c>
      <c r="C15" s="38" t="s">
        <v>41</v>
      </c>
      <c r="D15" s="57" t="s">
        <v>42</v>
      </c>
      <c r="E15" s="70"/>
      <c r="F15" s="70"/>
      <c r="G15" s="71"/>
      <c r="H15" s="70"/>
      <c r="I15" s="72"/>
      <c r="J15" s="61">
        <f t="shared" si="0"/>
      </c>
      <c r="K15" s="72"/>
      <c r="L15" s="61">
        <f t="shared" si="1"/>
      </c>
      <c r="M15" s="72"/>
      <c r="N15" s="61">
        <f t="shared" si="2"/>
        <v>0</v>
      </c>
      <c r="O15" s="72"/>
      <c r="P15" s="61">
        <f t="shared" si="3"/>
        <v>0</v>
      </c>
      <c r="Q15" s="72"/>
      <c r="R15" s="61">
        <f t="shared" si="4"/>
      </c>
      <c r="S15" s="72"/>
      <c r="T15" s="61">
        <f t="shared" si="5"/>
      </c>
      <c r="U15" s="72"/>
      <c r="V15" s="61">
        <f t="shared" si="6"/>
      </c>
      <c r="W15" s="72"/>
      <c r="X15" s="61">
        <f t="shared" si="7"/>
      </c>
      <c r="Y15" s="62"/>
      <c r="Z15" s="63">
        <f t="shared" si="8"/>
      </c>
      <c r="AA15" s="62"/>
      <c r="AB15" s="63">
        <f t="shared" si="9"/>
      </c>
      <c r="AC15" s="73"/>
      <c r="AD15" s="73"/>
      <c r="AE15" s="48"/>
      <c r="AH15" s="48"/>
    </row>
    <row r="16" spans="1:35" ht="12.75">
      <c r="A16" s="37" t="s">
        <v>22</v>
      </c>
      <c r="B16" s="74" t="s">
        <v>43</v>
      </c>
      <c r="C16" s="56" t="s">
        <v>44</v>
      </c>
      <c r="D16" s="57" t="s">
        <v>45</v>
      </c>
      <c r="E16" s="58"/>
      <c r="F16" s="59"/>
      <c r="G16" s="58"/>
      <c r="H16" s="58"/>
      <c r="I16" s="60"/>
      <c r="J16" s="61">
        <f t="shared" si="0"/>
      </c>
      <c r="K16" s="75"/>
      <c r="L16" s="61">
        <f t="shared" si="1"/>
      </c>
      <c r="M16" s="60"/>
      <c r="N16" s="61">
        <f t="shared" si="2"/>
        <v>0</v>
      </c>
      <c r="O16" s="60"/>
      <c r="P16" s="61">
        <f t="shared" si="3"/>
        <v>0</v>
      </c>
      <c r="Q16" s="60"/>
      <c r="R16" s="61">
        <f t="shared" si="4"/>
      </c>
      <c r="S16" s="60"/>
      <c r="T16" s="61">
        <f t="shared" si="5"/>
      </c>
      <c r="U16" s="60"/>
      <c r="V16" s="61">
        <f t="shared" si="6"/>
      </c>
      <c r="W16" s="60"/>
      <c r="X16" s="61">
        <f t="shared" si="7"/>
      </c>
      <c r="Y16" s="62"/>
      <c r="Z16" s="63">
        <f t="shared" si="8"/>
      </c>
      <c r="AA16" s="62"/>
      <c r="AB16" s="63">
        <f t="shared" si="9"/>
      </c>
      <c r="AC16" s="64"/>
      <c r="AD16" s="65"/>
      <c r="AE16" s="66"/>
      <c r="AF16" s="66"/>
      <c r="AG16" s="67"/>
      <c r="AH16" s="66"/>
      <c r="AI16" s="66"/>
    </row>
    <row r="17" spans="1:34" ht="12.75">
      <c r="A17" s="37" t="s">
        <v>22</v>
      </c>
      <c r="B17" s="74" t="s">
        <v>46</v>
      </c>
      <c r="C17" s="38" t="s">
        <v>47</v>
      </c>
      <c r="D17" s="57" t="s">
        <v>48</v>
      </c>
      <c r="E17" s="70"/>
      <c r="F17" s="70"/>
      <c r="G17" s="71"/>
      <c r="H17" s="70"/>
      <c r="I17" s="72"/>
      <c r="J17" s="61">
        <f t="shared" si="0"/>
      </c>
      <c r="K17" s="72"/>
      <c r="L17" s="61">
        <f t="shared" si="1"/>
      </c>
      <c r="M17" s="72">
        <v>29764</v>
      </c>
      <c r="N17" s="61">
        <f t="shared" si="2"/>
        <v>0.1836354437877124</v>
      </c>
      <c r="O17" s="72">
        <v>49602.82168431113</v>
      </c>
      <c r="P17" s="61">
        <f t="shared" si="3"/>
        <v>0.3281152263426271</v>
      </c>
      <c r="Q17" s="72"/>
      <c r="R17" s="61">
        <f t="shared" si="4"/>
      </c>
      <c r="S17" s="72"/>
      <c r="T17" s="61">
        <f t="shared" si="5"/>
      </c>
      <c r="U17" s="72"/>
      <c r="V17" s="61">
        <f t="shared" si="6"/>
      </c>
      <c r="W17" s="72"/>
      <c r="X17" s="61">
        <f t="shared" si="7"/>
      </c>
      <c r="Y17" s="62"/>
      <c r="Z17" s="63">
        <f t="shared" si="8"/>
      </c>
      <c r="AA17" s="62"/>
      <c r="AB17" s="63">
        <f t="shared" si="9"/>
      </c>
      <c r="AC17" s="73"/>
      <c r="AD17" s="73"/>
      <c r="AE17" s="48"/>
      <c r="AH17" s="48"/>
    </row>
    <row r="18" spans="1:35" ht="12.75">
      <c r="A18" s="37" t="s">
        <v>22</v>
      </c>
      <c r="B18" s="74" t="s">
        <v>49</v>
      </c>
      <c r="C18" s="56" t="s">
        <v>50</v>
      </c>
      <c r="D18" s="57" t="s">
        <v>51</v>
      </c>
      <c r="E18" s="58"/>
      <c r="F18" s="59"/>
      <c r="G18" s="58"/>
      <c r="H18" s="58"/>
      <c r="I18" s="60"/>
      <c r="J18" s="61">
        <f t="shared" si="0"/>
      </c>
      <c r="K18" s="60"/>
      <c r="L18" s="61">
        <f t="shared" si="1"/>
      </c>
      <c r="M18" s="60">
        <v>994</v>
      </c>
      <c r="N18" s="61">
        <f t="shared" si="2"/>
        <v>0.006132698263841759</v>
      </c>
      <c r="O18" s="60">
        <v>1584.2939231245418</v>
      </c>
      <c r="P18" s="61">
        <f t="shared" si="3"/>
        <v>0.010479866699673558</v>
      </c>
      <c r="Q18" s="60"/>
      <c r="R18" s="61">
        <f t="shared" si="4"/>
      </c>
      <c r="S18" s="60"/>
      <c r="T18" s="61">
        <f t="shared" si="5"/>
      </c>
      <c r="U18" s="60"/>
      <c r="V18" s="61">
        <f t="shared" si="6"/>
      </c>
      <c r="W18" s="60"/>
      <c r="X18" s="61">
        <f t="shared" si="7"/>
      </c>
      <c r="Y18" s="62"/>
      <c r="Z18" s="63">
        <f t="shared" si="8"/>
      </c>
      <c r="AA18" s="62"/>
      <c r="AB18" s="63">
        <f t="shared" si="9"/>
      </c>
      <c r="AC18" s="64"/>
      <c r="AD18" s="65"/>
      <c r="AE18" s="66"/>
      <c r="AF18" s="66"/>
      <c r="AG18" s="67"/>
      <c r="AH18" s="66"/>
      <c r="AI18" s="66"/>
    </row>
    <row r="19" spans="1:34" ht="12.75">
      <c r="A19" s="37" t="s">
        <v>22</v>
      </c>
      <c r="B19" s="74" t="s">
        <v>52</v>
      </c>
      <c r="C19" s="38" t="s">
        <v>53</v>
      </c>
      <c r="D19" s="57" t="s">
        <v>54</v>
      </c>
      <c r="E19" s="70"/>
      <c r="F19" s="70"/>
      <c r="G19" s="71"/>
      <c r="H19" s="70"/>
      <c r="I19" s="72"/>
      <c r="J19" s="61">
        <f t="shared" si="0"/>
      </c>
      <c r="K19" s="72"/>
      <c r="L19" s="61">
        <f t="shared" si="1"/>
      </c>
      <c r="M19" s="72">
        <v>12</v>
      </c>
      <c r="N19" s="61">
        <f t="shared" si="2"/>
        <v>7.403659875865303E-05</v>
      </c>
      <c r="O19" s="72">
        <v>24.064571475508114</v>
      </c>
      <c r="P19" s="61">
        <f t="shared" si="3"/>
        <v>0.0001591835312671755</v>
      </c>
      <c r="Q19" s="72"/>
      <c r="R19" s="61">
        <f t="shared" si="4"/>
      </c>
      <c r="S19" s="72"/>
      <c r="T19" s="61">
        <f t="shared" si="5"/>
      </c>
      <c r="U19" s="72"/>
      <c r="V19" s="61">
        <f t="shared" si="6"/>
      </c>
      <c r="W19" s="72"/>
      <c r="X19" s="61">
        <f t="shared" si="7"/>
      </c>
      <c r="Y19" s="62"/>
      <c r="Z19" s="63">
        <f t="shared" si="8"/>
      </c>
      <c r="AA19" s="62"/>
      <c r="AB19" s="63">
        <f t="shared" si="9"/>
      </c>
      <c r="AC19" s="73"/>
      <c r="AD19" s="73"/>
      <c r="AE19" s="48"/>
      <c r="AH19" s="48"/>
    </row>
    <row r="20" spans="1:35" s="78" customFormat="1" ht="15">
      <c r="A20" s="76" t="s">
        <v>55</v>
      </c>
      <c r="B20" s="37" t="s">
        <v>23</v>
      </c>
      <c r="C20" s="56" t="s">
        <v>56</v>
      </c>
      <c r="D20" s="77" t="s">
        <v>57</v>
      </c>
      <c r="E20" s="42"/>
      <c r="F20" s="43">
        <f>SUM(F22:F31)</f>
        <v>0</v>
      </c>
      <c r="G20" s="42"/>
      <c r="H20" s="43">
        <f>SUM(H22:H31)</f>
        <v>0</v>
      </c>
      <c r="I20" s="40"/>
      <c r="J20" s="40"/>
      <c r="K20" s="41"/>
      <c r="L20" s="40"/>
      <c r="M20" s="42">
        <f>SUM(M22:M31)</f>
        <v>954</v>
      </c>
      <c r="N20" s="43">
        <f>SUM(N22:N31)</f>
        <v>1</v>
      </c>
      <c r="O20" s="42">
        <f>SUM(O22:O31)</f>
        <v>316.0520621923062</v>
      </c>
      <c r="P20" s="43">
        <f>SUM(P22:P31)</f>
        <v>1</v>
      </c>
      <c r="Q20" s="42"/>
      <c r="R20" s="43">
        <f>SUM(R22:R31)</f>
        <v>0</v>
      </c>
      <c r="S20" s="42"/>
      <c r="T20" s="43">
        <f>SUM(T22:T31)</f>
        <v>0</v>
      </c>
      <c r="U20" s="42"/>
      <c r="V20" s="43">
        <f>SUM(V22:V31)</f>
        <v>0</v>
      </c>
      <c r="W20" s="42"/>
      <c r="X20" s="43">
        <f>SUM(X22:X31)</f>
        <v>0</v>
      </c>
      <c r="Y20" s="44"/>
      <c r="Z20" s="45">
        <f>SUM(Z22:Z31)</f>
        <v>0</v>
      </c>
      <c r="AA20" s="44"/>
      <c r="AB20" s="45">
        <f>SUM(AB22:AB31)</f>
        <v>0</v>
      </c>
      <c r="AC20" s="46"/>
      <c r="AD20" s="47" t="e">
        <f>AA20/AA$68</f>
        <v>#DIV/0!</v>
      </c>
      <c r="AE20" s="66"/>
      <c r="AF20" s="66"/>
      <c r="AG20" s="67"/>
      <c r="AH20" s="66"/>
      <c r="AI20" s="66"/>
    </row>
    <row r="21" spans="1:35" s="55" customFormat="1" ht="12.75">
      <c r="A21" s="50"/>
      <c r="B21" s="50"/>
      <c r="C21" s="51"/>
      <c r="D21" s="52" t="s">
        <v>24</v>
      </c>
      <c r="E21" s="117">
        <f>IF(E20&gt;0,E20/$Y20,"")</f>
      </c>
      <c r="F21" s="118"/>
      <c r="G21" s="119">
        <f>IF(G20&gt;0,G20/$AA20,"")</f>
      </c>
      <c r="H21" s="120"/>
      <c r="I21" s="117">
        <f>IF(I20&gt;0,I20/$Y20,"")</f>
      </c>
      <c r="J21" s="118"/>
      <c r="K21" s="119">
        <f>IF(K20&gt;0,K20/$AA20,"")</f>
      </c>
      <c r="L21" s="120"/>
      <c r="M21" s="117" t="e">
        <f>IF(M20&gt;0,M20/$Y20,"")</f>
        <v>#DIV/0!</v>
      </c>
      <c r="N21" s="118"/>
      <c r="O21" s="119" t="e">
        <f>IF(O20&gt;0,O20/$AA20,"")</f>
        <v>#DIV/0!</v>
      </c>
      <c r="P21" s="120"/>
      <c r="Q21" s="117">
        <f>IF(Q20&gt;0,Q20/$Y20,"")</f>
      </c>
      <c r="R21" s="118"/>
      <c r="S21" s="119">
        <f>IF(S20&gt;0,S20/$AA20,"")</f>
      </c>
      <c r="T21" s="120"/>
      <c r="U21" s="117">
        <f>IF(U20&gt;0,U20/$Y20,"")</f>
      </c>
      <c r="V21" s="118"/>
      <c r="W21" s="119">
        <f>IF(W20&gt;0,W20/$AA20,"")</f>
      </c>
      <c r="X21" s="120"/>
      <c r="Y21" s="117">
        <f>IF(Y20&gt;0,Y20/$Y20,"")</f>
      </c>
      <c r="Z21" s="118"/>
      <c r="AA21" s="119">
        <f>IF(AA20&gt;0,AA20/$AA20,"")</f>
      </c>
      <c r="AB21" s="120"/>
      <c r="AC21" s="53"/>
      <c r="AD21" s="53"/>
      <c r="AE21" s="54"/>
      <c r="AF21" s="54"/>
      <c r="AG21" s="54"/>
      <c r="AH21" s="54"/>
      <c r="AI21" s="54"/>
    </row>
    <row r="22" spans="1:61" ht="12.75">
      <c r="A22" s="76" t="s">
        <v>55</v>
      </c>
      <c r="B22" s="7" t="s">
        <v>25</v>
      </c>
      <c r="C22" s="38" t="s">
        <v>58</v>
      </c>
      <c r="D22" s="57" t="s">
        <v>27</v>
      </c>
      <c r="E22" s="60"/>
      <c r="F22" s="61">
        <f aca="true" t="shared" si="10" ref="F22:F31">IF(E$20&gt;0,E22/E$20,"")</f>
      </c>
      <c r="G22" s="60"/>
      <c r="H22" s="61">
        <f aca="true" t="shared" si="11" ref="H22:H31">IF(G$20&gt;0,G22/G$20,"")</f>
      </c>
      <c r="I22" s="58"/>
      <c r="J22" s="59"/>
      <c r="K22" s="58"/>
      <c r="L22" s="58"/>
      <c r="M22" s="60">
        <v>17</v>
      </c>
      <c r="N22" s="61">
        <f aca="true" t="shared" si="12" ref="N22:N31">IF(M$20&gt;0,M22/M$20,"")</f>
        <v>0.01781970649895178</v>
      </c>
      <c r="O22" s="60">
        <v>12.796639987925463</v>
      </c>
      <c r="P22" s="61">
        <f aca="true" t="shared" si="13" ref="P22:P31">IF(O$20&gt;0,O22/O$20,"")</f>
        <v>0.0404890254446091</v>
      </c>
      <c r="Q22" s="60"/>
      <c r="R22" s="61">
        <f aca="true" t="shared" si="14" ref="R22:R31">IF(Q$20&gt;0,Q22/Q$20,"")</f>
      </c>
      <c r="S22" s="60"/>
      <c r="T22" s="61">
        <f aca="true" t="shared" si="15" ref="T22:T31">IF(S$20&gt;0,S22/S$20,"")</f>
      </c>
      <c r="U22" s="60"/>
      <c r="V22" s="61">
        <f aca="true" t="shared" si="16" ref="V22:V31">IF(U$20&gt;0,U22/U$20,"")</f>
      </c>
      <c r="W22" s="60"/>
      <c r="X22" s="61">
        <f aca="true" t="shared" si="17" ref="X22:X31">IF(W$20&gt;0,W22/W$20,"")</f>
      </c>
      <c r="Y22" s="62"/>
      <c r="Z22" s="63">
        <f aca="true" t="shared" si="18" ref="Z22:Z31">IF(Y$20&gt;0,Y22/Y$20,"")</f>
      </c>
      <c r="AA22" s="62"/>
      <c r="AB22" s="63">
        <f aca="true" t="shared" si="19" ref="AB22:AB31">IF(AA$20&gt;0,AA22/AA$20,"")</f>
      </c>
      <c r="AC22" s="64"/>
      <c r="AD22" s="65"/>
      <c r="AE22" s="66"/>
      <c r="AF22" s="66"/>
      <c r="AG22" s="67"/>
      <c r="AH22" s="66"/>
      <c r="AI22" s="66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</row>
    <row r="23" spans="1:34" ht="12.75">
      <c r="A23" s="76" t="s">
        <v>55</v>
      </c>
      <c r="B23" s="7" t="s">
        <v>28</v>
      </c>
      <c r="C23" s="56" t="s">
        <v>59</v>
      </c>
      <c r="D23" s="69" t="s">
        <v>30</v>
      </c>
      <c r="E23" s="72"/>
      <c r="F23" s="61">
        <f t="shared" si="10"/>
      </c>
      <c r="G23" s="72"/>
      <c r="H23" s="61">
        <f t="shared" si="11"/>
      </c>
      <c r="I23" s="70"/>
      <c r="J23" s="70"/>
      <c r="K23" s="71"/>
      <c r="L23" s="70"/>
      <c r="M23" s="72"/>
      <c r="N23" s="61">
        <f t="shared" si="12"/>
        <v>0</v>
      </c>
      <c r="O23" s="72"/>
      <c r="P23" s="61">
        <f t="shared" si="13"/>
        <v>0</v>
      </c>
      <c r="Q23" s="72"/>
      <c r="R23" s="61">
        <f t="shared" si="14"/>
      </c>
      <c r="S23" s="72"/>
      <c r="T23" s="61">
        <f t="shared" si="15"/>
      </c>
      <c r="U23" s="72"/>
      <c r="V23" s="61">
        <f t="shared" si="16"/>
      </c>
      <c r="W23" s="72"/>
      <c r="X23" s="61">
        <f t="shared" si="17"/>
      </c>
      <c r="Y23" s="62"/>
      <c r="Z23" s="63">
        <f t="shared" si="18"/>
      </c>
      <c r="AA23" s="62"/>
      <c r="AB23" s="63">
        <f t="shared" si="19"/>
      </c>
      <c r="AC23" s="73"/>
      <c r="AD23" s="73"/>
      <c r="AE23" s="48"/>
      <c r="AH23" s="48"/>
    </row>
    <row r="24" spans="1:35" ht="12.75">
      <c r="A24" s="76" t="s">
        <v>55</v>
      </c>
      <c r="B24" s="7" t="s">
        <v>31</v>
      </c>
      <c r="C24" s="38" t="s">
        <v>60</v>
      </c>
      <c r="D24" s="69" t="s">
        <v>33</v>
      </c>
      <c r="E24" s="60"/>
      <c r="F24" s="61">
        <f t="shared" si="10"/>
      </c>
      <c r="G24" s="60"/>
      <c r="H24" s="61">
        <f t="shared" si="11"/>
      </c>
      <c r="I24" s="58"/>
      <c r="J24" s="59"/>
      <c r="K24" s="58"/>
      <c r="L24" s="58"/>
      <c r="M24" s="60"/>
      <c r="N24" s="61">
        <f t="shared" si="12"/>
        <v>0</v>
      </c>
      <c r="O24" s="60"/>
      <c r="P24" s="61">
        <f t="shared" si="13"/>
        <v>0</v>
      </c>
      <c r="Q24" s="60"/>
      <c r="R24" s="61">
        <f t="shared" si="14"/>
      </c>
      <c r="S24" s="60"/>
      <c r="T24" s="61">
        <f t="shared" si="15"/>
      </c>
      <c r="U24" s="60"/>
      <c r="V24" s="61">
        <f t="shared" si="16"/>
      </c>
      <c r="W24" s="60"/>
      <c r="X24" s="61">
        <f t="shared" si="17"/>
      </c>
      <c r="Y24" s="62"/>
      <c r="Z24" s="63">
        <f t="shared" si="18"/>
      </c>
      <c r="AA24" s="62"/>
      <c r="AB24" s="63">
        <f t="shared" si="19"/>
      </c>
      <c r="AC24" s="64"/>
      <c r="AD24" s="65"/>
      <c r="AE24" s="66"/>
      <c r="AF24" s="66"/>
      <c r="AG24" s="67"/>
      <c r="AH24" s="66"/>
      <c r="AI24" s="66"/>
    </row>
    <row r="25" spans="1:34" ht="12.75">
      <c r="A25" s="76" t="s">
        <v>55</v>
      </c>
      <c r="B25" s="74" t="s">
        <v>34</v>
      </c>
      <c r="C25" s="56" t="s">
        <v>61</v>
      </c>
      <c r="D25" s="69" t="s">
        <v>36</v>
      </c>
      <c r="E25" s="72"/>
      <c r="F25" s="61">
        <f t="shared" si="10"/>
      </c>
      <c r="G25" s="72"/>
      <c r="H25" s="61">
        <f t="shared" si="11"/>
      </c>
      <c r="I25" s="70"/>
      <c r="J25" s="70"/>
      <c r="K25" s="71"/>
      <c r="L25" s="70"/>
      <c r="M25" s="72"/>
      <c r="N25" s="61">
        <f t="shared" si="12"/>
        <v>0</v>
      </c>
      <c r="O25" s="72"/>
      <c r="P25" s="61">
        <f t="shared" si="13"/>
        <v>0</v>
      </c>
      <c r="Q25" s="72"/>
      <c r="R25" s="61">
        <f t="shared" si="14"/>
      </c>
      <c r="S25" s="72"/>
      <c r="T25" s="61">
        <f t="shared" si="15"/>
      </c>
      <c r="U25" s="72"/>
      <c r="V25" s="61">
        <f t="shared" si="16"/>
      </c>
      <c r="W25" s="72"/>
      <c r="X25" s="61">
        <f t="shared" si="17"/>
      </c>
      <c r="Y25" s="62"/>
      <c r="Z25" s="63">
        <f t="shared" si="18"/>
      </c>
      <c r="AA25" s="62"/>
      <c r="AB25" s="63">
        <f t="shared" si="19"/>
      </c>
      <c r="AC25" s="73"/>
      <c r="AD25" s="73"/>
      <c r="AE25" s="48"/>
      <c r="AH25" s="48"/>
    </row>
    <row r="26" spans="1:35" ht="12.75">
      <c r="A26" s="76" t="s">
        <v>55</v>
      </c>
      <c r="B26" s="7" t="s">
        <v>37</v>
      </c>
      <c r="C26" s="38" t="s">
        <v>62</v>
      </c>
      <c r="D26" s="57" t="s">
        <v>39</v>
      </c>
      <c r="E26" s="60"/>
      <c r="F26" s="61">
        <f t="shared" si="10"/>
      </c>
      <c r="G26" s="60"/>
      <c r="H26" s="61">
        <f t="shared" si="11"/>
      </c>
      <c r="I26" s="58"/>
      <c r="J26" s="59"/>
      <c r="K26" s="58"/>
      <c r="L26" s="58"/>
      <c r="M26" s="60">
        <v>4</v>
      </c>
      <c r="N26" s="61">
        <f t="shared" si="12"/>
        <v>0.0041928721174004195</v>
      </c>
      <c r="O26" s="60">
        <v>0.9065912415513836</v>
      </c>
      <c r="P26" s="61">
        <f t="shared" si="13"/>
        <v>0.002868487031101084</v>
      </c>
      <c r="Q26" s="60"/>
      <c r="R26" s="61">
        <f t="shared" si="14"/>
      </c>
      <c r="S26" s="60"/>
      <c r="T26" s="61">
        <f t="shared" si="15"/>
      </c>
      <c r="U26" s="60"/>
      <c r="V26" s="61">
        <f t="shared" si="16"/>
      </c>
      <c r="W26" s="60"/>
      <c r="X26" s="61">
        <f t="shared" si="17"/>
      </c>
      <c r="Y26" s="62"/>
      <c r="Z26" s="63">
        <f t="shared" si="18"/>
      </c>
      <c r="AA26" s="62"/>
      <c r="AB26" s="63">
        <f t="shared" si="19"/>
      </c>
      <c r="AC26" s="64"/>
      <c r="AD26" s="65"/>
      <c r="AE26" s="66"/>
      <c r="AF26" s="66"/>
      <c r="AG26" s="67"/>
      <c r="AH26" s="66"/>
      <c r="AI26" s="66"/>
    </row>
    <row r="27" spans="1:34" ht="12.75">
      <c r="A27" s="76" t="s">
        <v>55</v>
      </c>
      <c r="B27" s="74" t="s">
        <v>40</v>
      </c>
      <c r="C27" s="56" t="s">
        <v>63</v>
      </c>
      <c r="D27" s="57" t="s">
        <v>42</v>
      </c>
      <c r="E27" s="72"/>
      <c r="F27" s="61">
        <f t="shared" si="10"/>
      </c>
      <c r="G27" s="72"/>
      <c r="H27" s="61">
        <f t="shared" si="11"/>
      </c>
      <c r="I27" s="70"/>
      <c r="J27" s="70"/>
      <c r="K27" s="71"/>
      <c r="L27" s="70"/>
      <c r="M27" s="72"/>
      <c r="N27" s="61">
        <f t="shared" si="12"/>
        <v>0</v>
      </c>
      <c r="O27" s="72"/>
      <c r="P27" s="61">
        <f t="shared" si="13"/>
        <v>0</v>
      </c>
      <c r="Q27" s="72"/>
      <c r="R27" s="61">
        <f t="shared" si="14"/>
      </c>
      <c r="S27" s="72"/>
      <c r="T27" s="61">
        <f t="shared" si="15"/>
      </c>
      <c r="U27" s="72"/>
      <c r="V27" s="61">
        <f t="shared" si="16"/>
      </c>
      <c r="W27" s="72"/>
      <c r="X27" s="61">
        <f t="shared" si="17"/>
      </c>
      <c r="Y27" s="62"/>
      <c r="Z27" s="63">
        <f t="shared" si="18"/>
      </c>
      <c r="AA27" s="62"/>
      <c r="AB27" s="63">
        <f t="shared" si="19"/>
      </c>
      <c r="AC27" s="73"/>
      <c r="AD27" s="73"/>
      <c r="AE27" s="48"/>
      <c r="AH27" s="48"/>
    </row>
    <row r="28" spans="1:35" ht="12.75">
      <c r="A28" s="76" t="s">
        <v>55</v>
      </c>
      <c r="B28" s="74" t="s">
        <v>43</v>
      </c>
      <c r="C28" s="38" t="s">
        <v>64</v>
      </c>
      <c r="D28" s="57" t="s">
        <v>45</v>
      </c>
      <c r="E28" s="60"/>
      <c r="F28" s="61">
        <f t="shared" si="10"/>
      </c>
      <c r="G28" s="60"/>
      <c r="H28" s="61">
        <f t="shared" si="11"/>
      </c>
      <c r="I28" s="58"/>
      <c r="J28" s="59"/>
      <c r="K28" s="58"/>
      <c r="L28" s="58"/>
      <c r="M28" s="60"/>
      <c r="N28" s="61">
        <f t="shared" si="12"/>
        <v>0</v>
      </c>
      <c r="O28" s="60"/>
      <c r="P28" s="61">
        <f t="shared" si="13"/>
        <v>0</v>
      </c>
      <c r="Q28" s="60"/>
      <c r="R28" s="61">
        <f t="shared" si="14"/>
      </c>
      <c r="S28" s="60"/>
      <c r="T28" s="61">
        <f t="shared" si="15"/>
      </c>
      <c r="U28" s="60"/>
      <c r="V28" s="61">
        <f t="shared" si="16"/>
      </c>
      <c r="W28" s="60"/>
      <c r="X28" s="61">
        <f t="shared" si="17"/>
      </c>
      <c r="Y28" s="62"/>
      <c r="Z28" s="63">
        <f t="shared" si="18"/>
      </c>
      <c r="AA28" s="62"/>
      <c r="AB28" s="63">
        <f t="shared" si="19"/>
      </c>
      <c r="AC28" s="64"/>
      <c r="AD28" s="65"/>
      <c r="AE28" s="66"/>
      <c r="AF28" s="66"/>
      <c r="AG28" s="67"/>
      <c r="AH28" s="66"/>
      <c r="AI28" s="66"/>
    </row>
    <row r="29" spans="1:34" ht="12.75">
      <c r="A29" s="76" t="s">
        <v>55</v>
      </c>
      <c r="B29" s="74" t="s">
        <v>46</v>
      </c>
      <c r="C29" s="56" t="s">
        <v>65</v>
      </c>
      <c r="D29" s="57" t="s">
        <v>48</v>
      </c>
      <c r="E29" s="72"/>
      <c r="F29" s="61">
        <f t="shared" si="10"/>
      </c>
      <c r="G29" s="72"/>
      <c r="H29" s="61">
        <f t="shared" si="11"/>
      </c>
      <c r="I29" s="70"/>
      <c r="J29" s="70"/>
      <c r="K29" s="71"/>
      <c r="L29" s="70"/>
      <c r="M29" s="72">
        <v>922</v>
      </c>
      <c r="N29" s="61">
        <f t="shared" si="12"/>
        <v>0.9664570230607966</v>
      </c>
      <c r="O29" s="72">
        <v>292.3379246875289</v>
      </c>
      <c r="P29" s="61">
        <f t="shared" si="13"/>
        <v>0.9249676229280602</v>
      </c>
      <c r="Q29" s="72"/>
      <c r="R29" s="61">
        <f t="shared" si="14"/>
      </c>
      <c r="S29" s="72"/>
      <c r="T29" s="61">
        <f t="shared" si="15"/>
      </c>
      <c r="U29" s="72"/>
      <c r="V29" s="61">
        <f t="shared" si="16"/>
      </c>
      <c r="W29" s="72"/>
      <c r="X29" s="61">
        <f t="shared" si="17"/>
      </c>
      <c r="Y29" s="62"/>
      <c r="Z29" s="63">
        <f t="shared" si="18"/>
      </c>
      <c r="AA29" s="62"/>
      <c r="AB29" s="63">
        <f t="shared" si="19"/>
      </c>
      <c r="AC29" s="73"/>
      <c r="AD29" s="73"/>
      <c r="AE29" s="48"/>
      <c r="AH29" s="48"/>
    </row>
    <row r="30" spans="1:35" ht="12.75">
      <c r="A30" s="76" t="s">
        <v>55</v>
      </c>
      <c r="B30" s="74" t="s">
        <v>49</v>
      </c>
      <c r="C30" s="38" t="s">
        <v>66</v>
      </c>
      <c r="D30" s="57" t="s">
        <v>51</v>
      </c>
      <c r="E30" s="60"/>
      <c r="F30" s="61">
        <f t="shared" si="10"/>
      </c>
      <c r="G30" s="60"/>
      <c r="H30" s="61">
        <f t="shared" si="11"/>
      </c>
      <c r="I30" s="58"/>
      <c r="J30" s="59"/>
      <c r="K30" s="58"/>
      <c r="L30" s="58"/>
      <c r="M30" s="60">
        <v>11</v>
      </c>
      <c r="N30" s="61">
        <f t="shared" si="12"/>
        <v>0.011530398322851153</v>
      </c>
      <c r="O30" s="60">
        <v>10.010906275300444</v>
      </c>
      <c r="P30" s="61">
        <f t="shared" si="13"/>
        <v>0.031674864596229625</v>
      </c>
      <c r="Q30" s="60"/>
      <c r="R30" s="61">
        <f t="shared" si="14"/>
      </c>
      <c r="S30" s="60"/>
      <c r="T30" s="61">
        <f t="shared" si="15"/>
      </c>
      <c r="U30" s="60"/>
      <c r="V30" s="61">
        <f t="shared" si="16"/>
      </c>
      <c r="W30" s="60"/>
      <c r="X30" s="61">
        <f t="shared" si="17"/>
      </c>
      <c r="Y30" s="62"/>
      <c r="Z30" s="63">
        <f t="shared" si="18"/>
      </c>
      <c r="AA30" s="62"/>
      <c r="AB30" s="63">
        <f t="shared" si="19"/>
      </c>
      <c r="AC30" s="64"/>
      <c r="AD30" s="65"/>
      <c r="AE30" s="66"/>
      <c r="AF30" s="66"/>
      <c r="AG30" s="67"/>
      <c r="AH30" s="66"/>
      <c r="AI30" s="66"/>
    </row>
    <row r="31" spans="1:34" ht="12.75">
      <c r="A31" s="76" t="s">
        <v>55</v>
      </c>
      <c r="B31" s="74" t="s">
        <v>52</v>
      </c>
      <c r="C31" s="56" t="s">
        <v>67</v>
      </c>
      <c r="D31" s="57" t="s">
        <v>54</v>
      </c>
      <c r="E31" s="72"/>
      <c r="F31" s="61">
        <f t="shared" si="10"/>
      </c>
      <c r="G31" s="72"/>
      <c r="H31" s="61">
        <f t="shared" si="11"/>
      </c>
      <c r="I31" s="70"/>
      <c r="J31" s="70"/>
      <c r="K31" s="71"/>
      <c r="L31" s="70"/>
      <c r="M31" s="72"/>
      <c r="N31" s="61">
        <f t="shared" si="12"/>
        <v>0</v>
      </c>
      <c r="O31" s="72"/>
      <c r="P31" s="61">
        <f t="shared" si="13"/>
        <v>0</v>
      </c>
      <c r="Q31" s="72"/>
      <c r="R31" s="61">
        <f t="shared" si="14"/>
      </c>
      <c r="S31" s="72"/>
      <c r="T31" s="61">
        <f t="shared" si="15"/>
      </c>
      <c r="U31" s="72"/>
      <c r="V31" s="61">
        <f t="shared" si="16"/>
      </c>
      <c r="W31" s="72"/>
      <c r="X31" s="61">
        <f t="shared" si="17"/>
      </c>
      <c r="Y31" s="62"/>
      <c r="Z31" s="63">
        <f t="shared" si="18"/>
      </c>
      <c r="AA31" s="62"/>
      <c r="AB31" s="63">
        <f t="shared" si="19"/>
      </c>
      <c r="AC31" s="73"/>
      <c r="AD31" s="73"/>
      <c r="AE31" s="48"/>
      <c r="AH31" s="48"/>
    </row>
    <row r="32" spans="1:35" s="81" customFormat="1" ht="15">
      <c r="A32" s="79" t="s">
        <v>68</v>
      </c>
      <c r="B32" s="37" t="s">
        <v>23</v>
      </c>
      <c r="C32" s="38" t="s">
        <v>69</v>
      </c>
      <c r="D32" s="80" t="s">
        <v>70</v>
      </c>
      <c r="E32" s="42">
        <f aca="true" t="shared" si="20" ref="E32:L32">SUM(E34:E43)</f>
        <v>266104</v>
      </c>
      <c r="F32" s="43">
        <f t="shared" si="20"/>
        <v>1</v>
      </c>
      <c r="G32" s="42">
        <f t="shared" si="20"/>
        <v>626518.5349952956</v>
      </c>
      <c r="H32" s="43">
        <f t="shared" si="20"/>
        <v>1.0000000000000002</v>
      </c>
      <c r="I32" s="42">
        <f t="shared" si="20"/>
        <v>4019</v>
      </c>
      <c r="J32" s="43">
        <f t="shared" si="20"/>
        <v>1</v>
      </c>
      <c r="K32" s="42">
        <f t="shared" si="20"/>
        <v>12874.471943729803</v>
      </c>
      <c r="L32" s="43">
        <f t="shared" si="20"/>
        <v>1</v>
      </c>
      <c r="M32" s="40"/>
      <c r="N32" s="40"/>
      <c r="O32" s="41"/>
      <c r="P32" s="40"/>
      <c r="Q32" s="42">
        <f aca="true" t="shared" si="21" ref="Q32:AB32">SUM(Q34:Q43)</f>
        <v>34830</v>
      </c>
      <c r="R32" s="43">
        <f t="shared" si="21"/>
        <v>1</v>
      </c>
      <c r="S32" s="42">
        <f t="shared" si="21"/>
        <v>27346.5539071455</v>
      </c>
      <c r="T32" s="43">
        <f t="shared" si="21"/>
        <v>1</v>
      </c>
      <c r="U32" s="42">
        <f t="shared" si="21"/>
        <v>6145</v>
      </c>
      <c r="V32" s="43">
        <f t="shared" si="21"/>
        <v>1</v>
      </c>
      <c r="W32" s="42">
        <f t="shared" si="21"/>
        <v>3912.9472721619013</v>
      </c>
      <c r="X32" s="43">
        <f t="shared" si="21"/>
        <v>1</v>
      </c>
      <c r="Y32" s="44">
        <f t="shared" si="21"/>
        <v>311098</v>
      </c>
      <c r="Z32" s="45">
        <f t="shared" si="21"/>
        <v>1.0000000000000002</v>
      </c>
      <c r="AA32" s="44">
        <f t="shared" si="21"/>
        <v>670652.5081183328</v>
      </c>
      <c r="AB32" s="45">
        <f t="shared" si="21"/>
        <v>1</v>
      </c>
      <c r="AC32" s="46"/>
      <c r="AD32" s="47"/>
      <c r="AE32" s="48"/>
      <c r="AF32" s="10"/>
      <c r="AG32" s="10"/>
      <c r="AH32" s="48"/>
      <c r="AI32" s="10"/>
    </row>
    <row r="33" spans="1:35" s="55" customFormat="1" ht="12.75">
      <c r="A33" s="50"/>
      <c r="B33" s="50"/>
      <c r="C33" s="51"/>
      <c r="D33" s="52" t="s">
        <v>24</v>
      </c>
      <c r="E33" s="117">
        <f>IF(E32&gt;0,E32/$Y32,"")</f>
        <v>0.8553703334640531</v>
      </c>
      <c r="F33" s="118"/>
      <c r="G33" s="119">
        <f>IF(G32&gt;0,G32/$AA32,"")</f>
        <v>0.9341924877804973</v>
      </c>
      <c r="H33" s="120"/>
      <c r="I33" s="117">
        <f>IF(I32&gt;0,I32/$Y32,"")</f>
        <v>0.012918758719117449</v>
      </c>
      <c r="J33" s="118"/>
      <c r="K33" s="119">
        <f>IF(K32&gt;0,K32/$AA32,"")</f>
        <v>0.019196934012596246</v>
      </c>
      <c r="L33" s="120"/>
      <c r="M33" s="117">
        <f>IF(M32&gt;0,M32/$Y32,"")</f>
      </c>
      <c r="N33" s="118"/>
      <c r="O33" s="119">
        <f>IF(O32&gt;0,O32/$AA32,"")</f>
      </c>
      <c r="P33" s="120"/>
      <c r="Q33" s="117">
        <f>IF(Q32&gt;0,Q32/$Y32,"")</f>
        <v>0.11195828967077898</v>
      </c>
      <c r="R33" s="118"/>
      <c r="S33" s="119">
        <f>IF(S32&gt;0,S32/$AA32,"")</f>
        <v>0.040776040611362856</v>
      </c>
      <c r="T33" s="120"/>
      <c r="U33" s="117">
        <f>IF(U32&gt;0,U32/$Y32,"")</f>
        <v>0.019752618146050442</v>
      </c>
      <c r="V33" s="118"/>
      <c r="W33" s="119">
        <f>IF(W32&gt;0,W32/$AA32,"")</f>
        <v>0.00583453759554342</v>
      </c>
      <c r="X33" s="120"/>
      <c r="Y33" s="117">
        <f>IF(Y32&gt;0,Y32/$Y32,"")</f>
        <v>1</v>
      </c>
      <c r="Z33" s="118"/>
      <c r="AA33" s="119">
        <f>IF(AA32&gt;0,AA32/$AA32,"")</f>
        <v>1</v>
      </c>
      <c r="AB33" s="120"/>
      <c r="AC33" s="53"/>
      <c r="AD33" s="53"/>
      <c r="AE33" s="54"/>
      <c r="AF33" s="54"/>
      <c r="AG33" s="54"/>
      <c r="AH33" s="54"/>
      <c r="AI33" s="54"/>
    </row>
    <row r="34" spans="1:61" ht="12.75">
      <c r="A34" s="79" t="s">
        <v>68</v>
      </c>
      <c r="B34" s="7" t="s">
        <v>25</v>
      </c>
      <c r="C34" s="56" t="s">
        <v>71</v>
      </c>
      <c r="D34" s="82" t="s">
        <v>27</v>
      </c>
      <c r="E34" s="60">
        <v>179058</v>
      </c>
      <c r="F34" s="61">
        <f aca="true" t="shared" si="22" ref="F34:F43">IF(E$32&gt;0,E34/E$32,"")</f>
        <v>0.6728872921865136</v>
      </c>
      <c r="G34" s="60">
        <v>412002.61519860884</v>
      </c>
      <c r="H34" s="61">
        <f aca="true" t="shared" si="23" ref="H34:H43">IF(G$32&gt;0,G34/G$32,"")</f>
        <v>0.6576064269219146</v>
      </c>
      <c r="I34" s="60">
        <v>110</v>
      </c>
      <c r="J34" s="61">
        <f aca="true" t="shared" si="24" ref="J34:J43">IF(I$32&gt;0,I34/I$32,"")</f>
        <v>0.02736999253545658</v>
      </c>
      <c r="K34" s="60">
        <v>691.3863178898271</v>
      </c>
      <c r="L34" s="61">
        <f aca="true" t="shared" si="25" ref="L34:L43">IF(K$32&gt;0,K34/K$32,"")</f>
        <v>0.053702110728242325</v>
      </c>
      <c r="M34" s="58"/>
      <c r="N34" s="59"/>
      <c r="O34" s="58"/>
      <c r="P34" s="58"/>
      <c r="Q34" s="60">
        <v>153</v>
      </c>
      <c r="R34" s="61">
        <f aca="true" t="shared" si="26" ref="R34:R43">IF(Q$32&gt;0,Q34/Q$32,"")</f>
        <v>0.004392764857881137</v>
      </c>
      <c r="S34" s="60">
        <v>146.35633080629756</v>
      </c>
      <c r="T34" s="61">
        <f aca="true" t="shared" si="27" ref="T34:T43">IF(S$32&gt;0,S34/S$32,"")</f>
        <v>0.005351911297607977</v>
      </c>
      <c r="U34" s="60">
        <v>333</v>
      </c>
      <c r="V34" s="61">
        <f aca="true" t="shared" si="28" ref="V34:V43">IF(U$32&gt;0,U34/U$32,"")</f>
        <v>0.05419039869812856</v>
      </c>
      <c r="W34" s="60">
        <v>191.6868273462171</v>
      </c>
      <c r="X34" s="61">
        <f aca="true" t="shared" si="29" ref="X34:X43">IF(W$32&gt;0,W34/W$32,"")</f>
        <v>0.048987838070281536</v>
      </c>
      <c r="Y34" s="62">
        <f>SUM(E34,I34,Q34,U34)</f>
        <v>179654</v>
      </c>
      <c r="Z34" s="63">
        <f aca="true" t="shared" si="30" ref="Z34:Z43">IF(Y$32&gt;0,Y34/Y$32,"")</f>
        <v>0.5774836225240921</v>
      </c>
      <c r="AA34" s="62">
        <f>SUM(G34,K34,S34,W34)</f>
        <v>413032.0446746512</v>
      </c>
      <c r="AB34" s="63">
        <f aca="true" t="shared" si="31" ref="AB34:AB43">IF(AA$32&gt;0,AA34/AA$32,"")</f>
        <v>0.6158659509579796</v>
      </c>
      <c r="AC34" s="64"/>
      <c r="AD34" s="65"/>
      <c r="AE34" s="66"/>
      <c r="AF34" s="66"/>
      <c r="AG34" s="67"/>
      <c r="AH34" s="66"/>
      <c r="AI34" s="66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</row>
    <row r="35" spans="1:34" ht="12.75">
      <c r="A35" s="79" t="s">
        <v>68</v>
      </c>
      <c r="B35" s="7" t="s">
        <v>28</v>
      </c>
      <c r="C35" s="38" t="s">
        <v>72</v>
      </c>
      <c r="D35" s="69" t="s">
        <v>30</v>
      </c>
      <c r="E35" s="72"/>
      <c r="F35" s="61">
        <f t="shared" si="22"/>
        <v>0</v>
      </c>
      <c r="G35" s="72"/>
      <c r="H35" s="61">
        <f t="shared" si="23"/>
        <v>0</v>
      </c>
      <c r="I35" s="72"/>
      <c r="J35" s="61">
        <f t="shared" si="24"/>
        <v>0</v>
      </c>
      <c r="K35" s="72"/>
      <c r="L35" s="61">
        <f t="shared" si="25"/>
        <v>0</v>
      </c>
      <c r="M35" s="70"/>
      <c r="N35" s="70"/>
      <c r="O35" s="71"/>
      <c r="P35" s="70"/>
      <c r="Q35" s="72"/>
      <c r="R35" s="61">
        <f t="shared" si="26"/>
        <v>0</v>
      </c>
      <c r="S35" s="72"/>
      <c r="T35" s="61">
        <f t="shared" si="27"/>
        <v>0</v>
      </c>
      <c r="U35" s="72">
        <v>42</v>
      </c>
      <c r="V35" s="61">
        <f t="shared" si="28"/>
        <v>0.006834825061025224</v>
      </c>
      <c r="W35" s="72">
        <v>11.709481597105412</v>
      </c>
      <c r="X35" s="61">
        <f t="shared" si="29"/>
        <v>0.00299249664834761</v>
      </c>
      <c r="Y35" s="62">
        <f aca="true" t="shared" si="32" ref="Y35:Y43">SUM(E35,I35,Q35,U35)</f>
        <v>42</v>
      </c>
      <c r="Z35" s="63">
        <f t="shared" si="30"/>
        <v>0.00013500568952548714</v>
      </c>
      <c r="AA35" s="62">
        <f aca="true" t="shared" si="33" ref="AA35:AA43">SUM(G35,K35,S35,W35)</f>
        <v>11.709481597105412</v>
      </c>
      <c r="AB35" s="63">
        <f t="shared" si="31"/>
        <v>1.7459834199321806E-05</v>
      </c>
      <c r="AC35" s="73"/>
      <c r="AD35" s="73"/>
      <c r="AE35" s="48"/>
      <c r="AH35" s="48"/>
    </row>
    <row r="36" spans="1:35" ht="12.75">
      <c r="A36" s="79" t="s">
        <v>68</v>
      </c>
      <c r="B36" s="7" t="s">
        <v>31</v>
      </c>
      <c r="C36" s="56" t="s">
        <v>73</v>
      </c>
      <c r="D36" s="69" t="s">
        <v>33</v>
      </c>
      <c r="E36" s="60"/>
      <c r="F36" s="61">
        <f t="shared" si="22"/>
        <v>0</v>
      </c>
      <c r="G36" s="60"/>
      <c r="H36" s="61">
        <f t="shared" si="23"/>
        <v>0</v>
      </c>
      <c r="I36" s="60"/>
      <c r="J36" s="61">
        <f t="shared" si="24"/>
        <v>0</v>
      </c>
      <c r="K36" s="60"/>
      <c r="L36" s="61">
        <f t="shared" si="25"/>
        <v>0</v>
      </c>
      <c r="M36" s="58"/>
      <c r="N36" s="59"/>
      <c r="O36" s="58"/>
      <c r="P36" s="58"/>
      <c r="Q36" s="60"/>
      <c r="R36" s="61">
        <f t="shared" si="26"/>
        <v>0</v>
      </c>
      <c r="S36" s="60"/>
      <c r="T36" s="61">
        <f t="shared" si="27"/>
        <v>0</v>
      </c>
      <c r="U36" s="60"/>
      <c r="V36" s="61">
        <f t="shared" si="28"/>
        <v>0</v>
      </c>
      <c r="W36" s="60"/>
      <c r="X36" s="61">
        <f t="shared" si="29"/>
        <v>0</v>
      </c>
      <c r="Y36" s="62"/>
      <c r="Z36" s="63">
        <f t="shared" si="30"/>
        <v>0</v>
      </c>
      <c r="AA36" s="62"/>
      <c r="AB36" s="63">
        <f t="shared" si="31"/>
        <v>0</v>
      </c>
      <c r="AC36" s="64"/>
      <c r="AD36" s="65"/>
      <c r="AE36" s="66"/>
      <c r="AF36" s="66"/>
      <c r="AG36" s="67"/>
      <c r="AH36" s="66"/>
      <c r="AI36" s="66"/>
    </row>
    <row r="37" spans="1:34" ht="12.75">
      <c r="A37" s="79" t="s">
        <v>68</v>
      </c>
      <c r="B37" s="74" t="s">
        <v>34</v>
      </c>
      <c r="C37" s="38" t="s">
        <v>74</v>
      </c>
      <c r="D37" s="69" t="s">
        <v>36</v>
      </c>
      <c r="E37" s="72"/>
      <c r="F37" s="61">
        <f t="shared" si="22"/>
        <v>0</v>
      </c>
      <c r="G37" s="72"/>
      <c r="H37" s="61">
        <f t="shared" si="23"/>
        <v>0</v>
      </c>
      <c r="I37" s="72"/>
      <c r="J37" s="61">
        <f t="shared" si="24"/>
        <v>0</v>
      </c>
      <c r="K37" s="72"/>
      <c r="L37" s="61">
        <f t="shared" si="25"/>
        <v>0</v>
      </c>
      <c r="M37" s="70"/>
      <c r="N37" s="70"/>
      <c r="O37" s="71"/>
      <c r="P37" s="70"/>
      <c r="Q37" s="72"/>
      <c r="R37" s="61">
        <f t="shared" si="26"/>
        <v>0</v>
      </c>
      <c r="S37" s="72"/>
      <c r="T37" s="61">
        <f t="shared" si="27"/>
        <v>0</v>
      </c>
      <c r="U37" s="72"/>
      <c r="V37" s="61">
        <f t="shared" si="28"/>
        <v>0</v>
      </c>
      <c r="W37" s="72"/>
      <c r="X37" s="61">
        <f t="shared" si="29"/>
        <v>0</v>
      </c>
      <c r="Y37" s="62"/>
      <c r="Z37" s="63">
        <f t="shared" si="30"/>
        <v>0</v>
      </c>
      <c r="AA37" s="62"/>
      <c r="AB37" s="63">
        <f t="shared" si="31"/>
        <v>0</v>
      </c>
      <c r="AC37" s="73"/>
      <c r="AD37" s="73"/>
      <c r="AE37" s="48"/>
      <c r="AH37" s="48"/>
    </row>
    <row r="38" spans="1:35" ht="12.75">
      <c r="A38" s="79" t="s">
        <v>68</v>
      </c>
      <c r="B38" s="7" t="s">
        <v>37</v>
      </c>
      <c r="C38" s="56" t="s">
        <v>75</v>
      </c>
      <c r="D38" s="57" t="s">
        <v>39</v>
      </c>
      <c r="E38" s="60">
        <v>6473</v>
      </c>
      <c r="F38" s="61">
        <f t="shared" si="22"/>
        <v>0.02432507591017046</v>
      </c>
      <c r="G38" s="60">
        <v>2490.140651404283</v>
      </c>
      <c r="H38" s="61">
        <f t="shared" si="23"/>
        <v>0.003974568208780896</v>
      </c>
      <c r="I38" s="60">
        <v>86</v>
      </c>
      <c r="J38" s="61">
        <f t="shared" si="24"/>
        <v>0.02139835780044787</v>
      </c>
      <c r="K38" s="60">
        <v>32.27458402034342</v>
      </c>
      <c r="L38" s="61">
        <f t="shared" si="25"/>
        <v>0.002506866624231681</v>
      </c>
      <c r="M38" s="58"/>
      <c r="N38" s="59"/>
      <c r="O38" s="58"/>
      <c r="P38" s="58"/>
      <c r="Q38" s="60">
        <v>6157</v>
      </c>
      <c r="R38" s="61">
        <f t="shared" si="26"/>
        <v>0.17677289692793569</v>
      </c>
      <c r="S38" s="60">
        <v>1921.8404123770508</v>
      </c>
      <c r="T38" s="61">
        <f t="shared" si="27"/>
        <v>0.07027724293534787</v>
      </c>
      <c r="U38" s="60"/>
      <c r="V38" s="61">
        <f t="shared" si="28"/>
        <v>0</v>
      </c>
      <c r="W38" s="60"/>
      <c r="X38" s="61">
        <f t="shared" si="29"/>
        <v>0</v>
      </c>
      <c r="Y38" s="62">
        <f t="shared" si="32"/>
        <v>12716</v>
      </c>
      <c r="Z38" s="63">
        <f t="shared" si="30"/>
        <v>0.04087457971443082</v>
      </c>
      <c r="AA38" s="62">
        <f t="shared" si="33"/>
        <v>4444.255647801677</v>
      </c>
      <c r="AB38" s="63">
        <f t="shared" si="31"/>
        <v>0.006626763627964414</v>
      </c>
      <c r="AC38" s="64"/>
      <c r="AD38" s="65"/>
      <c r="AE38" s="66"/>
      <c r="AF38" s="66"/>
      <c r="AG38" s="67"/>
      <c r="AH38" s="66"/>
      <c r="AI38" s="66"/>
    </row>
    <row r="39" spans="1:34" ht="12.75">
      <c r="A39" s="79" t="s">
        <v>68</v>
      </c>
      <c r="B39" s="74" t="s">
        <v>40</v>
      </c>
      <c r="C39" s="38" t="s">
        <v>76</v>
      </c>
      <c r="D39" s="57" t="s">
        <v>42</v>
      </c>
      <c r="E39" s="72"/>
      <c r="F39" s="61">
        <f t="shared" si="22"/>
        <v>0</v>
      </c>
      <c r="G39" s="72"/>
      <c r="H39" s="61">
        <f t="shared" si="23"/>
        <v>0</v>
      </c>
      <c r="I39" s="72"/>
      <c r="J39" s="61">
        <f t="shared" si="24"/>
        <v>0</v>
      </c>
      <c r="K39" s="72"/>
      <c r="L39" s="61">
        <f t="shared" si="25"/>
        <v>0</v>
      </c>
      <c r="M39" s="70"/>
      <c r="N39" s="70"/>
      <c r="O39" s="71"/>
      <c r="P39" s="70"/>
      <c r="Q39" s="72">
        <v>231</v>
      </c>
      <c r="R39" s="61">
        <f t="shared" si="26"/>
        <v>0.006632213608957795</v>
      </c>
      <c r="S39" s="72">
        <v>63.160325683870525</v>
      </c>
      <c r="T39" s="61">
        <f t="shared" si="27"/>
        <v>0.002309626503519593</v>
      </c>
      <c r="U39" s="72"/>
      <c r="V39" s="61">
        <f t="shared" si="28"/>
        <v>0</v>
      </c>
      <c r="W39" s="72"/>
      <c r="X39" s="61">
        <f t="shared" si="29"/>
        <v>0</v>
      </c>
      <c r="Y39" s="62">
        <f t="shared" si="32"/>
        <v>231</v>
      </c>
      <c r="Z39" s="63">
        <f t="shared" si="30"/>
        <v>0.0007425312923901793</v>
      </c>
      <c r="AA39" s="62">
        <f t="shared" si="33"/>
        <v>63.160325683870525</v>
      </c>
      <c r="AB39" s="63">
        <f t="shared" si="31"/>
        <v>9.417742410459492E-05</v>
      </c>
      <c r="AC39" s="73"/>
      <c r="AD39" s="73"/>
      <c r="AE39" s="48"/>
      <c r="AH39" s="48"/>
    </row>
    <row r="40" spans="1:35" ht="12.75">
      <c r="A40" s="79" t="s">
        <v>68</v>
      </c>
      <c r="B40" s="74" t="s">
        <v>43</v>
      </c>
      <c r="C40" s="56" t="s">
        <v>77</v>
      </c>
      <c r="D40" s="57" t="s">
        <v>45</v>
      </c>
      <c r="E40" s="60"/>
      <c r="F40" s="61">
        <f t="shared" si="22"/>
        <v>0</v>
      </c>
      <c r="G40" s="60"/>
      <c r="H40" s="61">
        <f t="shared" si="23"/>
        <v>0</v>
      </c>
      <c r="I40" s="60"/>
      <c r="J40" s="61">
        <f t="shared" si="24"/>
        <v>0</v>
      </c>
      <c r="K40" s="60"/>
      <c r="L40" s="61">
        <f t="shared" si="25"/>
        <v>0</v>
      </c>
      <c r="M40" s="58"/>
      <c r="N40" s="59"/>
      <c r="O40" s="58"/>
      <c r="P40" s="58"/>
      <c r="Q40" s="60"/>
      <c r="R40" s="61">
        <f t="shared" si="26"/>
        <v>0</v>
      </c>
      <c r="S40" s="60"/>
      <c r="T40" s="61">
        <f t="shared" si="27"/>
        <v>0</v>
      </c>
      <c r="U40" s="60"/>
      <c r="V40" s="61">
        <f t="shared" si="28"/>
        <v>0</v>
      </c>
      <c r="W40" s="60"/>
      <c r="X40" s="61">
        <f t="shared" si="29"/>
        <v>0</v>
      </c>
      <c r="Y40" s="62"/>
      <c r="Z40" s="63">
        <f t="shared" si="30"/>
        <v>0</v>
      </c>
      <c r="AA40" s="62"/>
      <c r="AB40" s="63">
        <f t="shared" si="31"/>
        <v>0</v>
      </c>
      <c r="AC40" s="64"/>
      <c r="AD40" s="65"/>
      <c r="AE40" s="66"/>
      <c r="AF40" s="66"/>
      <c r="AG40" s="67"/>
      <c r="AH40" s="66"/>
      <c r="AI40" s="66"/>
    </row>
    <row r="41" spans="1:34" ht="12.75">
      <c r="A41" s="79" t="s">
        <v>68</v>
      </c>
      <c r="B41" s="74" t="s">
        <v>46</v>
      </c>
      <c r="C41" s="38" t="s">
        <v>78</v>
      </c>
      <c r="D41" s="57" t="s">
        <v>48</v>
      </c>
      <c r="E41" s="72">
        <v>79279</v>
      </c>
      <c r="F41" s="61">
        <f t="shared" si="22"/>
        <v>0.2979248714788203</v>
      </c>
      <c r="G41" s="72">
        <v>202917.29335398754</v>
      </c>
      <c r="H41" s="61">
        <f t="shared" si="23"/>
        <v>0.3238807505599355</v>
      </c>
      <c r="I41" s="72">
        <v>3723</v>
      </c>
      <c r="J41" s="61">
        <f t="shared" si="24"/>
        <v>0.9263498382682259</v>
      </c>
      <c r="K41" s="72">
        <v>11129.733031090127</v>
      </c>
      <c r="L41" s="61">
        <f t="shared" si="25"/>
        <v>0.8644807398497296</v>
      </c>
      <c r="M41" s="70"/>
      <c r="N41" s="70"/>
      <c r="O41" s="71"/>
      <c r="P41" s="70"/>
      <c r="Q41" s="60">
        <v>28248</v>
      </c>
      <c r="R41" s="61">
        <f t="shared" si="26"/>
        <v>0.811024978466839</v>
      </c>
      <c r="S41" s="72">
        <v>25014.08481308573</v>
      </c>
      <c r="T41" s="61">
        <f t="shared" si="27"/>
        <v>0.9147070193202549</v>
      </c>
      <c r="U41" s="72">
        <v>5765</v>
      </c>
      <c r="V41" s="61">
        <f t="shared" si="28"/>
        <v>0.9381611065907242</v>
      </c>
      <c r="W41" s="72">
        <v>3686.6885974659704</v>
      </c>
      <c r="X41" s="61">
        <f t="shared" si="29"/>
        <v>0.9421769170503227</v>
      </c>
      <c r="Y41" s="62">
        <f t="shared" si="32"/>
        <v>117015</v>
      </c>
      <c r="Z41" s="63">
        <f t="shared" si="30"/>
        <v>0.37613549428154475</v>
      </c>
      <c r="AA41" s="62">
        <f t="shared" si="33"/>
        <v>242747.79979562937</v>
      </c>
      <c r="AB41" s="63">
        <f t="shared" si="31"/>
        <v>0.3619576410393412</v>
      </c>
      <c r="AC41" s="73"/>
      <c r="AD41" s="73"/>
      <c r="AE41" s="48"/>
      <c r="AH41" s="48"/>
    </row>
    <row r="42" spans="1:35" ht="12.75">
      <c r="A42" s="79" t="s">
        <v>68</v>
      </c>
      <c r="B42" s="74" t="s">
        <v>49</v>
      </c>
      <c r="C42" s="56" t="s">
        <v>79</v>
      </c>
      <c r="D42" s="57" t="s">
        <v>51</v>
      </c>
      <c r="E42" s="60">
        <v>1291</v>
      </c>
      <c r="F42" s="61">
        <f t="shared" si="22"/>
        <v>0.004851486636803655</v>
      </c>
      <c r="G42" s="60">
        <v>9004.626183643431</v>
      </c>
      <c r="H42" s="61">
        <f t="shared" si="23"/>
        <v>0.014372481707522101</v>
      </c>
      <c r="I42" s="60">
        <v>100</v>
      </c>
      <c r="J42" s="61">
        <f t="shared" si="24"/>
        <v>0.02488181139586962</v>
      </c>
      <c r="K42" s="60">
        <v>1021.0780107295054</v>
      </c>
      <c r="L42" s="61">
        <f t="shared" si="25"/>
        <v>0.07931028279779634</v>
      </c>
      <c r="M42" s="58"/>
      <c r="N42" s="59"/>
      <c r="O42" s="58"/>
      <c r="P42" s="58"/>
      <c r="Q42" s="60">
        <v>39</v>
      </c>
      <c r="R42" s="61">
        <f t="shared" si="26"/>
        <v>0.001119724375538329</v>
      </c>
      <c r="S42" s="60">
        <v>195.57149617522293</v>
      </c>
      <c r="T42" s="61">
        <f t="shared" si="27"/>
        <v>0.007151595657693499</v>
      </c>
      <c r="U42" s="60">
        <v>5</v>
      </c>
      <c r="V42" s="61">
        <f t="shared" si="28"/>
        <v>0.0008136696501220504</v>
      </c>
      <c r="W42" s="60">
        <v>22.8623657526086</v>
      </c>
      <c r="X42" s="61">
        <f t="shared" si="29"/>
        <v>0.005842748231048142</v>
      </c>
      <c r="Y42" s="62">
        <f t="shared" si="32"/>
        <v>1435</v>
      </c>
      <c r="Z42" s="63">
        <f t="shared" si="30"/>
        <v>0.004612694392120811</v>
      </c>
      <c r="AA42" s="62">
        <f t="shared" si="33"/>
        <v>10244.138056300768</v>
      </c>
      <c r="AB42" s="63">
        <f t="shared" si="31"/>
        <v>0.015274882196508908</v>
      </c>
      <c r="AC42" s="64"/>
      <c r="AD42" s="65"/>
      <c r="AE42" s="66"/>
      <c r="AF42" s="66"/>
      <c r="AG42" s="67"/>
      <c r="AH42" s="66"/>
      <c r="AI42" s="66"/>
    </row>
    <row r="43" spans="1:34" ht="12.75">
      <c r="A43" s="79" t="s">
        <v>68</v>
      </c>
      <c r="B43" s="74" t="s">
        <v>52</v>
      </c>
      <c r="C43" s="38" t="s">
        <v>80</v>
      </c>
      <c r="D43" s="57" t="s">
        <v>54</v>
      </c>
      <c r="E43" s="72">
        <v>3</v>
      </c>
      <c r="F43" s="61">
        <f t="shared" si="22"/>
        <v>1.1273787692030183E-05</v>
      </c>
      <c r="G43" s="72">
        <v>103.8596076515211</v>
      </c>
      <c r="H43" s="61">
        <f t="shared" si="23"/>
        <v>0.00016577260184696846</v>
      </c>
      <c r="I43" s="72"/>
      <c r="J43" s="61">
        <f t="shared" si="24"/>
        <v>0</v>
      </c>
      <c r="K43" s="72"/>
      <c r="L43" s="61">
        <f t="shared" si="25"/>
        <v>0</v>
      </c>
      <c r="M43" s="70"/>
      <c r="N43" s="70"/>
      <c r="O43" s="71"/>
      <c r="P43" s="70"/>
      <c r="Q43" s="72">
        <v>2</v>
      </c>
      <c r="R43" s="61">
        <f t="shared" si="26"/>
        <v>5.7421762848119435E-05</v>
      </c>
      <c r="S43" s="72">
        <v>5.54052901732668</v>
      </c>
      <c r="T43" s="61">
        <f t="shared" si="27"/>
        <v>0.00020260428557614243</v>
      </c>
      <c r="U43" s="72"/>
      <c r="V43" s="61">
        <f t="shared" si="28"/>
        <v>0</v>
      </c>
      <c r="W43" s="72"/>
      <c r="X43" s="61">
        <f t="shared" si="29"/>
        <v>0</v>
      </c>
      <c r="Y43" s="62">
        <f t="shared" si="32"/>
        <v>5</v>
      </c>
      <c r="Z43" s="63">
        <f t="shared" si="30"/>
        <v>1.6072105895891327E-05</v>
      </c>
      <c r="AA43" s="62">
        <f t="shared" si="33"/>
        <v>109.40013666884778</v>
      </c>
      <c r="AB43" s="63">
        <f t="shared" si="31"/>
        <v>0.00016312491990195426</v>
      </c>
      <c r="AC43" s="73"/>
      <c r="AD43" s="73"/>
      <c r="AE43" s="48"/>
      <c r="AH43" s="48"/>
    </row>
    <row r="44" spans="1:35" ht="15">
      <c r="A44" s="83" t="s">
        <v>81</v>
      </c>
      <c r="B44" s="37" t="s">
        <v>23</v>
      </c>
      <c r="C44" s="56" t="s">
        <v>82</v>
      </c>
      <c r="D44" s="84" t="s">
        <v>83</v>
      </c>
      <c r="E44" s="42"/>
      <c r="F44" s="43">
        <f>SUM(F46:F55)</f>
        <v>0</v>
      </c>
      <c r="G44" s="42"/>
      <c r="H44" s="43">
        <f>SUM(H46:H55)</f>
        <v>0</v>
      </c>
      <c r="I44" s="42"/>
      <c r="J44" s="43">
        <f>SUM(J46:J55)</f>
        <v>0</v>
      </c>
      <c r="K44" s="42"/>
      <c r="L44" s="43">
        <f>SUM(L46:L55)</f>
        <v>0</v>
      </c>
      <c r="M44" s="42">
        <f>SUM(M46:M55)</f>
        <v>2942</v>
      </c>
      <c r="N44" s="43">
        <f>SUM(N46:N55)</f>
        <v>1</v>
      </c>
      <c r="O44" s="42">
        <f>SUM(O46:O55)</f>
        <v>5710.634472784978</v>
      </c>
      <c r="P44" s="43">
        <f>SUM(P46:P55)</f>
        <v>1</v>
      </c>
      <c r="Q44" s="40"/>
      <c r="R44" s="40"/>
      <c r="S44" s="41"/>
      <c r="T44" s="40"/>
      <c r="U44" s="42"/>
      <c r="V44" s="43">
        <f>SUM(V46:V55)</f>
        <v>0</v>
      </c>
      <c r="W44" s="42"/>
      <c r="X44" s="43">
        <f>SUM(X46:X55)</f>
        <v>0</v>
      </c>
      <c r="Y44" s="44"/>
      <c r="Z44" s="45">
        <f>SUM(Z46:Z55)</f>
        <v>0</v>
      </c>
      <c r="AA44" s="44"/>
      <c r="AB44" s="45">
        <f>SUM(AB46:AB55)</f>
        <v>0</v>
      </c>
      <c r="AC44" s="46" t="e">
        <f>Y44/Y$68</f>
        <v>#DIV/0!</v>
      </c>
      <c r="AD44" s="47" t="e">
        <f>AA44/AA$68</f>
        <v>#DIV/0!</v>
      </c>
      <c r="AE44" s="66"/>
      <c r="AF44" s="66"/>
      <c r="AG44" s="67"/>
      <c r="AH44" s="66"/>
      <c r="AI44" s="66"/>
    </row>
    <row r="45" spans="1:35" s="55" customFormat="1" ht="12.75">
      <c r="A45" s="50"/>
      <c r="B45" s="50"/>
      <c r="C45" s="51"/>
      <c r="D45" s="52" t="s">
        <v>24</v>
      </c>
      <c r="E45" s="117">
        <f>IF(E44&gt;0,E44/$Y44,"")</f>
      </c>
      <c r="F45" s="118"/>
      <c r="G45" s="119">
        <f>IF(G44&gt;0,G44/$AA44,"")</f>
      </c>
      <c r="H45" s="120"/>
      <c r="I45" s="117">
        <f>IF(I44&gt;0,I44/$Y44,"")</f>
      </c>
      <c r="J45" s="118"/>
      <c r="K45" s="119">
        <f>IF(K44&gt;0,K44/$AA44,"")</f>
      </c>
      <c r="L45" s="120"/>
      <c r="M45" s="117" t="e">
        <f>IF(M44&gt;0,M44/$Y44,"")</f>
        <v>#DIV/0!</v>
      </c>
      <c r="N45" s="118"/>
      <c r="O45" s="119" t="e">
        <f>IF(O44&gt;0,O44/$AA44,"")</f>
        <v>#DIV/0!</v>
      </c>
      <c r="P45" s="120"/>
      <c r="Q45" s="117">
        <f>IF(Q44&gt;0,Q44/$Y44,"")</f>
      </c>
      <c r="R45" s="118"/>
      <c r="S45" s="119">
        <f>IF(S44&gt;0,S44/$AA44,"")</f>
      </c>
      <c r="T45" s="120"/>
      <c r="U45" s="117">
        <f>IF(U44&gt;0,U44/$Y44,"")</f>
      </c>
      <c r="V45" s="118"/>
      <c r="W45" s="119">
        <f>IF(W44&gt;0,W44/$AA44,"")</f>
      </c>
      <c r="X45" s="120"/>
      <c r="Y45" s="117">
        <f>IF(Y44&gt;0,Y44/$Y44,"")</f>
      </c>
      <c r="Z45" s="118"/>
      <c r="AA45" s="119">
        <f>IF(AA44&gt;0,AA44/$AA44,"")</f>
      </c>
      <c r="AB45" s="120"/>
      <c r="AC45" s="53"/>
      <c r="AD45" s="53"/>
      <c r="AE45" s="54"/>
      <c r="AF45" s="54"/>
      <c r="AG45" s="54"/>
      <c r="AH45" s="54"/>
      <c r="AI45" s="54"/>
    </row>
    <row r="46" spans="1:61" ht="12.75">
      <c r="A46" s="83" t="s">
        <v>81</v>
      </c>
      <c r="B46" s="7" t="s">
        <v>25</v>
      </c>
      <c r="C46" s="38" t="s">
        <v>84</v>
      </c>
      <c r="D46" s="57" t="s">
        <v>27</v>
      </c>
      <c r="E46" s="60"/>
      <c r="F46" s="61">
        <f aca="true" t="shared" si="34" ref="F46:F55">IF(E$44&gt;0,E46/E$44,"")</f>
      </c>
      <c r="G46" s="60"/>
      <c r="H46" s="61">
        <f aca="true" t="shared" si="35" ref="H46:H55">IF(G$44&gt;0,G46/G$44,"")</f>
      </c>
      <c r="I46" s="60"/>
      <c r="J46" s="61">
        <f aca="true" t="shared" si="36" ref="J46:J55">IF(I$44&gt;0,I46/I$44,"")</f>
      </c>
      <c r="K46" s="60"/>
      <c r="L46" s="61">
        <f aca="true" t="shared" si="37" ref="L46:L55">IF(K$44&gt;0,K46/K$44,"")</f>
      </c>
      <c r="M46" s="60">
        <v>216</v>
      </c>
      <c r="N46" s="61">
        <f aca="true" t="shared" si="38" ref="N46:N55">IF(M$44&gt;0,M46/M$44,"")</f>
        <v>0.07341944255608429</v>
      </c>
      <c r="O46" s="60">
        <v>96.89245316932772</v>
      </c>
      <c r="P46" s="61">
        <f aca="true" t="shared" si="39" ref="P46:P55">IF(O$44&gt;0,O46/O$44,"")</f>
        <v>0.016967020675388272</v>
      </c>
      <c r="Q46" s="58"/>
      <c r="R46" s="59"/>
      <c r="S46" s="58"/>
      <c r="T46" s="58"/>
      <c r="U46" s="60"/>
      <c r="V46" s="61">
        <f aca="true" t="shared" si="40" ref="V46:V55">IF(U$44&gt;0,U46/U$44,"")</f>
      </c>
      <c r="W46" s="60"/>
      <c r="X46" s="61">
        <f aca="true" t="shared" si="41" ref="X46:X55">IF(W$44&gt;0,W46/W$44,"")</f>
      </c>
      <c r="Y46" s="62"/>
      <c r="Z46" s="63">
        <f aca="true" t="shared" si="42" ref="Z46:Z55">IF(Y$44&gt;0,Y46/Y$44,"")</f>
      </c>
      <c r="AA46" s="62"/>
      <c r="AB46" s="63">
        <f aca="true" t="shared" si="43" ref="AB46:AB55">IF(AA$44&gt;0,AA46/AA$44,"")</f>
      </c>
      <c r="AC46" s="64"/>
      <c r="AD46" s="65"/>
      <c r="AE46" s="66"/>
      <c r="AF46" s="66"/>
      <c r="AG46" s="67"/>
      <c r="AH46" s="66"/>
      <c r="AI46" s="66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</row>
    <row r="47" spans="1:34" ht="12.75">
      <c r="A47" s="83" t="s">
        <v>81</v>
      </c>
      <c r="B47" s="7" t="s">
        <v>28</v>
      </c>
      <c r="C47" s="56" t="s">
        <v>85</v>
      </c>
      <c r="D47" s="69" t="s">
        <v>30</v>
      </c>
      <c r="E47" s="72"/>
      <c r="F47" s="61">
        <f t="shared" si="34"/>
      </c>
      <c r="G47" s="72"/>
      <c r="H47" s="61">
        <f t="shared" si="35"/>
      </c>
      <c r="I47" s="72"/>
      <c r="J47" s="61">
        <f t="shared" si="36"/>
      </c>
      <c r="K47" s="72"/>
      <c r="L47" s="61">
        <f t="shared" si="37"/>
      </c>
      <c r="M47" s="72"/>
      <c r="N47" s="61">
        <f t="shared" si="38"/>
        <v>0</v>
      </c>
      <c r="O47" s="72"/>
      <c r="P47" s="61">
        <f t="shared" si="39"/>
        <v>0</v>
      </c>
      <c r="Q47" s="70"/>
      <c r="R47" s="70"/>
      <c r="S47" s="71"/>
      <c r="T47" s="70"/>
      <c r="U47" s="72"/>
      <c r="V47" s="61">
        <f t="shared" si="40"/>
      </c>
      <c r="W47" s="72"/>
      <c r="X47" s="61">
        <f t="shared" si="41"/>
      </c>
      <c r="Y47" s="62"/>
      <c r="Z47" s="63">
        <f t="shared" si="42"/>
      </c>
      <c r="AA47" s="62"/>
      <c r="AB47" s="63">
        <f t="shared" si="43"/>
      </c>
      <c r="AC47" s="73"/>
      <c r="AD47" s="73"/>
      <c r="AE47" s="48"/>
      <c r="AH47" s="48"/>
    </row>
    <row r="48" spans="1:35" ht="12.75">
      <c r="A48" s="83" t="s">
        <v>81</v>
      </c>
      <c r="B48" s="7" t="s">
        <v>31</v>
      </c>
      <c r="C48" s="38" t="s">
        <v>86</v>
      </c>
      <c r="D48" s="69" t="s">
        <v>33</v>
      </c>
      <c r="E48" s="60"/>
      <c r="F48" s="61">
        <f t="shared" si="34"/>
      </c>
      <c r="G48" s="60"/>
      <c r="H48" s="61">
        <f t="shared" si="35"/>
      </c>
      <c r="I48" s="60"/>
      <c r="J48" s="61">
        <f t="shared" si="36"/>
      </c>
      <c r="K48" s="60"/>
      <c r="L48" s="61">
        <f t="shared" si="37"/>
      </c>
      <c r="M48" s="60"/>
      <c r="N48" s="61">
        <f t="shared" si="38"/>
        <v>0</v>
      </c>
      <c r="O48" s="60"/>
      <c r="P48" s="61">
        <f t="shared" si="39"/>
        <v>0</v>
      </c>
      <c r="Q48" s="58"/>
      <c r="R48" s="59"/>
      <c r="S48" s="58"/>
      <c r="T48" s="58"/>
      <c r="U48" s="60"/>
      <c r="V48" s="61">
        <f t="shared" si="40"/>
      </c>
      <c r="W48" s="60"/>
      <c r="X48" s="61">
        <f t="shared" si="41"/>
      </c>
      <c r="Y48" s="62"/>
      <c r="Z48" s="63">
        <f t="shared" si="42"/>
      </c>
      <c r="AA48" s="62"/>
      <c r="AB48" s="63">
        <f t="shared" si="43"/>
      </c>
      <c r="AC48" s="64"/>
      <c r="AD48" s="65"/>
      <c r="AE48" s="66"/>
      <c r="AF48" s="66"/>
      <c r="AG48" s="67"/>
      <c r="AH48" s="66"/>
      <c r="AI48" s="66"/>
    </row>
    <row r="49" spans="1:34" ht="12.75">
      <c r="A49" s="83" t="s">
        <v>81</v>
      </c>
      <c r="B49" s="74" t="s">
        <v>34</v>
      </c>
      <c r="C49" s="56" t="s">
        <v>87</v>
      </c>
      <c r="D49" s="69" t="s">
        <v>36</v>
      </c>
      <c r="E49" s="72"/>
      <c r="F49" s="61">
        <f t="shared" si="34"/>
      </c>
      <c r="G49" s="72"/>
      <c r="H49" s="61">
        <f t="shared" si="35"/>
      </c>
      <c r="I49" s="72"/>
      <c r="J49" s="61">
        <f t="shared" si="36"/>
      </c>
      <c r="K49" s="72"/>
      <c r="L49" s="61">
        <f t="shared" si="37"/>
      </c>
      <c r="M49" s="72"/>
      <c r="N49" s="61">
        <f t="shared" si="38"/>
        <v>0</v>
      </c>
      <c r="O49" s="72"/>
      <c r="P49" s="61">
        <f t="shared" si="39"/>
        <v>0</v>
      </c>
      <c r="Q49" s="70"/>
      <c r="R49" s="70"/>
      <c r="S49" s="71"/>
      <c r="T49" s="70"/>
      <c r="U49" s="72"/>
      <c r="V49" s="61">
        <f t="shared" si="40"/>
      </c>
      <c r="W49" s="72"/>
      <c r="X49" s="61">
        <f t="shared" si="41"/>
      </c>
      <c r="Y49" s="62"/>
      <c r="Z49" s="63">
        <f t="shared" si="42"/>
      </c>
      <c r="AA49" s="62"/>
      <c r="AB49" s="63">
        <f t="shared" si="43"/>
      </c>
      <c r="AC49" s="73"/>
      <c r="AD49" s="73"/>
      <c r="AE49" s="48"/>
      <c r="AH49" s="48"/>
    </row>
    <row r="50" spans="1:35" ht="12.75">
      <c r="A50" s="83" t="s">
        <v>81</v>
      </c>
      <c r="B50" s="7" t="s">
        <v>37</v>
      </c>
      <c r="C50" s="38" t="s">
        <v>88</v>
      </c>
      <c r="D50" s="57" t="s">
        <v>39</v>
      </c>
      <c r="E50" s="60"/>
      <c r="F50" s="61">
        <f t="shared" si="34"/>
      </c>
      <c r="G50" s="60"/>
      <c r="H50" s="61">
        <f t="shared" si="35"/>
      </c>
      <c r="I50" s="60"/>
      <c r="J50" s="61">
        <f t="shared" si="36"/>
      </c>
      <c r="K50" s="60"/>
      <c r="L50" s="61">
        <f t="shared" si="37"/>
      </c>
      <c r="M50" s="60">
        <v>313</v>
      </c>
      <c r="N50" s="61">
        <f t="shared" si="38"/>
        <v>0.10639021074099252</v>
      </c>
      <c r="O50" s="60">
        <v>180.17845320449493</v>
      </c>
      <c r="P50" s="61">
        <f t="shared" si="39"/>
        <v>0.031551389615841585</v>
      </c>
      <c r="Q50" s="58"/>
      <c r="R50" s="59"/>
      <c r="S50" s="58"/>
      <c r="T50" s="58"/>
      <c r="U50" s="60"/>
      <c r="V50" s="61">
        <f t="shared" si="40"/>
      </c>
      <c r="W50" s="60"/>
      <c r="X50" s="61">
        <f t="shared" si="41"/>
      </c>
      <c r="Y50" s="62"/>
      <c r="Z50" s="63">
        <f t="shared" si="42"/>
      </c>
      <c r="AA50" s="62"/>
      <c r="AB50" s="63">
        <f t="shared" si="43"/>
      </c>
      <c r="AC50" s="64"/>
      <c r="AD50" s="65"/>
      <c r="AE50" s="66"/>
      <c r="AF50" s="66"/>
      <c r="AG50" s="67"/>
      <c r="AH50" s="66"/>
      <c r="AI50" s="66"/>
    </row>
    <row r="51" spans="1:34" ht="12.75">
      <c r="A51" s="83" t="s">
        <v>81</v>
      </c>
      <c r="B51" s="74" t="s">
        <v>40</v>
      </c>
      <c r="C51" s="56" t="s">
        <v>89</v>
      </c>
      <c r="D51" s="57" t="s">
        <v>42</v>
      </c>
      <c r="E51" s="72"/>
      <c r="F51" s="61">
        <f t="shared" si="34"/>
      </c>
      <c r="G51" s="72"/>
      <c r="H51" s="61">
        <f t="shared" si="35"/>
      </c>
      <c r="I51" s="72"/>
      <c r="J51" s="61">
        <f t="shared" si="36"/>
      </c>
      <c r="K51" s="72"/>
      <c r="L51" s="61">
        <f t="shared" si="37"/>
      </c>
      <c r="M51" s="72">
        <v>76</v>
      </c>
      <c r="N51" s="61">
        <f t="shared" si="38"/>
        <v>0.02583276682528892</v>
      </c>
      <c r="O51" s="72">
        <v>5.1647231486071306</v>
      </c>
      <c r="P51" s="61">
        <f t="shared" si="39"/>
        <v>0.0009044044358329213</v>
      </c>
      <c r="Q51" s="70"/>
      <c r="R51" s="70"/>
      <c r="S51" s="71"/>
      <c r="T51" s="70"/>
      <c r="U51" s="72"/>
      <c r="V51" s="61">
        <f t="shared" si="40"/>
      </c>
      <c r="W51" s="72"/>
      <c r="X51" s="61">
        <f t="shared" si="41"/>
      </c>
      <c r="Y51" s="62"/>
      <c r="Z51" s="63">
        <f t="shared" si="42"/>
      </c>
      <c r="AA51" s="62"/>
      <c r="AB51" s="63">
        <f t="shared" si="43"/>
      </c>
      <c r="AC51" s="73"/>
      <c r="AD51" s="73"/>
      <c r="AE51" s="48"/>
      <c r="AH51" s="48"/>
    </row>
    <row r="52" spans="1:35" ht="12.75">
      <c r="A52" s="83" t="s">
        <v>81</v>
      </c>
      <c r="B52" s="74" t="s">
        <v>43</v>
      </c>
      <c r="C52" s="38" t="s">
        <v>90</v>
      </c>
      <c r="D52" s="57" t="s">
        <v>45</v>
      </c>
      <c r="E52" s="60"/>
      <c r="F52" s="61">
        <f t="shared" si="34"/>
      </c>
      <c r="G52" s="60"/>
      <c r="H52" s="61">
        <f t="shared" si="35"/>
      </c>
      <c r="I52" s="60"/>
      <c r="J52" s="61">
        <f t="shared" si="36"/>
      </c>
      <c r="K52" s="60"/>
      <c r="L52" s="61">
        <f t="shared" si="37"/>
      </c>
      <c r="M52" s="60"/>
      <c r="N52" s="61">
        <f t="shared" si="38"/>
        <v>0</v>
      </c>
      <c r="O52" s="60"/>
      <c r="P52" s="61">
        <f t="shared" si="39"/>
        <v>0</v>
      </c>
      <c r="Q52" s="58"/>
      <c r="R52" s="59"/>
      <c r="S52" s="58"/>
      <c r="T52" s="58"/>
      <c r="U52" s="60"/>
      <c r="V52" s="61">
        <f t="shared" si="40"/>
      </c>
      <c r="W52" s="60"/>
      <c r="X52" s="61">
        <f t="shared" si="41"/>
      </c>
      <c r="Y52" s="62"/>
      <c r="Z52" s="63">
        <f t="shared" si="42"/>
      </c>
      <c r="AA52" s="62"/>
      <c r="AB52" s="63">
        <f t="shared" si="43"/>
      </c>
      <c r="AC52" s="64"/>
      <c r="AD52" s="65"/>
      <c r="AE52" s="66"/>
      <c r="AF52" s="66"/>
      <c r="AG52" s="67"/>
      <c r="AH52" s="66"/>
      <c r="AI52" s="66"/>
    </row>
    <row r="53" spans="1:34" ht="12.75">
      <c r="A53" s="83" t="s">
        <v>81</v>
      </c>
      <c r="B53" s="74" t="s">
        <v>46</v>
      </c>
      <c r="C53" s="56" t="s">
        <v>91</v>
      </c>
      <c r="D53" s="57" t="s">
        <v>48</v>
      </c>
      <c r="E53" s="72"/>
      <c r="F53" s="61">
        <f t="shared" si="34"/>
      </c>
      <c r="G53" s="72"/>
      <c r="H53" s="61">
        <f t="shared" si="35"/>
      </c>
      <c r="I53" s="72"/>
      <c r="J53" s="61">
        <f t="shared" si="36"/>
      </c>
      <c r="K53" s="72"/>
      <c r="L53" s="61">
        <f t="shared" si="37"/>
      </c>
      <c r="M53" s="72">
        <v>2297</v>
      </c>
      <c r="N53" s="61">
        <f t="shared" si="38"/>
        <v>0.7807613868116927</v>
      </c>
      <c r="O53" s="72">
        <v>5291.955545239063</v>
      </c>
      <c r="P53" s="61">
        <f t="shared" si="39"/>
        <v>0.9266843413737647</v>
      </c>
      <c r="Q53" s="70"/>
      <c r="R53" s="70"/>
      <c r="S53" s="71"/>
      <c r="T53" s="70"/>
      <c r="U53" s="72"/>
      <c r="V53" s="61">
        <f t="shared" si="40"/>
      </c>
      <c r="W53" s="72"/>
      <c r="X53" s="61">
        <f t="shared" si="41"/>
      </c>
      <c r="Y53" s="62"/>
      <c r="Z53" s="63">
        <f t="shared" si="42"/>
      </c>
      <c r="AA53" s="62"/>
      <c r="AB53" s="63">
        <f t="shared" si="43"/>
      </c>
      <c r="AC53" s="73"/>
      <c r="AD53" s="73"/>
      <c r="AE53" s="48"/>
      <c r="AH53" s="48"/>
    </row>
    <row r="54" spans="1:35" ht="12.75">
      <c r="A54" s="83" t="s">
        <v>81</v>
      </c>
      <c r="B54" s="74" t="s">
        <v>49</v>
      </c>
      <c r="C54" s="38" t="s">
        <v>92</v>
      </c>
      <c r="D54" s="57" t="s">
        <v>51</v>
      </c>
      <c r="E54" s="60"/>
      <c r="F54" s="61">
        <f t="shared" si="34"/>
      </c>
      <c r="G54" s="60"/>
      <c r="H54" s="61">
        <f t="shared" si="35"/>
      </c>
      <c r="I54" s="60"/>
      <c r="J54" s="61">
        <f t="shared" si="36"/>
      </c>
      <c r="K54" s="60"/>
      <c r="L54" s="61">
        <f t="shared" si="37"/>
      </c>
      <c r="M54" s="60">
        <v>39</v>
      </c>
      <c r="N54" s="61">
        <f t="shared" si="38"/>
        <v>0.013256288239292998</v>
      </c>
      <c r="O54" s="60">
        <v>120.65286379547527</v>
      </c>
      <c r="P54" s="61">
        <f t="shared" si="39"/>
        <v>0.021127751105497555</v>
      </c>
      <c r="Q54" s="58"/>
      <c r="R54" s="59"/>
      <c r="S54" s="58"/>
      <c r="T54" s="58"/>
      <c r="U54" s="60"/>
      <c r="V54" s="61">
        <f t="shared" si="40"/>
      </c>
      <c r="W54" s="60"/>
      <c r="X54" s="61">
        <f t="shared" si="41"/>
      </c>
      <c r="Y54" s="62"/>
      <c r="Z54" s="63">
        <f t="shared" si="42"/>
      </c>
      <c r="AA54" s="62"/>
      <c r="AB54" s="63">
        <f t="shared" si="43"/>
      </c>
      <c r="AC54" s="64"/>
      <c r="AD54" s="65"/>
      <c r="AE54" s="66"/>
      <c r="AF54" s="66"/>
      <c r="AG54" s="67"/>
      <c r="AH54" s="66"/>
      <c r="AI54" s="66"/>
    </row>
    <row r="55" spans="1:34" ht="12.75">
      <c r="A55" s="83" t="s">
        <v>81</v>
      </c>
      <c r="B55" s="74" t="s">
        <v>52</v>
      </c>
      <c r="C55" s="56" t="s">
        <v>93</v>
      </c>
      <c r="D55" s="57" t="s">
        <v>54</v>
      </c>
      <c r="E55" s="72"/>
      <c r="F55" s="61">
        <f t="shared" si="34"/>
      </c>
      <c r="G55" s="72"/>
      <c r="H55" s="61">
        <f t="shared" si="35"/>
      </c>
      <c r="I55" s="72"/>
      <c r="J55" s="61">
        <f t="shared" si="36"/>
      </c>
      <c r="K55" s="72"/>
      <c r="L55" s="61">
        <f t="shared" si="37"/>
      </c>
      <c r="M55" s="72">
        <v>1</v>
      </c>
      <c r="N55" s="61">
        <f t="shared" si="38"/>
        <v>0.0003399048266485384</v>
      </c>
      <c r="O55" s="72">
        <v>15.7904342280096</v>
      </c>
      <c r="P55" s="61">
        <f t="shared" si="39"/>
        <v>0.0027650927936749693</v>
      </c>
      <c r="Q55" s="70"/>
      <c r="R55" s="70"/>
      <c r="S55" s="71"/>
      <c r="T55" s="70"/>
      <c r="U55" s="72"/>
      <c r="V55" s="61">
        <f t="shared" si="40"/>
      </c>
      <c r="W55" s="72"/>
      <c r="X55" s="61">
        <f t="shared" si="41"/>
      </c>
      <c r="Y55" s="62"/>
      <c r="Z55" s="63">
        <f t="shared" si="42"/>
      </c>
      <c r="AA55" s="62"/>
      <c r="AB55" s="63">
        <f t="shared" si="43"/>
      </c>
      <c r="AC55" s="73"/>
      <c r="AD55" s="73"/>
      <c r="AE55" s="48"/>
      <c r="AH55" s="48"/>
    </row>
    <row r="56" spans="1:35" s="88" customFormat="1" ht="15">
      <c r="A56" s="85" t="s">
        <v>94</v>
      </c>
      <c r="B56" s="37" t="s">
        <v>23</v>
      </c>
      <c r="C56" s="38" t="s">
        <v>95</v>
      </c>
      <c r="D56" s="86" t="s">
        <v>96</v>
      </c>
      <c r="E56" s="42"/>
      <c r="F56" s="43">
        <f>SUM(F58:F67)</f>
        <v>0</v>
      </c>
      <c r="G56" s="42"/>
      <c r="H56" s="43">
        <f>SUM(H58:H67)</f>
        <v>0</v>
      </c>
      <c r="I56" s="42"/>
      <c r="J56" s="43">
        <f>SUM(J58:J67)</f>
        <v>0</v>
      </c>
      <c r="K56" s="42"/>
      <c r="L56" s="43">
        <f>SUM(L58:L67)</f>
        <v>0</v>
      </c>
      <c r="M56" s="42">
        <f>SUM(M58:M67)</f>
        <v>1605</v>
      </c>
      <c r="N56" s="87">
        <v>1</v>
      </c>
      <c r="O56" s="42">
        <f>SUM(O58:O67)</f>
        <v>6076.735191132799</v>
      </c>
      <c r="P56" s="43">
        <f>SUM(P58:P67)</f>
        <v>1</v>
      </c>
      <c r="Q56" s="42"/>
      <c r="R56" s="43">
        <f>SUM(R58:R67)</f>
        <v>0</v>
      </c>
      <c r="S56" s="42"/>
      <c r="T56" s="43">
        <f>SUM(T58:T67)</f>
        <v>0</v>
      </c>
      <c r="U56" s="40"/>
      <c r="V56" s="40"/>
      <c r="W56" s="41"/>
      <c r="X56" s="40"/>
      <c r="Y56" s="44"/>
      <c r="Z56" s="45">
        <f>SUM(Z58:Z67)</f>
        <v>0</v>
      </c>
      <c r="AA56" s="44"/>
      <c r="AB56" s="45">
        <f>SUM(AB58:AB67)</f>
        <v>0</v>
      </c>
      <c r="AC56" s="46" t="e">
        <f>Y56/Y$68</f>
        <v>#DIV/0!</v>
      </c>
      <c r="AD56" s="47" t="e">
        <f>AA56/AA$68</f>
        <v>#DIV/0!</v>
      </c>
      <c r="AE56" s="48"/>
      <c r="AF56" s="10"/>
      <c r="AG56" s="10"/>
      <c r="AH56" s="48"/>
      <c r="AI56" s="10"/>
    </row>
    <row r="57" spans="1:35" s="55" customFormat="1" ht="12.75">
      <c r="A57" s="50"/>
      <c r="B57" s="50"/>
      <c r="C57" s="51"/>
      <c r="D57" s="52" t="s">
        <v>24</v>
      </c>
      <c r="E57" s="117">
        <f>IF(E56&gt;0,E56/$Y56,"")</f>
      </c>
      <c r="F57" s="118"/>
      <c r="G57" s="119">
        <f>IF(G56&gt;0,G56/$AA56,"")</f>
      </c>
      <c r="H57" s="120"/>
      <c r="I57" s="117">
        <f>IF(I56&gt;0,I56/$Y56,"")</f>
      </c>
      <c r="J57" s="118"/>
      <c r="K57" s="119">
        <f>IF(K56&gt;0,K56/$AA56,"")</f>
      </c>
      <c r="L57" s="120"/>
      <c r="M57" s="117" t="e">
        <f>IF(M56&gt;0,M56/$Y56,"")</f>
        <v>#DIV/0!</v>
      </c>
      <c r="N57" s="118"/>
      <c r="O57" s="119" t="e">
        <f>IF(O56&gt;0,O56/$AA56,"")</f>
        <v>#DIV/0!</v>
      </c>
      <c r="P57" s="120"/>
      <c r="Q57" s="117">
        <f>IF(Q56&gt;0,Q56/$Y56,"")</f>
      </c>
      <c r="R57" s="118"/>
      <c r="S57" s="119">
        <f>IF(S56&gt;0,S56/$AA56,"")</f>
      </c>
      <c r="T57" s="120"/>
      <c r="U57" s="117">
        <f>IF(U56&gt;0,U56/$Y56,"")</f>
      </c>
      <c r="V57" s="118"/>
      <c r="W57" s="119">
        <f>IF(W56&gt;0,W56/$AA56,"")</f>
      </c>
      <c r="X57" s="120"/>
      <c r="Y57" s="117">
        <f>IF(Y56&gt;0,Y56/$Y56,"")</f>
      </c>
      <c r="Z57" s="118"/>
      <c r="AA57" s="119">
        <f>IF(AA56&gt;0,AA56/$AA56,"")</f>
      </c>
      <c r="AB57" s="120"/>
      <c r="AC57" s="53"/>
      <c r="AD57" s="53"/>
      <c r="AE57" s="54"/>
      <c r="AF57" s="54"/>
      <c r="AG57" s="54"/>
      <c r="AH57" s="54"/>
      <c r="AI57" s="54"/>
    </row>
    <row r="58" spans="1:61" ht="12.75">
      <c r="A58" s="85" t="s">
        <v>94</v>
      </c>
      <c r="B58" s="7" t="s">
        <v>25</v>
      </c>
      <c r="C58" s="56" t="s">
        <v>97</v>
      </c>
      <c r="D58" s="57" t="s">
        <v>27</v>
      </c>
      <c r="E58" s="60"/>
      <c r="F58" s="61">
        <f aca="true" t="shared" si="44" ref="F58:F67">IF(E$56&gt;0,E58/E$56,"")</f>
      </c>
      <c r="G58" s="60"/>
      <c r="H58" s="61">
        <f aca="true" t="shared" si="45" ref="H58:H67">IF(G$56&gt;0,G58/G$56,"")</f>
      </c>
      <c r="I58" s="60"/>
      <c r="J58" s="61">
        <f aca="true" t="shared" si="46" ref="J58:J67">IF(I$56&gt;0,I58/I$56,"")</f>
      </c>
      <c r="K58" s="60"/>
      <c r="L58" s="61">
        <f aca="true" t="shared" si="47" ref="L58:L67">IF(K$56&gt;0,K58/K$56,"")</f>
      </c>
      <c r="M58" s="60">
        <v>217</v>
      </c>
      <c r="N58" s="61">
        <f aca="true" t="shared" si="48" ref="N58:N67">IF(M$56&gt;0,M58/M$56,"")</f>
        <v>0.135202492211838</v>
      </c>
      <c r="O58" s="60">
        <v>906.8149210399891</v>
      </c>
      <c r="P58" s="61">
        <f aca="true" t="shared" si="49" ref="P58:P67">IF(O$56&gt;0,O58/O$56,"")</f>
        <v>0.1492273223232136</v>
      </c>
      <c r="Q58" s="60"/>
      <c r="R58" s="61">
        <f aca="true" t="shared" si="50" ref="R58:R67">IF(Q$56&gt;0,Q58/Q$56,"")</f>
      </c>
      <c r="S58" s="60"/>
      <c r="T58" s="61">
        <f aca="true" t="shared" si="51" ref="T58:T67">IF(S$56&gt;0,S58/S$56,"")</f>
      </c>
      <c r="U58" s="58"/>
      <c r="V58" s="59"/>
      <c r="W58" s="58"/>
      <c r="X58" s="58"/>
      <c r="Y58" s="62"/>
      <c r="Z58" s="63">
        <f aca="true" t="shared" si="52" ref="Z58:Z67">IF(Y$56&gt;0,Y58/Y$44,"")</f>
      </c>
      <c r="AA58" s="62"/>
      <c r="AB58" s="63">
        <f aca="true" t="shared" si="53" ref="AB58:AB67">IF(AA$56&gt;0,AA58/AA$56,"")</f>
      </c>
      <c r="AC58" s="64"/>
      <c r="AD58" s="65"/>
      <c r="AE58" s="66"/>
      <c r="AF58" s="66"/>
      <c r="AG58" s="67"/>
      <c r="AH58" s="66"/>
      <c r="AI58" s="66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</row>
    <row r="59" spans="1:34" ht="12.75">
      <c r="A59" s="85" t="s">
        <v>94</v>
      </c>
      <c r="B59" s="7" t="s">
        <v>28</v>
      </c>
      <c r="C59" s="38" t="s">
        <v>98</v>
      </c>
      <c r="D59" s="69" t="s">
        <v>30</v>
      </c>
      <c r="E59" s="72"/>
      <c r="F59" s="61">
        <f t="shared" si="44"/>
      </c>
      <c r="G59" s="72"/>
      <c r="H59" s="61">
        <f t="shared" si="45"/>
      </c>
      <c r="I59" s="72"/>
      <c r="J59" s="61">
        <f t="shared" si="46"/>
      </c>
      <c r="K59" s="72"/>
      <c r="L59" s="61">
        <f t="shared" si="47"/>
      </c>
      <c r="M59" s="72"/>
      <c r="N59" s="61">
        <f t="shared" si="48"/>
        <v>0</v>
      </c>
      <c r="O59" s="72"/>
      <c r="P59" s="61">
        <f t="shared" si="49"/>
        <v>0</v>
      </c>
      <c r="Q59" s="72"/>
      <c r="R59" s="61">
        <f t="shared" si="50"/>
      </c>
      <c r="S59" s="72"/>
      <c r="T59" s="61">
        <f t="shared" si="51"/>
      </c>
      <c r="U59" s="70"/>
      <c r="V59" s="70"/>
      <c r="W59" s="71"/>
      <c r="X59" s="70"/>
      <c r="Y59" s="62"/>
      <c r="Z59" s="63">
        <f t="shared" si="52"/>
      </c>
      <c r="AA59" s="62"/>
      <c r="AB59" s="63">
        <f t="shared" si="53"/>
      </c>
      <c r="AC59" s="73"/>
      <c r="AD59" s="73"/>
      <c r="AE59" s="48"/>
      <c r="AH59" s="48"/>
    </row>
    <row r="60" spans="1:35" ht="12.75">
      <c r="A60" s="85" t="s">
        <v>94</v>
      </c>
      <c r="B60" s="7" t="s">
        <v>31</v>
      </c>
      <c r="C60" s="56" t="s">
        <v>99</v>
      </c>
      <c r="D60" s="69" t="s">
        <v>33</v>
      </c>
      <c r="E60" s="60"/>
      <c r="F60" s="61">
        <f t="shared" si="44"/>
      </c>
      <c r="G60" s="60"/>
      <c r="H60" s="61">
        <f t="shared" si="45"/>
      </c>
      <c r="I60" s="60"/>
      <c r="J60" s="61">
        <f t="shared" si="46"/>
      </c>
      <c r="K60" s="60"/>
      <c r="L60" s="61">
        <f t="shared" si="47"/>
      </c>
      <c r="M60" s="60"/>
      <c r="N60" s="61">
        <f t="shared" si="48"/>
        <v>0</v>
      </c>
      <c r="O60" s="60"/>
      <c r="P60" s="61">
        <f t="shared" si="49"/>
        <v>0</v>
      </c>
      <c r="Q60" s="60"/>
      <c r="R60" s="61">
        <f t="shared" si="50"/>
      </c>
      <c r="S60" s="60"/>
      <c r="T60" s="61">
        <f t="shared" si="51"/>
      </c>
      <c r="U60" s="58"/>
      <c r="V60" s="59"/>
      <c r="W60" s="58"/>
      <c r="X60" s="58"/>
      <c r="Y60" s="62"/>
      <c r="Z60" s="63">
        <f t="shared" si="52"/>
      </c>
      <c r="AA60" s="62"/>
      <c r="AB60" s="63">
        <f t="shared" si="53"/>
      </c>
      <c r="AC60" s="64"/>
      <c r="AD60" s="65"/>
      <c r="AE60" s="66"/>
      <c r="AF60" s="66"/>
      <c r="AG60" s="67"/>
      <c r="AH60" s="66"/>
      <c r="AI60" s="66"/>
    </row>
    <row r="61" spans="1:34" ht="12.75">
      <c r="A61" s="85" t="s">
        <v>94</v>
      </c>
      <c r="B61" s="74" t="s">
        <v>34</v>
      </c>
      <c r="C61" s="38" t="s">
        <v>100</v>
      </c>
      <c r="D61" s="69" t="s">
        <v>36</v>
      </c>
      <c r="E61" s="72"/>
      <c r="F61" s="61">
        <f t="shared" si="44"/>
      </c>
      <c r="G61" s="72"/>
      <c r="H61" s="61">
        <f t="shared" si="45"/>
      </c>
      <c r="I61" s="72"/>
      <c r="J61" s="61">
        <f t="shared" si="46"/>
      </c>
      <c r="K61" s="72"/>
      <c r="L61" s="61">
        <f t="shared" si="47"/>
      </c>
      <c r="M61" s="72"/>
      <c r="N61" s="61">
        <f t="shared" si="48"/>
        <v>0</v>
      </c>
      <c r="O61" s="72"/>
      <c r="P61" s="61">
        <f t="shared" si="49"/>
        <v>0</v>
      </c>
      <c r="Q61" s="72"/>
      <c r="R61" s="61">
        <f t="shared" si="50"/>
      </c>
      <c r="S61" s="72"/>
      <c r="T61" s="61">
        <f t="shared" si="51"/>
      </c>
      <c r="U61" s="70"/>
      <c r="V61" s="70"/>
      <c r="W61" s="71"/>
      <c r="X61" s="70"/>
      <c r="Y61" s="62"/>
      <c r="Z61" s="63">
        <f t="shared" si="52"/>
      </c>
      <c r="AA61" s="62"/>
      <c r="AB61" s="63">
        <f t="shared" si="53"/>
      </c>
      <c r="AC61" s="73"/>
      <c r="AD61" s="73"/>
      <c r="AE61" s="48"/>
      <c r="AH61" s="48"/>
    </row>
    <row r="62" spans="1:35" ht="12.75">
      <c r="A62" s="85" t="s">
        <v>94</v>
      </c>
      <c r="B62" s="7" t="s">
        <v>37</v>
      </c>
      <c r="C62" s="56" t="s">
        <v>101</v>
      </c>
      <c r="D62" s="57" t="s">
        <v>39</v>
      </c>
      <c r="E62" s="60"/>
      <c r="F62" s="61">
        <f t="shared" si="44"/>
      </c>
      <c r="G62" s="60"/>
      <c r="H62" s="61">
        <f t="shared" si="45"/>
      </c>
      <c r="I62" s="60"/>
      <c r="J62" s="61">
        <f t="shared" si="46"/>
      </c>
      <c r="K62" s="60"/>
      <c r="L62" s="61">
        <f t="shared" si="47"/>
      </c>
      <c r="M62" s="60">
        <v>5</v>
      </c>
      <c r="N62" s="61">
        <f t="shared" si="48"/>
        <v>0.003115264797507788</v>
      </c>
      <c r="O62" s="60">
        <v>62.1306265124319</v>
      </c>
      <c r="P62" s="61">
        <f t="shared" si="49"/>
        <v>0.010224343262989839</v>
      </c>
      <c r="Q62" s="60"/>
      <c r="R62" s="61">
        <f t="shared" si="50"/>
      </c>
      <c r="S62" s="60"/>
      <c r="T62" s="61">
        <f t="shared" si="51"/>
      </c>
      <c r="U62" s="58"/>
      <c r="V62" s="59"/>
      <c r="W62" s="58"/>
      <c r="X62" s="58"/>
      <c r="Y62" s="62"/>
      <c r="Z62" s="63">
        <f t="shared" si="52"/>
      </c>
      <c r="AA62" s="62"/>
      <c r="AB62" s="63">
        <f t="shared" si="53"/>
      </c>
      <c r="AC62" s="64"/>
      <c r="AD62" s="65"/>
      <c r="AE62" s="66"/>
      <c r="AF62" s="66"/>
      <c r="AG62" s="67"/>
      <c r="AH62" s="66"/>
      <c r="AI62" s="66"/>
    </row>
    <row r="63" spans="1:34" ht="12.75">
      <c r="A63" s="85" t="s">
        <v>94</v>
      </c>
      <c r="B63" s="74" t="s">
        <v>40</v>
      </c>
      <c r="C63" s="38" t="s">
        <v>102</v>
      </c>
      <c r="D63" s="57" t="s">
        <v>42</v>
      </c>
      <c r="E63" s="72"/>
      <c r="F63" s="61">
        <f t="shared" si="44"/>
      </c>
      <c r="G63" s="72"/>
      <c r="H63" s="61">
        <f t="shared" si="45"/>
      </c>
      <c r="I63" s="72"/>
      <c r="J63" s="61">
        <f t="shared" si="46"/>
      </c>
      <c r="K63" s="72"/>
      <c r="L63" s="61">
        <f t="shared" si="47"/>
      </c>
      <c r="M63" s="72"/>
      <c r="N63" s="61">
        <f t="shared" si="48"/>
        <v>0</v>
      </c>
      <c r="O63" s="72"/>
      <c r="P63" s="61">
        <f t="shared" si="49"/>
        <v>0</v>
      </c>
      <c r="Q63" s="72"/>
      <c r="R63" s="61">
        <f t="shared" si="50"/>
      </c>
      <c r="S63" s="72"/>
      <c r="T63" s="61">
        <f t="shared" si="51"/>
      </c>
      <c r="U63" s="70"/>
      <c r="V63" s="70"/>
      <c r="W63" s="71"/>
      <c r="X63" s="70"/>
      <c r="Y63" s="62"/>
      <c r="Z63" s="63">
        <f t="shared" si="52"/>
      </c>
      <c r="AA63" s="62"/>
      <c r="AB63" s="63">
        <f t="shared" si="53"/>
      </c>
      <c r="AC63" s="73"/>
      <c r="AD63" s="73"/>
      <c r="AE63" s="48"/>
      <c r="AH63" s="48"/>
    </row>
    <row r="64" spans="1:35" ht="12.75">
      <c r="A64" s="85" t="s">
        <v>94</v>
      </c>
      <c r="B64" s="74" t="s">
        <v>43</v>
      </c>
      <c r="C64" s="56" t="s">
        <v>103</v>
      </c>
      <c r="D64" s="57" t="s">
        <v>45</v>
      </c>
      <c r="E64" s="60"/>
      <c r="F64" s="61">
        <f t="shared" si="44"/>
      </c>
      <c r="G64" s="60"/>
      <c r="H64" s="61">
        <f t="shared" si="45"/>
      </c>
      <c r="I64" s="60"/>
      <c r="J64" s="61">
        <f t="shared" si="46"/>
      </c>
      <c r="K64" s="60"/>
      <c r="L64" s="61">
        <f t="shared" si="47"/>
      </c>
      <c r="M64" s="60"/>
      <c r="N64" s="61">
        <f t="shared" si="48"/>
        <v>0</v>
      </c>
      <c r="O64" s="60"/>
      <c r="P64" s="61">
        <f t="shared" si="49"/>
        <v>0</v>
      </c>
      <c r="Q64" s="60"/>
      <c r="R64" s="61">
        <f t="shared" si="50"/>
      </c>
      <c r="S64" s="60"/>
      <c r="T64" s="61">
        <f t="shared" si="51"/>
      </c>
      <c r="U64" s="58"/>
      <c r="V64" s="59"/>
      <c r="W64" s="58"/>
      <c r="X64" s="58"/>
      <c r="Y64" s="62"/>
      <c r="Z64" s="63">
        <f t="shared" si="52"/>
      </c>
      <c r="AA64" s="62"/>
      <c r="AB64" s="63">
        <f t="shared" si="53"/>
      </c>
      <c r="AC64" s="64"/>
      <c r="AD64" s="65"/>
      <c r="AE64" s="66"/>
      <c r="AF64" s="66"/>
      <c r="AG64" s="67"/>
      <c r="AH64" s="66"/>
      <c r="AI64" s="66"/>
    </row>
    <row r="65" spans="1:34" ht="12.75">
      <c r="A65" s="85" t="s">
        <v>94</v>
      </c>
      <c r="B65" s="74" t="s">
        <v>46</v>
      </c>
      <c r="C65" s="38" t="s">
        <v>104</v>
      </c>
      <c r="D65" s="57" t="s">
        <v>48</v>
      </c>
      <c r="E65" s="72"/>
      <c r="F65" s="61">
        <f t="shared" si="44"/>
      </c>
      <c r="G65" s="72"/>
      <c r="H65" s="61">
        <f t="shared" si="45"/>
      </c>
      <c r="I65" s="72"/>
      <c r="J65" s="61">
        <f t="shared" si="46"/>
      </c>
      <c r="K65" s="72"/>
      <c r="L65" s="61">
        <f t="shared" si="47"/>
      </c>
      <c r="M65" s="72">
        <v>1365</v>
      </c>
      <c r="N65" s="61">
        <f t="shared" si="48"/>
        <v>0.8504672897196262</v>
      </c>
      <c r="O65" s="72">
        <v>5056.967972702675</v>
      </c>
      <c r="P65" s="61">
        <f t="shared" si="49"/>
        <v>0.832185016072747</v>
      </c>
      <c r="Q65" s="72"/>
      <c r="R65" s="61">
        <f t="shared" si="50"/>
      </c>
      <c r="S65" s="72"/>
      <c r="T65" s="61">
        <f t="shared" si="51"/>
      </c>
      <c r="U65" s="70"/>
      <c r="V65" s="70"/>
      <c r="W65" s="71"/>
      <c r="X65" s="70"/>
      <c r="Y65" s="62"/>
      <c r="Z65" s="63">
        <f t="shared" si="52"/>
      </c>
      <c r="AA65" s="62"/>
      <c r="AB65" s="63">
        <f t="shared" si="53"/>
      </c>
      <c r="AC65" s="73"/>
      <c r="AD65" s="73"/>
      <c r="AE65" s="48"/>
      <c r="AH65" s="48"/>
    </row>
    <row r="66" spans="1:35" ht="12.75">
      <c r="A66" s="85" t="s">
        <v>94</v>
      </c>
      <c r="B66" s="74" t="s">
        <v>49</v>
      </c>
      <c r="C66" s="56" t="s">
        <v>105</v>
      </c>
      <c r="D66" s="57" t="s">
        <v>51</v>
      </c>
      <c r="E66" s="60"/>
      <c r="F66" s="61">
        <f t="shared" si="44"/>
      </c>
      <c r="G66" s="60"/>
      <c r="H66" s="61">
        <f t="shared" si="45"/>
      </c>
      <c r="I66" s="60"/>
      <c r="J66" s="61">
        <f t="shared" si="46"/>
      </c>
      <c r="K66" s="60"/>
      <c r="L66" s="61">
        <f t="shared" si="47"/>
      </c>
      <c r="M66" s="60">
        <v>15</v>
      </c>
      <c r="N66" s="61">
        <f t="shared" si="48"/>
        <v>0.009345794392523364</v>
      </c>
      <c r="O66" s="60">
        <v>45.13981637882223</v>
      </c>
      <c r="P66" s="61">
        <f t="shared" si="49"/>
        <v>0.007428300717248708</v>
      </c>
      <c r="Q66" s="60"/>
      <c r="R66" s="61">
        <f t="shared" si="50"/>
      </c>
      <c r="S66" s="60"/>
      <c r="T66" s="61">
        <f t="shared" si="51"/>
      </c>
      <c r="U66" s="58"/>
      <c r="V66" s="59"/>
      <c r="W66" s="58"/>
      <c r="X66" s="58"/>
      <c r="Y66" s="62"/>
      <c r="Z66" s="63">
        <f t="shared" si="52"/>
      </c>
      <c r="AA66" s="62"/>
      <c r="AB66" s="63">
        <f t="shared" si="53"/>
      </c>
      <c r="AC66" s="64"/>
      <c r="AD66" s="65"/>
      <c r="AE66" s="66"/>
      <c r="AF66" s="66"/>
      <c r="AG66" s="67"/>
      <c r="AH66" s="66"/>
      <c r="AI66" s="66"/>
    </row>
    <row r="67" spans="1:34" ht="12.75">
      <c r="A67" s="85" t="s">
        <v>94</v>
      </c>
      <c r="B67" s="74" t="s">
        <v>52</v>
      </c>
      <c r="C67" s="38" t="s">
        <v>106</v>
      </c>
      <c r="D67" s="57" t="s">
        <v>54</v>
      </c>
      <c r="E67" s="72"/>
      <c r="F67" s="61">
        <f t="shared" si="44"/>
      </c>
      <c r="G67" s="72"/>
      <c r="H67" s="61">
        <f t="shared" si="45"/>
      </c>
      <c r="I67" s="72"/>
      <c r="J67" s="61">
        <f t="shared" si="46"/>
      </c>
      <c r="K67" s="72"/>
      <c r="L67" s="61">
        <f t="shared" si="47"/>
      </c>
      <c r="M67" s="72">
        <v>3</v>
      </c>
      <c r="N67" s="61">
        <f t="shared" si="48"/>
        <v>0.001869158878504673</v>
      </c>
      <c r="O67" s="72">
        <v>5.681854498880467</v>
      </c>
      <c r="P67" s="61">
        <f t="shared" si="49"/>
        <v>0.0009350176238009279</v>
      </c>
      <c r="Q67" s="72"/>
      <c r="R67" s="61">
        <f t="shared" si="50"/>
      </c>
      <c r="S67" s="72"/>
      <c r="T67" s="61">
        <f t="shared" si="51"/>
      </c>
      <c r="U67" s="70"/>
      <c r="V67" s="70"/>
      <c r="W67" s="71"/>
      <c r="X67" s="70"/>
      <c r="Y67" s="62"/>
      <c r="Z67" s="63">
        <f t="shared" si="52"/>
      </c>
      <c r="AA67" s="62"/>
      <c r="AB67" s="63">
        <f t="shared" si="53"/>
      </c>
      <c r="AC67" s="73"/>
      <c r="AD67" s="73"/>
      <c r="AE67" s="48"/>
      <c r="AH67" s="48"/>
    </row>
    <row r="68" spans="1:35" s="96" customFormat="1" ht="15">
      <c r="A68" s="89" t="s">
        <v>107</v>
      </c>
      <c r="B68" s="37" t="s">
        <v>23</v>
      </c>
      <c r="C68" s="56" t="s">
        <v>108</v>
      </c>
      <c r="D68" s="90" t="s">
        <v>109</v>
      </c>
      <c r="E68" s="42"/>
      <c r="F68" s="43">
        <f>SUM(F70:F79)</f>
        <v>0</v>
      </c>
      <c r="G68" s="42"/>
      <c r="H68" s="43">
        <f>SUM(H70:H79)</f>
        <v>0</v>
      </c>
      <c r="I68" s="42"/>
      <c r="J68" s="43">
        <f>SUM(J70:J79)</f>
        <v>0</v>
      </c>
      <c r="K68" s="42"/>
      <c r="L68" s="43">
        <f>SUM(L70:L79)</f>
        <v>0</v>
      </c>
      <c r="M68" s="42">
        <f>SUM(M70:M79)</f>
        <v>167583</v>
      </c>
      <c r="N68" s="43">
        <f>SUM(N70:N79)</f>
        <v>0.9999999999999999</v>
      </c>
      <c r="O68" s="42">
        <f>SUM(O70:O79)</f>
        <v>163278.42886373829</v>
      </c>
      <c r="P68" s="43">
        <f>SUM(P70:P79)</f>
        <v>0.9999999999999998</v>
      </c>
      <c r="Q68" s="42"/>
      <c r="R68" s="43">
        <f>SUM(R70:R79)</f>
        <v>0</v>
      </c>
      <c r="S68" s="42"/>
      <c r="T68" s="43">
        <f>SUM(T70:T79)</f>
        <v>0</v>
      </c>
      <c r="U68" s="91">
        <f>SUM(U70:U79)</f>
        <v>0</v>
      </c>
      <c r="V68" s="92">
        <f>SUM(V70:V79)</f>
        <v>0</v>
      </c>
      <c r="W68" s="93">
        <f>SUM(W70:W79)</f>
        <v>0</v>
      </c>
      <c r="X68" s="92">
        <f>SUM(X70:X79)</f>
        <v>0</v>
      </c>
      <c r="Y68" s="44"/>
      <c r="Z68" s="45">
        <f>SUM(Z70:Z79)</f>
        <v>0</v>
      </c>
      <c r="AA68" s="44"/>
      <c r="AB68" s="45">
        <f>SUM(AB70:AB79)</f>
        <v>0</v>
      </c>
      <c r="AC68" s="46" t="e">
        <f>Y68/Y$68</f>
        <v>#DIV/0!</v>
      </c>
      <c r="AD68" s="47" t="e">
        <f>AA68/AA$68</f>
        <v>#DIV/0!</v>
      </c>
      <c r="AE68" s="94"/>
      <c r="AF68" s="94"/>
      <c r="AG68" s="95"/>
      <c r="AH68" s="94"/>
      <c r="AI68" s="94"/>
    </row>
    <row r="69" spans="1:35" s="55" customFormat="1" ht="12.75">
      <c r="A69" s="50"/>
      <c r="B69" s="50"/>
      <c r="C69" s="51"/>
      <c r="D69" s="52" t="s">
        <v>24</v>
      </c>
      <c r="E69" s="117">
        <f>IF(E68&gt;0,E68/$Y68,"")</f>
      </c>
      <c r="F69" s="118"/>
      <c r="G69" s="119">
        <f>IF(G68&gt;0,G68/$AA68,"")</f>
      </c>
      <c r="H69" s="120"/>
      <c r="I69" s="117">
        <f>IF(I68&gt;0,I68/$Y68,"")</f>
      </c>
      <c r="J69" s="118"/>
      <c r="K69" s="119">
        <f>IF(K68&gt;0,K68/$AA68,"")</f>
      </c>
      <c r="L69" s="120"/>
      <c r="M69" s="117" t="e">
        <f>IF(M68&gt;0,M68/$Y68,"")</f>
        <v>#DIV/0!</v>
      </c>
      <c r="N69" s="118"/>
      <c r="O69" s="119" t="e">
        <f>IF(O68&gt;0,O68/$AA68,"")</f>
        <v>#DIV/0!</v>
      </c>
      <c r="P69" s="120"/>
      <c r="Q69" s="117">
        <f>IF(Q68&gt;0,Q68/$Y68,"")</f>
      </c>
      <c r="R69" s="118"/>
      <c r="S69" s="119">
        <f>IF(S68&gt;0,S68/$AA68,"")</f>
      </c>
      <c r="T69" s="120"/>
      <c r="U69" s="117">
        <f>IF(U68&gt;0,U68/$Y68,"")</f>
      </c>
      <c r="V69" s="118"/>
      <c r="W69" s="119">
        <f>IF(W68&gt;0,W68/$AA68,"")</f>
      </c>
      <c r="X69" s="120"/>
      <c r="Y69" s="117">
        <f>IF(Y68&gt;0,Y68/$Y68,"")</f>
      </c>
      <c r="Z69" s="118"/>
      <c r="AA69" s="119">
        <f>IF(AA68&gt;0,AA68/$AA68,"")</f>
      </c>
      <c r="AB69" s="120"/>
      <c r="AC69" s="53"/>
      <c r="AD69" s="53"/>
      <c r="AE69" s="54"/>
      <c r="AF69" s="54"/>
      <c r="AG69" s="54"/>
      <c r="AH69" s="54"/>
      <c r="AI69" s="54"/>
    </row>
    <row r="70" spans="1:61" ht="12.75">
      <c r="A70" s="89" t="s">
        <v>107</v>
      </c>
      <c r="B70" s="7" t="s">
        <v>25</v>
      </c>
      <c r="C70" s="38" t="s">
        <v>110</v>
      </c>
      <c r="D70" s="57" t="s">
        <v>27</v>
      </c>
      <c r="E70" s="62"/>
      <c r="F70" s="63">
        <f aca="true" t="shared" si="54" ref="F70:F79">IF(E$68&gt;0,E70/E$68,"")</f>
      </c>
      <c r="G70" s="62"/>
      <c r="H70" s="63">
        <f aca="true" t="shared" si="55" ref="H70:H79">IF(G$68&gt;0,G70/G$68,"")</f>
      </c>
      <c r="I70" s="62"/>
      <c r="J70" s="63">
        <f>IF(I$68&gt;N82,I70/I$68,"")</f>
      </c>
      <c r="K70" s="62"/>
      <c r="L70" s="63">
        <f aca="true" t="shared" si="56" ref="L70:L79">IF(K$68&gt;0,K70/K$68,"")</f>
      </c>
      <c r="M70" s="62">
        <f>SUM(M10,M22,M46,M58)</f>
        <v>126251</v>
      </c>
      <c r="N70" s="63">
        <f aca="true" t="shared" si="57" ref="N70:N79">IF(M$68&gt;0,M70/M$68,"")</f>
        <v>0.7533640047021476</v>
      </c>
      <c r="O70" s="62">
        <f>SUM(O10,O22,O46,O58)</f>
        <v>98283.64240091851</v>
      </c>
      <c r="P70" s="63">
        <f aca="true" t="shared" si="58" ref="P70:P79">IF(O$68&gt;0,O70/O$68,"")</f>
        <v>0.6019389277865954</v>
      </c>
      <c r="Q70" s="62"/>
      <c r="R70" s="63">
        <f aca="true" t="shared" si="59" ref="R70:R79">IF(Q$68&gt;0,Q70/Q$68,"")</f>
      </c>
      <c r="S70" s="62"/>
      <c r="T70" s="63">
        <f aca="true" t="shared" si="60" ref="T70:T79">IF(S$68&gt;0,S70/S$68,"")</f>
      </c>
      <c r="U70" s="62"/>
      <c r="V70" s="63">
        <f aca="true" t="shared" si="61" ref="V70:V79">IF(U$68&gt;0,U70/U$68,"")</f>
      </c>
      <c r="W70" s="62"/>
      <c r="X70" s="63">
        <f aca="true" t="shared" si="62" ref="X70:X79">IF(W$68&gt;0,W70/W$68,"")</f>
      </c>
      <c r="Y70" s="62"/>
      <c r="Z70" s="63">
        <f aca="true" t="shared" si="63" ref="Z70:Z79">IF(Y$68&gt;0,Y70/Y$68,"")</f>
      </c>
      <c r="AA70" s="62"/>
      <c r="AB70" s="63">
        <f aca="true" t="shared" si="64" ref="AB70:AB79">IF(AA$68&gt;0,AA70/AA$68,"")</f>
      </c>
      <c r="AC70" s="64"/>
      <c r="AD70" s="65"/>
      <c r="AE70" s="66"/>
      <c r="AF70" s="66"/>
      <c r="AG70" s="67"/>
      <c r="AH70" s="66"/>
      <c r="AI70" s="66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</row>
    <row r="71" spans="1:34" ht="12.75">
      <c r="A71" s="89" t="s">
        <v>107</v>
      </c>
      <c r="B71" s="7" t="s">
        <v>28</v>
      </c>
      <c r="C71" s="56" t="s">
        <v>111</v>
      </c>
      <c r="D71" s="69" t="s">
        <v>30</v>
      </c>
      <c r="E71" s="97"/>
      <c r="F71" s="63">
        <f t="shared" si="54"/>
      </c>
      <c r="G71" s="97"/>
      <c r="H71" s="63">
        <f t="shared" si="55"/>
      </c>
      <c r="I71" s="97"/>
      <c r="J71" s="63">
        <f aca="true" t="shared" si="65" ref="J71:J79">IF(I$68&gt;0,I71/I$68,"")</f>
      </c>
      <c r="K71" s="97"/>
      <c r="L71" s="63">
        <f t="shared" si="56"/>
      </c>
      <c r="M71" s="62"/>
      <c r="N71" s="63">
        <f t="shared" si="57"/>
        <v>0</v>
      </c>
      <c r="O71" s="62"/>
      <c r="P71" s="63">
        <f t="shared" si="58"/>
        <v>0</v>
      </c>
      <c r="Q71" s="97"/>
      <c r="R71" s="63">
        <f t="shared" si="59"/>
      </c>
      <c r="S71" s="97"/>
      <c r="T71" s="63">
        <f t="shared" si="60"/>
      </c>
      <c r="U71" s="97"/>
      <c r="V71" s="63">
        <f t="shared" si="61"/>
      </c>
      <c r="W71" s="97"/>
      <c r="X71" s="63">
        <f t="shared" si="62"/>
      </c>
      <c r="Y71" s="62"/>
      <c r="Z71" s="63">
        <f t="shared" si="63"/>
      </c>
      <c r="AA71" s="62"/>
      <c r="AB71" s="63">
        <f t="shared" si="64"/>
      </c>
      <c r="AC71" s="73"/>
      <c r="AD71" s="73"/>
      <c r="AE71" s="48"/>
      <c r="AH71" s="48"/>
    </row>
    <row r="72" spans="1:35" ht="12.75">
      <c r="A72" s="89" t="s">
        <v>107</v>
      </c>
      <c r="B72" s="7" t="s">
        <v>31</v>
      </c>
      <c r="C72" s="38" t="s">
        <v>112</v>
      </c>
      <c r="D72" s="69" t="s">
        <v>33</v>
      </c>
      <c r="E72" s="62"/>
      <c r="F72" s="63">
        <f t="shared" si="54"/>
      </c>
      <c r="G72" s="62"/>
      <c r="H72" s="63">
        <f t="shared" si="55"/>
      </c>
      <c r="I72" s="62"/>
      <c r="J72" s="63">
        <f t="shared" si="65"/>
      </c>
      <c r="K72" s="62"/>
      <c r="L72" s="63">
        <f t="shared" si="56"/>
      </c>
      <c r="M72" s="62"/>
      <c r="N72" s="63">
        <f t="shared" si="57"/>
        <v>0</v>
      </c>
      <c r="O72" s="62"/>
      <c r="P72" s="63">
        <f t="shared" si="58"/>
        <v>0</v>
      </c>
      <c r="Q72" s="62"/>
      <c r="R72" s="63">
        <f t="shared" si="59"/>
      </c>
      <c r="S72" s="62"/>
      <c r="T72" s="63">
        <f t="shared" si="60"/>
      </c>
      <c r="U72" s="62"/>
      <c r="V72" s="63">
        <f t="shared" si="61"/>
      </c>
      <c r="W72" s="62"/>
      <c r="X72" s="63">
        <f t="shared" si="62"/>
      </c>
      <c r="Y72" s="62"/>
      <c r="Z72" s="63">
        <f t="shared" si="63"/>
      </c>
      <c r="AA72" s="62"/>
      <c r="AB72" s="63">
        <f t="shared" si="64"/>
      </c>
      <c r="AC72" s="64"/>
      <c r="AD72" s="65"/>
      <c r="AE72" s="66"/>
      <c r="AF72" s="66"/>
      <c r="AG72" s="67"/>
      <c r="AH72" s="66"/>
      <c r="AI72" s="66"/>
    </row>
    <row r="73" spans="1:34" ht="12.75">
      <c r="A73" s="89" t="s">
        <v>107</v>
      </c>
      <c r="B73" s="74" t="s">
        <v>34</v>
      </c>
      <c r="C73" s="56" t="s">
        <v>113</v>
      </c>
      <c r="D73" s="69" t="s">
        <v>36</v>
      </c>
      <c r="E73" s="97"/>
      <c r="F73" s="63">
        <f t="shared" si="54"/>
      </c>
      <c r="G73" s="97"/>
      <c r="H73" s="63">
        <f t="shared" si="55"/>
      </c>
      <c r="I73" s="97"/>
      <c r="J73" s="63">
        <f t="shared" si="65"/>
      </c>
      <c r="K73" s="97"/>
      <c r="L73" s="63">
        <f t="shared" si="56"/>
      </c>
      <c r="M73" s="62"/>
      <c r="N73" s="63">
        <f t="shared" si="57"/>
        <v>0</v>
      </c>
      <c r="O73" s="62"/>
      <c r="P73" s="63">
        <f t="shared" si="58"/>
        <v>0</v>
      </c>
      <c r="Q73" s="97"/>
      <c r="R73" s="63">
        <f t="shared" si="59"/>
      </c>
      <c r="S73" s="97"/>
      <c r="T73" s="63">
        <f t="shared" si="60"/>
      </c>
      <c r="U73" s="97"/>
      <c r="V73" s="63">
        <f t="shared" si="61"/>
      </c>
      <c r="W73" s="97"/>
      <c r="X73" s="63">
        <f t="shared" si="62"/>
      </c>
      <c r="Y73" s="62"/>
      <c r="Z73" s="63">
        <f t="shared" si="63"/>
      </c>
      <c r="AA73" s="62"/>
      <c r="AB73" s="63">
        <f t="shared" si="64"/>
      </c>
      <c r="AC73" s="73"/>
      <c r="AD73" s="73"/>
      <c r="AE73" s="48"/>
      <c r="AH73" s="48"/>
    </row>
    <row r="74" spans="1:35" ht="12.75">
      <c r="A74" s="89" t="s">
        <v>107</v>
      </c>
      <c r="B74" s="7" t="s">
        <v>37</v>
      </c>
      <c r="C74" s="38" t="s">
        <v>114</v>
      </c>
      <c r="D74" s="57" t="s">
        <v>39</v>
      </c>
      <c r="E74" s="62"/>
      <c r="F74" s="63">
        <f t="shared" si="54"/>
      </c>
      <c r="G74" s="62"/>
      <c r="H74" s="63">
        <f t="shared" si="55"/>
      </c>
      <c r="I74" s="62"/>
      <c r="J74" s="63">
        <f t="shared" si="65"/>
      </c>
      <c r="K74" s="62"/>
      <c r="L74" s="63">
        <f t="shared" si="56"/>
      </c>
      <c r="M74" s="62">
        <f aca="true" t="shared" si="66" ref="M74:M79">SUM(M14,M26,M50,M62)</f>
        <v>5833</v>
      </c>
      <c r="N74" s="63">
        <f t="shared" si="57"/>
        <v>0.03480663313104551</v>
      </c>
      <c r="O74" s="62">
        <f aca="true" t="shared" si="67" ref="O74:O79">SUM(O14,O26,O50,O62)</f>
        <v>2939.9042429541996</v>
      </c>
      <c r="P74" s="63">
        <f t="shared" si="58"/>
        <v>0.01800546626650637</v>
      </c>
      <c r="Q74" s="62"/>
      <c r="R74" s="63">
        <f t="shared" si="59"/>
      </c>
      <c r="S74" s="62"/>
      <c r="T74" s="63">
        <f t="shared" si="60"/>
      </c>
      <c r="U74" s="62"/>
      <c r="V74" s="63">
        <f t="shared" si="61"/>
      </c>
      <c r="W74" s="62"/>
      <c r="X74" s="63">
        <f t="shared" si="62"/>
      </c>
      <c r="Y74" s="62"/>
      <c r="Z74" s="63">
        <f t="shared" si="63"/>
      </c>
      <c r="AA74" s="62"/>
      <c r="AB74" s="63">
        <f t="shared" si="64"/>
      </c>
      <c r="AC74" s="64"/>
      <c r="AD74" s="65"/>
      <c r="AE74" s="66"/>
      <c r="AF74" s="66"/>
      <c r="AG74" s="67"/>
      <c r="AH74" s="66"/>
      <c r="AI74" s="66"/>
    </row>
    <row r="75" spans="1:34" ht="12.75">
      <c r="A75" s="89" t="s">
        <v>107</v>
      </c>
      <c r="B75" s="74" t="s">
        <v>40</v>
      </c>
      <c r="C75" s="56" t="s">
        <v>115</v>
      </c>
      <c r="D75" s="57" t="s">
        <v>42</v>
      </c>
      <c r="E75" s="97"/>
      <c r="F75" s="63">
        <f t="shared" si="54"/>
      </c>
      <c r="G75" s="97"/>
      <c r="H75" s="63">
        <f t="shared" si="55"/>
      </c>
      <c r="I75" s="97"/>
      <c r="J75" s="63">
        <f t="shared" si="65"/>
      </c>
      <c r="K75" s="97"/>
      <c r="L75" s="63">
        <f t="shared" si="56"/>
      </c>
      <c r="M75" s="62">
        <f t="shared" si="66"/>
        <v>76</v>
      </c>
      <c r="N75" s="63">
        <f t="shared" si="57"/>
        <v>0.0004535066205999415</v>
      </c>
      <c r="O75" s="62">
        <f t="shared" si="67"/>
        <v>5.1647231486071306</v>
      </c>
      <c r="P75" s="63">
        <f t="shared" si="58"/>
        <v>3.163138685586739E-05</v>
      </c>
      <c r="Q75" s="97"/>
      <c r="R75" s="63">
        <f t="shared" si="59"/>
      </c>
      <c r="S75" s="97"/>
      <c r="T75" s="63">
        <f t="shared" si="60"/>
      </c>
      <c r="U75" s="97"/>
      <c r="V75" s="63">
        <f t="shared" si="61"/>
      </c>
      <c r="W75" s="97"/>
      <c r="X75" s="63">
        <f t="shared" si="62"/>
      </c>
      <c r="Y75" s="62"/>
      <c r="Z75" s="63">
        <f t="shared" si="63"/>
      </c>
      <c r="AA75" s="62"/>
      <c r="AB75" s="63">
        <f t="shared" si="64"/>
      </c>
      <c r="AC75" s="73"/>
      <c r="AD75" s="73"/>
      <c r="AE75" s="48"/>
      <c r="AH75" s="48"/>
    </row>
    <row r="76" spans="1:35" ht="12.75">
      <c r="A76" s="89" t="s">
        <v>107</v>
      </c>
      <c r="B76" s="74" t="s">
        <v>43</v>
      </c>
      <c r="C76" s="38" t="s">
        <v>116</v>
      </c>
      <c r="D76" s="57" t="s">
        <v>45</v>
      </c>
      <c r="E76" s="62"/>
      <c r="F76" s="63">
        <f t="shared" si="54"/>
      </c>
      <c r="G76" s="62"/>
      <c r="H76" s="63">
        <f t="shared" si="55"/>
      </c>
      <c r="I76" s="62"/>
      <c r="J76" s="63">
        <f t="shared" si="65"/>
      </c>
      <c r="K76" s="62"/>
      <c r="L76" s="63">
        <f t="shared" si="56"/>
      </c>
      <c r="M76" s="62"/>
      <c r="N76" s="63">
        <f t="shared" si="57"/>
        <v>0</v>
      </c>
      <c r="O76" s="62"/>
      <c r="P76" s="63">
        <f t="shared" si="58"/>
        <v>0</v>
      </c>
      <c r="Q76" s="62"/>
      <c r="R76" s="63">
        <f t="shared" si="59"/>
      </c>
      <c r="S76" s="62"/>
      <c r="T76" s="63">
        <f t="shared" si="60"/>
      </c>
      <c r="U76" s="62"/>
      <c r="V76" s="63">
        <f t="shared" si="61"/>
      </c>
      <c r="W76" s="62"/>
      <c r="X76" s="63">
        <f t="shared" si="62"/>
      </c>
      <c r="Y76" s="62"/>
      <c r="Z76" s="63">
        <f t="shared" si="63"/>
      </c>
      <c r="AA76" s="62"/>
      <c r="AB76" s="63">
        <f t="shared" si="64"/>
      </c>
      <c r="AC76" s="64"/>
      <c r="AD76" s="65"/>
      <c r="AE76" s="66"/>
      <c r="AF76" s="66"/>
      <c r="AG76" s="67"/>
      <c r="AH76" s="66"/>
      <c r="AI76" s="66"/>
    </row>
    <row r="77" spans="1:34" ht="12.75">
      <c r="A77" s="89" t="s">
        <v>107</v>
      </c>
      <c r="B77" s="74" t="s">
        <v>46</v>
      </c>
      <c r="C77" s="56" t="s">
        <v>117</v>
      </c>
      <c r="D77" s="57" t="s">
        <v>48</v>
      </c>
      <c r="E77" s="97"/>
      <c r="F77" s="63">
        <f t="shared" si="54"/>
      </c>
      <c r="G77" s="97"/>
      <c r="H77" s="63">
        <f t="shared" si="55"/>
      </c>
      <c r="I77" s="97"/>
      <c r="J77" s="63">
        <f t="shared" si="65"/>
      </c>
      <c r="K77" s="97"/>
      <c r="L77" s="63">
        <f t="shared" si="56"/>
      </c>
      <c r="M77" s="62">
        <f t="shared" si="66"/>
        <v>34348</v>
      </c>
      <c r="N77" s="63">
        <f t="shared" si="57"/>
        <v>0.2049611237416683</v>
      </c>
      <c r="O77" s="62">
        <f t="shared" si="67"/>
        <v>60244.08312694039</v>
      </c>
      <c r="P77" s="63">
        <f t="shared" si="58"/>
        <v>0.368965352901676</v>
      </c>
      <c r="Q77" s="97"/>
      <c r="R77" s="63">
        <f t="shared" si="59"/>
      </c>
      <c r="S77" s="97"/>
      <c r="T77" s="63">
        <f t="shared" si="60"/>
      </c>
      <c r="U77" s="97"/>
      <c r="V77" s="63">
        <f t="shared" si="61"/>
      </c>
      <c r="W77" s="97"/>
      <c r="X77" s="63">
        <f t="shared" si="62"/>
      </c>
      <c r="Y77" s="62"/>
      <c r="Z77" s="63">
        <f t="shared" si="63"/>
      </c>
      <c r="AA77" s="62"/>
      <c r="AB77" s="63">
        <f t="shared" si="64"/>
      </c>
      <c r="AC77" s="73"/>
      <c r="AD77" s="73"/>
      <c r="AE77" s="48"/>
      <c r="AH77" s="48"/>
    </row>
    <row r="78" spans="1:35" ht="12.75">
      <c r="A78" s="89" t="s">
        <v>107</v>
      </c>
      <c r="B78" s="74" t="s">
        <v>49</v>
      </c>
      <c r="C78" s="38" t="s">
        <v>118</v>
      </c>
      <c r="D78" s="57" t="s">
        <v>51</v>
      </c>
      <c r="E78" s="62"/>
      <c r="F78" s="63">
        <f t="shared" si="54"/>
      </c>
      <c r="G78" s="62"/>
      <c r="H78" s="63">
        <f t="shared" si="55"/>
      </c>
      <c r="I78" s="62"/>
      <c r="J78" s="63">
        <f t="shared" si="65"/>
      </c>
      <c r="K78" s="62"/>
      <c r="L78" s="63">
        <f t="shared" si="56"/>
      </c>
      <c r="M78" s="62">
        <f t="shared" si="66"/>
        <v>1059</v>
      </c>
      <c r="N78" s="63">
        <f t="shared" si="57"/>
        <v>0.006319256726517606</v>
      </c>
      <c r="O78" s="62">
        <f t="shared" si="67"/>
        <v>1760.0975095741396</v>
      </c>
      <c r="P78" s="63">
        <f t="shared" si="58"/>
        <v>0.010779730805978077</v>
      </c>
      <c r="Q78" s="62"/>
      <c r="R78" s="63">
        <f t="shared" si="59"/>
      </c>
      <c r="S78" s="62"/>
      <c r="T78" s="63">
        <f t="shared" si="60"/>
      </c>
      <c r="U78" s="62"/>
      <c r="V78" s="63">
        <f t="shared" si="61"/>
      </c>
      <c r="W78" s="62"/>
      <c r="X78" s="63">
        <f t="shared" si="62"/>
      </c>
      <c r="Y78" s="62"/>
      <c r="Z78" s="63">
        <f t="shared" si="63"/>
      </c>
      <c r="AA78" s="62"/>
      <c r="AB78" s="63">
        <f t="shared" si="64"/>
      </c>
      <c r="AC78" s="64"/>
      <c r="AD78" s="65"/>
      <c r="AE78" s="66"/>
      <c r="AF78" s="66"/>
      <c r="AG78" s="67"/>
      <c r="AH78" s="66"/>
      <c r="AI78" s="66"/>
    </row>
    <row r="79" spans="1:34" ht="12.75">
      <c r="A79" s="89" t="s">
        <v>107</v>
      </c>
      <c r="B79" s="74" t="s">
        <v>52</v>
      </c>
      <c r="C79" s="56" t="s">
        <v>119</v>
      </c>
      <c r="D79" s="57" t="s">
        <v>54</v>
      </c>
      <c r="E79" s="97"/>
      <c r="F79" s="63">
        <f t="shared" si="54"/>
      </c>
      <c r="G79" s="97"/>
      <c r="H79" s="63">
        <f t="shared" si="55"/>
      </c>
      <c r="I79" s="97"/>
      <c r="J79" s="63">
        <f t="shared" si="65"/>
      </c>
      <c r="K79" s="97"/>
      <c r="L79" s="63">
        <f t="shared" si="56"/>
      </c>
      <c r="M79" s="62">
        <f t="shared" si="66"/>
        <v>16</v>
      </c>
      <c r="N79" s="63">
        <f t="shared" si="57"/>
        <v>9.547507802104032E-05</v>
      </c>
      <c r="O79" s="62">
        <f t="shared" si="67"/>
        <v>45.53686020239818</v>
      </c>
      <c r="P79" s="63">
        <f t="shared" si="58"/>
        <v>0.0002788908523881028</v>
      </c>
      <c r="Q79" s="97"/>
      <c r="R79" s="63">
        <f t="shared" si="59"/>
      </c>
      <c r="S79" s="97"/>
      <c r="T79" s="63">
        <f t="shared" si="60"/>
      </c>
      <c r="U79" s="97"/>
      <c r="V79" s="63">
        <f t="shared" si="61"/>
      </c>
      <c r="W79" s="97"/>
      <c r="X79" s="63">
        <f t="shared" si="62"/>
      </c>
      <c r="Y79" s="62"/>
      <c r="Z79" s="63">
        <f t="shared" si="63"/>
      </c>
      <c r="AA79" s="62"/>
      <c r="AB79" s="63">
        <f t="shared" si="64"/>
      </c>
      <c r="AC79" s="73"/>
      <c r="AD79" s="73"/>
      <c r="AE79" s="48"/>
      <c r="AH79" s="48"/>
    </row>
    <row r="80" spans="7:27" ht="12.75">
      <c r="G80" s="48"/>
      <c r="J80" s="98"/>
      <c r="O80" s="48"/>
      <c r="Y80" s="99"/>
      <c r="Z80" s="99"/>
      <c r="AA80" s="99"/>
    </row>
    <row r="81" spans="7:27" ht="12.75">
      <c r="G81" s="48"/>
      <c r="J81" s="98"/>
      <c r="O81" s="48"/>
      <c r="Y81" s="99"/>
      <c r="Z81" s="99"/>
      <c r="AA81" s="99"/>
    </row>
    <row r="82" spans="7:27" ht="12.75">
      <c r="G82" s="48"/>
      <c r="J82" s="98"/>
      <c r="O82" s="48"/>
      <c r="Y82" s="99"/>
      <c r="Z82" s="99"/>
      <c r="AA82" s="99"/>
    </row>
    <row r="83" spans="7:27" ht="12.75">
      <c r="G83" s="48"/>
      <c r="J83" s="98"/>
      <c r="O83" s="48"/>
      <c r="AA83" s="100"/>
    </row>
    <row r="84" spans="7:15" ht="12.75">
      <c r="G84" s="48"/>
      <c r="J84" s="98"/>
      <c r="O84" s="48"/>
    </row>
    <row r="85" spans="7:15" ht="12.75">
      <c r="G85" s="48"/>
      <c r="J85" s="98"/>
      <c r="O85" s="48"/>
    </row>
    <row r="86" spans="7:15" ht="12.75">
      <c r="G86" s="48"/>
      <c r="J86" s="98"/>
      <c r="O86" s="48"/>
    </row>
    <row r="87" spans="7:15" ht="12.75">
      <c r="G87" s="48"/>
      <c r="J87" s="98"/>
      <c r="O87" s="48"/>
    </row>
    <row r="88" spans="7:15" ht="12.75">
      <c r="G88" s="48"/>
      <c r="J88" s="98"/>
      <c r="O88" s="48"/>
    </row>
    <row r="89" spans="7:15" ht="12.75">
      <c r="G89" s="48"/>
      <c r="J89" s="98"/>
      <c r="O89" s="48"/>
    </row>
    <row r="90" spans="7:15" ht="12.75">
      <c r="G90" s="48"/>
      <c r="J90" s="98"/>
      <c r="O90" s="48"/>
    </row>
    <row r="91" spans="7:15" ht="12.75">
      <c r="G91" s="48"/>
      <c r="J91" s="98"/>
      <c r="O91" s="48"/>
    </row>
    <row r="92" spans="7:15" ht="12.75">
      <c r="G92" s="48"/>
      <c r="J92" s="98"/>
      <c r="O92" s="48"/>
    </row>
    <row r="93" spans="7:15" ht="12.75">
      <c r="G93" s="48"/>
      <c r="J93" s="98"/>
      <c r="O93" s="48"/>
    </row>
    <row r="94" spans="7:15" ht="12.75">
      <c r="G94" s="48"/>
      <c r="J94" s="98"/>
      <c r="O94" s="48"/>
    </row>
    <row r="95" spans="7:15" ht="12.75">
      <c r="G95" s="48"/>
      <c r="J95" s="98"/>
      <c r="O95" s="48"/>
    </row>
    <row r="96" spans="7:15" ht="12.75">
      <c r="G96" s="48"/>
      <c r="J96" s="98"/>
      <c r="O96" s="48"/>
    </row>
    <row r="97" spans="7:15" ht="12.75">
      <c r="G97" s="48"/>
      <c r="J97" s="98"/>
      <c r="O97" s="48"/>
    </row>
    <row r="98" spans="7:15" ht="12.75">
      <c r="G98" s="48"/>
      <c r="J98" s="98"/>
      <c r="O98" s="48"/>
    </row>
    <row r="99" spans="7:15" ht="12.75">
      <c r="G99" s="48"/>
      <c r="J99" s="98"/>
      <c r="O99" s="48"/>
    </row>
    <row r="100" spans="7:15" ht="12.75">
      <c r="G100" s="48"/>
      <c r="J100" s="98"/>
      <c r="O100" s="48"/>
    </row>
    <row r="101" spans="7:15" ht="12.75">
      <c r="G101" s="48"/>
      <c r="J101" s="98"/>
      <c r="O101" s="48"/>
    </row>
    <row r="102" spans="7:15" ht="12.75">
      <c r="G102" s="48"/>
      <c r="J102" s="98"/>
      <c r="O102" s="48"/>
    </row>
    <row r="103" spans="7:15" ht="12.75">
      <c r="G103" s="48"/>
      <c r="J103" s="98"/>
      <c r="O103" s="48"/>
    </row>
    <row r="104" spans="7:15" ht="12.75">
      <c r="G104" s="48"/>
      <c r="J104" s="98"/>
      <c r="O104" s="48"/>
    </row>
    <row r="105" spans="7:15" ht="12.75">
      <c r="G105" s="48"/>
      <c r="J105" s="98"/>
      <c r="O105" s="48"/>
    </row>
    <row r="106" spans="7:15" ht="12.75">
      <c r="G106" s="48"/>
      <c r="J106" s="98"/>
      <c r="O106" s="48"/>
    </row>
    <row r="107" spans="7:15" ht="12.75">
      <c r="G107" s="48"/>
      <c r="J107" s="98"/>
      <c r="O107" s="48"/>
    </row>
    <row r="108" spans="7:15" ht="12.75">
      <c r="G108" s="48"/>
      <c r="J108" s="98"/>
      <c r="O108" s="48"/>
    </row>
    <row r="109" spans="7:15" ht="12.75">
      <c r="G109" s="48"/>
      <c r="J109" s="98"/>
      <c r="O109" s="48"/>
    </row>
    <row r="110" spans="7:15" ht="12.75">
      <c r="G110" s="48"/>
      <c r="J110" s="98"/>
      <c r="O110" s="48"/>
    </row>
    <row r="111" spans="7:15" ht="12.75">
      <c r="G111" s="48"/>
      <c r="J111" s="98"/>
      <c r="O111" s="48"/>
    </row>
    <row r="112" spans="7:15" ht="12.75">
      <c r="G112" s="48"/>
      <c r="J112" s="98"/>
      <c r="O112" s="48"/>
    </row>
    <row r="113" spans="7:15" ht="12.75">
      <c r="G113" s="48"/>
      <c r="J113" s="98"/>
      <c r="O113" s="48"/>
    </row>
    <row r="114" spans="7:15" ht="12.75">
      <c r="G114" s="48"/>
      <c r="J114" s="98"/>
      <c r="O114" s="48"/>
    </row>
    <row r="115" spans="7:15" ht="12.75">
      <c r="G115" s="48"/>
      <c r="J115" s="98"/>
      <c r="O115" s="48"/>
    </row>
    <row r="116" spans="7:15" ht="12.75">
      <c r="G116" s="48"/>
      <c r="J116" s="98"/>
      <c r="O116" s="48"/>
    </row>
    <row r="117" spans="7:15" ht="12.75">
      <c r="G117" s="48"/>
      <c r="J117" s="98"/>
      <c r="O117" s="48"/>
    </row>
    <row r="118" spans="7:15" ht="12.75">
      <c r="G118" s="48"/>
      <c r="J118" s="98"/>
      <c r="O118" s="48"/>
    </row>
    <row r="119" spans="7:15" ht="12.75">
      <c r="G119" s="48"/>
      <c r="J119" s="98"/>
      <c r="O119" s="48"/>
    </row>
    <row r="120" spans="7:15" ht="12.75">
      <c r="G120" s="48"/>
      <c r="J120" s="98"/>
      <c r="O120" s="48"/>
    </row>
    <row r="121" spans="7:15" ht="12.75">
      <c r="G121" s="48"/>
      <c r="J121" s="98"/>
      <c r="O121" s="48"/>
    </row>
    <row r="122" spans="7:15" ht="12.75">
      <c r="G122" s="48"/>
      <c r="J122" s="98"/>
      <c r="O122" s="48"/>
    </row>
    <row r="123" spans="7:15" ht="12.75">
      <c r="G123" s="48"/>
      <c r="J123" s="98"/>
      <c r="O123" s="48"/>
    </row>
    <row r="124" spans="7:15" ht="12.75">
      <c r="G124" s="48"/>
      <c r="J124" s="98"/>
      <c r="O124" s="48"/>
    </row>
    <row r="125" spans="7:15" ht="12.75">
      <c r="G125" s="48"/>
      <c r="J125" s="98"/>
      <c r="O125" s="48"/>
    </row>
    <row r="126" spans="7:15" ht="12.75">
      <c r="G126" s="48"/>
      <c r="J126" s="98"/>
      <c r="O126" s="48"/>
    </row>
    <row r="127" spans="7:15" ht="12.75">
      <c r="G127" s="48"/>
      <c r="J127" s="98"/>
      <c r="O127" s="48"/>
    </row>
    <row r="128" spans="7:15" ht="12.75">
      <c r="G128" s="48"/>
      <c r="J128" s="98"/>
      <c r="O128" s="48"/>
    </row>
    <row r="129" spans="7:15" ht="12.75">
      <c r="G129" s="48"/>
      <c r="J129" s="98"/>
      <c r="O129" s="48"/>
    </row>
    <row r="130" spans="7:15" ht="12.75">
      <c r="G130" s="48"/>
      <c r="J130" s="98"/>
      <c r="O130" s="48"/>
    </row>
    <row r="131" spans="7:15" ht="12.75">
      <c r="G131" s="48"/>
      <c r="J131" s="98"/>
      <c r="O131" s="48"/>
    </row>
    <row r="132" spans="7:15" ht="12.75">
      <c r="G132" s="48"/>
      <c r="J132" s="98"/>
      <c r="O132" s="48"/>
    </row>
    <row r="133" spans="7:15" ht="12.75">
      <c r="G133" s="48"/>
      <c r="J133" s="98"/>
      <c r="O133" s="48"/>
    </row>
    <row r="134" spans="7:15" ht="12.75">
      <c r="G134" s="48"/>
      <c r="J134" s="98"/>
      <c r="O134" s="48"/>
    </row>
    <row r="135" spans="7:15" ht="12.75">
      <c r="G135" s="48"/>
      <c r="J135" s="98"/>
      <c r="O135" s="48"/>
    </row>
    <row r="136" spans="7:15" ht="12.75">
      <c r="G136" s="48"/>
      <c r="J136" s="98"/>
      <c r="O136" s="48"/>
    </row>
    <row r="137" spans="7:15" ht="12.75">
      <c r="G137" s="48"/>
      <c r="J137" s="98"/>
      <c r="O137" s="48"/>
    </row>
    <row r="138" spans="7:15" ht="12.75">
      <c r="G138" s="48"/>
      <c r="J138" s="98"/>
      <c r="O138" s="48"/>
    </row>
    <row r="139" spans="7:15" ht="12.75">
      <c r="G139" s="48"/>
      <c r="J139" s="98"/>
      <c r="O139" s="48"/>
    </row>
    <row r="140" spans="7:15" ht="12.75">
      <c r="G140" s="48"/>
      <c r="J140" s="98"/>
      <c r="O140" s="48"/>
    </row>
    <row r="141" spans="7:15" ht="12.75">
      <c r="G141" s="48"/>
      <c r="J141" s="98"/>
      <c r="O141" s="48"/>
    </row>
    <row r="142" spans="7:15" ht="12.75">
      <c r="G142" s="48"/>
      <c r="J142" s="98"/>
      <c r="O142" s="48"/>
    </row>
    <row r="143" spans="7:15" ht="12.75">
      <c r="G143" s="48"/>
      <c r="J143" s="98"/>
      <c r="O143" s="48"/>
    </row>
    <row r="144" spans="7:15" ht="12.75">
      <c r="G144" s="48"/>
      <c r="J144" s="98"/>
      <c r="O144" s="48"/>
    </row>
    <row r="145" spans="7:15" ht="12.75">
      <c r="G145" s="48"/>
      <c r="J145" s="98"/>
      <c r="O145" s="48"/>
    </row>
    <row r="146" spans="7:15" ht="12.75">
      <c r="G146" s="48"/>
      <c r="J146" s="98"/>
      <c r="O146" s="48"/>
    </row>
    <row r="147" spans="7:15" ht="12.75">
      <c r="G147" s="48"/>
      <c r="J147" s="98"/>
      <c r="O147" s="48"/>
    </row>
    <row r="148" spans="7:15" ht="12.75">
      <c r="G148" s="48"/>
      <c r="J148" s="98"/>
      <c r="O148" s="48"/>
    </row>
    <row r="149" spans="7:15" ht="12.75">
      <c r="G149" s="48"/>
      <c r="J149" s="98"/>
      <c r="O149" s="48"/>
    </row>
    <row r="150" spans="7:15" ht="12.75">
      <c r="G150" s="48"/>
      <c r="J150" s="98"/>
      <c r="O150" s="48"/>
    </row>
    <row r="151" spans="7:15" ht="12.75">
      <c r="G151" s="48"/>
      <c r="J151" s="98"/>
      <c r="O151" s="48"/>
    </row>
    <row r="152" spans="7:15" ht="12.75">
      <c r="G152" s="48"/>
      <c r="J152" s="98"/>
      <c r="O152" s="48"/>
    </row>
    <row r="153" spans="7:15" ht="12.75">
      <c r="G153" s="48"/>
      <c r="J153" s="98"/>
      <c r="O153" s="48"/>
    </row>
    <row r="154" spans="7:15" ht="12.75">
      <c r="G154" s="48"/>
      <c r="J154" s="98"/>
      <c r="O154" s="48"/>
    </row>
    <row r="155" spans="7:15" ht="12.75">
      <c r="G155" s="48"/>
      <c r="J155" s="98"/>
      <c r="O155" s="48"/>
    </row>
    <row r="156" spans="7:15" ht="12.75">
      <c r="G156" s="48"/>
      <c r="J156" s="98"/>
      <c r="O156" s="48"/>
    </row>
    <row r="157" spans="7:15" ht="12.75">
      <c r="G157" s="48"/>
      <c r="J157" s="98"/>
      <c r="O157" s="48"/>
    </row>
    <row r="158" spans="7:15" ht="12.75">
      <c r="G158" s="48"/>
      <c r="J158" s="98"/>
      <c r="O158" s="48"/>
    </row>
    <row r="159" spans="7:15" ht="12.75">
      <c r="G159" s="48"/>
      <c r="J159" s="98"/>
      <c r="O159" s="48"/>
    </row>
    <row r="160" spans="7:15" ht="12.75">
      <c r="G160" s="48"/>
      <c r="J160" s="98"/>
      <c r="O160" s="48"/>
    </row>
    <row r="161" spans="7:15" ht="12.75">
      <c r="G161" s="48"/>
      <c r="J161" s="98"/>
      <c r="O161" s="48"/>
    </row>
    <row r="162" spans="7:15" ht="12.75">
      <c r="G162" s="48"/>
      <c r="J162" s="98"/>
      <c r="O162" s="48"/>
    </row>
    <row r="163" spans="7:15" ht="12.75">
      <c r="G163" s="48"/>
      <c r="J163" s="98"/>
      <c r="O163" s="48"/>
    </row>
    <row r="164" spans="7:15" ht="12.75">
      <c r="G164" s="48"/>
      <c r="J164" s="98"/>
      <c r="O164" s="48"/>
    </row>
    <row r="165" spans="7:15" ht="12.75">
      <c r="G165" s="48"/>
      <c r="J165" s="98"/>
      <c r="O165" s="48"/>
    </row>
    <row r="166" spans="7:15" ht="12.75">
      <c r="G166" s="48"/>
      <c r="J166" s="98"/>
      <c r="O166" s="48"/>
    </row>
    <row r="167" spans="7:15" ht="12.75">
      <c r="G167" s="48"/>
      <c r="J167" s="98"/>
      <c r="O167" s="48"/>
    </row>
    <row r="168" spans="7:15" ht="12.75">
      <c r="G168" s="48"/>
      <c r="J168" s="98"/>
      <c r="O168" s="48"/>
    </row>
    <row r="169" spans="7:15" ht="12.75">
      <c r="G169" s="48"/>
      <c r="J169" s="98"/>
      <c r="O169" s="48"/>
    </row>
    <row r="170" spans="7:15" ht="12.75">
      <c r="G170" s="48"/>
      <c r="J170" s="98"/>
      <c r="O170" s="48"/>
    </row>
    <row r="171" spans="7:10" ht="12.75">
      <c r="G171" s="48"/>
      <c r="J171" s="98"/>
    </row>
    <row r="172" spans="7:10" ht="12.75">
      <c r="G172" s="48"/>
      <c r="J172" s="98"/>
    </row>
    <row r="173" spans="7:10" ht="12.75">
      <c r="G173" s="48"/>
      <c r="J173" s="98"/>
    </row>
    <row r="174" spans="7:10" ht="12.75">
      <c r="G174" s="48"/>
      <c r="J174" s="98"/>
    </row>
    <row r="175" spans="7:10" ht="12.75">
      <c r="G175" s="48"/>
      <c r="J175" s="98"/>
    </row>
    <row r="176" spans="7:10" ht="12.75">
      <c r="G176" s="48"/>
      <c r="J176" s="98"/>
    </row>
    <row r="177" spans="7:10" ht="12.75">
      <c r="G177" s="48"/>
      <c r="J177" s="98"/>
    </row>
    <row r="178" spans="7:10" ht="12.75">
      <c r="G178" s="48"/>
      <c r="J178" s="98"/>
    </row>
    <row r="179" spans="7:10" ht="12.75">
      <c r="G179" s="48"/>
      <c r="J179" s="98"/>
    </row>
    <row r="180" spans="7:10" ht="12.75">
      <c r="G180" s="48"/>
      <c r="J180" s="98"/>
    </row>
    <row r="181" spans="7:10" ht="12.75">
      <c r="G181" s="48"/>
      <c r="J181" s="98"/>
    </row>
    <row r="182" spans="7:10" ht="12.75">
      <c r="G182" s="48"/>
      <c r="J182" s="98"/>
    </row>
    <row r="183" spans="7:10" ht="12.75">
      <c r="G183" s="48"/>
      <c r="J183" s="98"/>
    </row>
    <row r="184" spans="7:10" ht="12.75">
      <c r="G184" s="48"/>
      <c r="J184" s="98"/>
    </row>
    <row r="185" spans="7:10" ht="12.75">
      <c r="G185" s="48"/>
      <c r="J185" s="98"/>
    </row>
    <row r="186" spans="7:10" ht="12.75">
      <c r="G186" s="48"/>
      <c r="J186" s="98"/>
    </row>
    <row r="187" spans="7:10" ht="12.75">
      <c r="G187" s="48"/>
      <c r="J187" s="98"/>
    </row>
    <row r="188" spans="7:10" ht="12.75">
      <c r="G188" s="48"/>
      <c r="J188" s="98"/>
    </row>
    <row r="189" spans="7:10" ht="12.75">
      <c r="G189" s="48"/>
      <c r="J189" s="98"/>
    </row>
    <row r="190" spans="7:10" ht="12.75">
      <c r="G190" s="48"/>
      <c r="J190" s="98"/>
    </row>
    <row r="191" spans="7:10" ht="12.75">
      <c r="G191" s="48"/>
      <c r="J191" s="98"/>
    </row>
    <row r="192" spans="7:10" ht="12.75">
      <c r="G192" s="48"/>
      <c r="J192" s="98"/>
    </row>
    <row r="193" spans="7:10" ht="12.75">
      <c r="G193" s="48"/>
      <c r="J193" s="98"/>
    </row>
    <row r="194" spans="7:10" ht="12.75">
      <c r="G194" s="48"/>
      <c r="J194" s="98"/>
    </row>
    <row r="195" spans="7:10" ht="12.75">
      <c r="G195" s="48"/>
      <c r="J195" s="98"/>
    </row>
    <row r="196" spans="7:10" ht="12.75">
      <c r="G196" s="48"/>
      <c r="J196" s="98"/>
    </row>
    <row r="197" spans="7:10" ht="12.75">
      <c r="G197" s="48"/>
      <c r="J197" s="98"/>
    </row>
    <row r="198" spans="7:10" ht="12.75">
      <c r="G198" s="48"/>
      <c r="J198" s="98"/>
    </row>
    <row r="199" spans="7:10" ht="12.75">
      <c r="G199" s="48"/>
      <c r="J199" s="98"/>
    </row>
    <row r="200" spans="7:10" ht="12.75">
      <c r="G200" s="48"/>
      <c r="J200" s="98"/>
    </row>
    <row r="201" spans="7:10" ht="12.75">
      <c r="G201" s="48"/>
      <c r="J201" s="98"/>
    </row>
    <row r="202" spans="7:10" ht="12.75">
      <c r="G202" s="48"/>
      <c r="J202" s="98"/>
    </row>
    <row r="203" spans="7:10" ht="12.75">
      <c r="G203" s="48"/>
      <c r="J203" s="98"/>
    </row>
    <row r="204" spans="7:10" ht="12.75">
      <c r="G204" s="48"/>
      <c r="J204" s="98"/>
    </row>
    <row r="205" spans="7:10" ht="12.75">
      <c r="G205" s="48"/>
      <c r="J205" s="98"/>
    </row>
    <row r="206" spans="7:10" ht="12.75">
      <c r="G206" s="48"/>
      <c r="J206" s="98"/>
    </row>
    <row r="207" spans="7:10" ht="12.75">
      <c r="G207" s="48"/>
      <c r="J207" s="98"/>
    </row>
    <row r="208" spans="7:10" ht="12.75">
      <c r="G208" s="48"/>
      <c r="J208" s="98"/>
    </row>
    <row r="209" spans="7:10" ht="12.75">
      <c r="G209" s="48"/>
      <c r="J209" s="98"/>
    </row>
    <row r="210" spans="7:10" ht="12.75">
      <c r="G210" s="48"/>
      <c r="J210" s="98"/>
    </row>
    <row r="211" spans="7:10" ht="12.75">
      <c r="G211" s="48"/>
      <c r="J211" s="98"/>
    </row>
    <row r="212" spans="7:10" ht="12.75">
      <c r="G212" s="48"/>
      <c r="J212" s="98"/>
    </row>
    <row r="213" ht="12.75">
      <c r="J213" s="98"/>
    </row>
    <row r="214" ht="12.75">
      <c r="J214" s="98"/>
    </row>
    <row r="215" ht="12.75">
      <c r="J215" s="98"/>
    </row>
    <row r="216" ht="12.75">
      <c r="J216" s="98"/>
    </row>
    <row r="217" ht="12.75">
      <c r="J217" s="98"/>
    </row>
    <row r="218" ht="12.75">
      <c r="J218" s="98"/>
    </row>
    <row r="219" ht="12.75">
      <c r="J219" s="98"/>
    </row>
    <row r="220" ht="12.75">
      <c r="J220" s="98"/>
    </row>
    <row r="221" ht="12.75">
      <c r="J221" s="98"/>
    </row>
    <row r="222" ht="12.75">
      <c r="J222" s="98"/>
    </row>
    <row r="223" ht="12.75">
      <c r="J223" s="98"/>
    </row>
    <row r="224" ht="12.75">
      <c r="J224" s="98"/>
    </row>
    <row r="225" ht="12.75">
      <c r="J225" s="98"/>
    </row>
    <row r="226" ht="12.75">
      <c r="J226" s="98"/>
    </row>
    <row r="227" ht="12.75">
      <c r="J227" s="98"/>
    </row>
    <row r="228" ht="12.75">
      <c r="J228" s="98"/>
    </row>
    <row r="229" ht="12.75">
      <c r="J229" s="98"/>
    </row>
    <row r="230" ht="12.75">
      <c r="J230" s="98"/>
    </row>
    <row r="231" ht="12.75">
      <c r="J231" s="98"/>
    </row>
    <row r="232" ht="12.75">
      <c r="J232" s="98"/>
    </row>
    <row r="233" ht="12.75">
      <c r="J233" s="98"/>
    </row>
    <row r="234" ht="12.75">
      <c r="J234" s="98"/>
    </row>
    <row r="235" ht="12.75">
      <c r="J235" s="98"/>
    </row>
    <row r="236" ht="12.75">
      <c r="J236" s="98"/>
    </row>
    <row r="237" ht="12.75">
      <c r="J237" s="98"/>
    </row>
    <row r="238" ht="12.75">
      <c r="J238" s="98"/>
    </row>
    <row r="239" ht="12.75">
      <c r="J239" s="98"/>
    </row>
    <row r="240" ht="12.75">
      <c r="J240" s="98"/>
    </row>
    <row r="241" ht="12.75">
      <c r="J241" s="98"/>
    </row>
    <row r="242" ht="12.75">
      <c r="J242" s="98"/>
    </row>
    <row r="243" ht="12.75">
      <c r="J243" s="98"/>
    </row>
    <row r="244" ht="12.75">
      <c r="J244" s="98"/>
    </row>
    <row r="245" ht="12.75">
      <c r="J245" s="98"/>
    </row>
    <row r="246" ht="12.75">
      <c r="J246" s="98"/>
    </row>
    <row r="247" ht="12.75">
      <c r="J247" s="98"/>
    </row>
    <row r="248" ht="12.75">
      <c r="J248" s="98"/>
    </row>
    <row r="249" ht="12.75">
      <c r="J249" s="98"/>
    </row>
    <row r="250" ht="12.75">
      <c r="J250" s="98"/>
    </row>
    <row r="251" ht="12.75">
      <c r="J251" s="98"/>
    </row>
    <row r="252" ht="12.75">
      <c r="J252" s="98"/>
    </row>
    <row r="253" ht="12.75">
      <c r="J253" s="98"/>
    </row>
    <row r="254" ht="12.75">
      <c r="J254" s="98"/>
    </row>
    <row r="255" ht="12.75">
      <c r="J255" s="98"/>
    </row>
    <row r="256" ht="12.75">
      <c r="J256" s="98"/>
    </row>
    <row r="257" ht="12.75">
      <c r="J257" s="98"/>
    </row>
    <row r="258" ht="12.75">
      <c r="J258" s="98"/>
    </row>
    <row r="259" ht="12.75">
      <c r="J259" s="98"/>
    </row>
    <row r="260" ht="12.75">
      <c r="J260" s="98"/>
    </row>
    <row r="261" ht="12.75">
      <c r="J261" s="98"/>
    </row>
    <row r="262" ht="12.75">
      <c r="J262" s="98"/>
    </row>
    <row r="263" ht="12.75">
      <c r="J263" s="98"/>
    </row>
    <row r="264" ht="12.75">
      <c r="J264" s="98"/>
    </row>
    <row r="265" ht="12.75">
      <c r="J265" s="98"/>
    </row>
    <row r="266" ht="12.75">
      <c r="J266" s="98"/>
    </row>
    <row r="267" ht="12.75">
      <c r="J267" s="98"/>
    </row>
    <row r="268" ht="12.75">
      <c r="J268" s="98"/>
    </row>
    <row r="269" ht="12.75">
      <c r="J269" s="98"/>
    </row>
    <row r="270" ht="12.75">
      <c r="J270" s="98"/>
    </row>
    <row r="271" ht="12.75">
      <c r="J271" s="98"/>
    </row>
    <row r="272" ht="12.75">
      <c r="J272" s="98"/>
    </row>
    <row r="273" ht="12.75">
      <c r="J273" s="98"/>
    </row>
    <row r="274" ht="12.75">
      <c r="J274" s="98"/>
    </row>
    <row r="275" ht="12.75">
      <c r="J275" s="98"/>
    </row>
    <row r="276" ht="12.75">
      <c r="J276" s="98"/>
    </row>
    <row r="277" ht="12.75">
      <c r="J277" s="98"/>
    </row>
    <row r="278" ht="12.75">
      <c r="J278" s="98"/>
    </row>
    <row r="279" ht="12.75">
      <c r="J279" s="98"/>
    </row>
    <row r="280" ht="12.75">
      <c r="J280" s="98"/>
    </row>
    <row r="281" ht="12.75">
      <c r="J281" s="98"/>
    </row>
    <row r="282" ht="12.75">
      <c r="J282" s="98"/>
    </row>
    <row r="283" ht="12.75">
      <c r="J283" s="98"/>
    </row>
    <row r="284" ht="12.75">
      <c r="J284" s="98"/>
    </row>
    <row r="285" ht="12.75">
      <c r="J285" s="98"/>
    </row>
    <row r="286" ht="12.75">
      <c r="J286" s="98"/>
    </row>
    <row r="287" ht="12.75">
      <c r="J287" s="98"/>
    </row>
    <row r="288" ht="12.75">
      <c r="J288" s="98"/>
    </row>
    <row r="289" ht="12.75">
      <c r="J289" s="98"/>
    </row>
    <row r="290" ht="12.75">
      <c r="J290" s="98"/>
    </row>
    <row r="291" ht="12.75">
      <c r="J291" s="98"/>
    </row>
    <row r="292" ht="12.75">
      <c r="J292" s="98"/>
    </row>
    <row r="293" ht="12.75">
      <c r="J293" s="98"/>
    </row>
    <row r="294" ht="12.75">
      <c r="J294" s="98"/>
    </row>
    <row r="295" ht="12.75">
      <c r="J295" s="98"/>
    </row>
    <row r="296" ht="12.75">
      <c r="J296" s="98"/>
    </row>
    <row r="297" ht="12.75">
      <c r="J297" s="98"/>
    </row>
    <row r="298" ht="12.75">
      <c r="J298" s="98"/>
    </row>
    <row r="299" ht="12.75">
      <c r="J299" s="98"/>
    </row>
    <row r="300" ht="12.75">
      <c r="J300" s="98"/>
    </row>
    <row r="301" ht="12.75">
      <c r="J301" s="98"/>
    </row>
    <row r="302" ht="12.75">
      <c r="J302" s="98"/>
    </row>
    <row r="303" ht="12.75">
      <c r="J303" s="98"/>
    </row>
    <row r="304" ht="12.75">
      <c r="J304" s="98"/>
    </row>
    <row r="305" ht="12.75">
      <c r="J305" s="98"/>
    </row>
    <row r="306" ht="12.75">
      <c r="J306" s="98"/>
    </row>
    <row r="307" ht="12.75">
      <c r="J307" s="98"/>
    </row>
    <row r="308" ht="12.75">
      <c r="J308" s="98"/>
    </row>
    <row r="309" ht="12.75">
      <c r="J309" s="98"/>
    </row>
    <row r="310" ht="12.75">
      <c r="J310" s="98"/>
    </row>
    <row r="311" ht="12.75">
      <c r="J311" s="98"/>
    </row>
    <row r="312" ht="12.75">
      <c r="J312" s="98"/>
    </row>
    <row r="313" ht="12.75">
      <c r="J313" s="98"/>
    </row>
    <row r="314" ht="12.75">
      <c r="J314" s="98"/>
    </row>
    <row r="315" ht="12.75">
      <c r="J315" s="98"/>
    </row>
    <row r="316" ht="12.75">
      <c r="J316" s="98"/>
    </row>
    <row r="317" ht="12.75">
      <c r="J317" s="98"/>
    </row>
    <row r="318" ht="12.75">
      <c r="J318" s="98"/>
    </row>
    <row r="319" ht="12.75">
      <c r="J319" s="98"/>
    </row>
    <row r="320" ht="12.75">
      <c r="J320" s="98"/>
    </row>
    <row r="321" ht="12.75">
      <c r="J321" s="98"/>
    </row>
    <row r="322" ht="12.75">
      <c r="J322" s="98"/>
    </row>
    <row r="323" ht="12.75">
      <c r="J323" s="98"/>
    </row>
    <row r="324" ht="12.75">
      <c r="J324" s="98"/>
    </row>
    <row r="325" ht="12.75">
      <c r="J325" s="98"/>
    </row>
    <row r="326" ht="12.75">
      <c r="J326" s="98"/>
    </row>
    <row r="327" ht="12.75">
      <c r="J327" s="98"/>
    </row>
    <row r="328" ht="12.75">
      <c r="J328" s="98"/>
    </row>
    <row r="329" ht="12.75">
      <c r="J329" s="98"/>
    </row>
    <row r="330" ht="12.75">
      <c r="J330" s="98"/>
    </row>
    <row r="331" ht="12.75">
      <c r="J331" s="98"/>
    </row>
    <row r="332" ht="12.75">
      <c r="J332" s="98"/>
    </row>
    <row r="333" ht="12.75">
      <c r="J333" s="98"/>
    </row>
    <row r="334" ht="12.75">
      <c r="J334" s="98"/>
    </row>
    <row r="335" ht="12.75">
      <c r="J335" s="98"/>
    </row>
    <row r="336" ht="12.75">
      <c r="J336" s="98"/>
    </row>
    <row r="337" ht="12.75">
      <c r="J337" s="98"/>
    </row>
    <row r="338" ht="12.75">
      <c r="J338" s="98"/>
    </row>
    <row r="339" ht="12.75">
      <c r="J339" s="98"/>
    </row>
    <row r="340" ht="12.75">
      <c r="J340" s="98"/>
    </row>
    <row r="341" ht="12.75">
      <c r="J341" s="98"/>
    </row>
    <row r="342" ht="12.75">
      <c r="J342" s="98"/>
    </row>
    <row r="343" ht="12.75">
      <c r="J343" s="98"/>
    </row>
    <row r="344" ht="12.75">
      <c r="J344" s="98"/>
    </row>
    <row r="345" ht="12.75">
      <c r="J345" s="98"/>
    </row>
    <row r="346" ht="12.75">
      <c r="J346" s="98"/>
    </row>
    <row r="347" ht="12.75">
      <c r="J347" s="98"/>
    </row>
    <row r="348" ht="12.75">
      <c r="J348" s="98"/>
    </row>
    <row r="349" ht="12.75">
      <c r="J349" s="98"/>
    </row>
    <row r="350" ht="12.75">
      <c r="J350" s="98"/>
    </row>
    <row r="351" ht="12.75">
      <c r="J351" s="98"/>
    </row>
    <row r="352" ht="12.75">
      <c r="J352" s="98"/>
    </row>
    <row r="353" ht="12.75">
      <c r="J353" s="98"/>
    </row>
    <row r="354" ht="12.75">
      <c r="J354" s="98"/>
    </row>
    <row r="355" ht="12.75">
      <c r="J355" s="98"/>
    </row>
    <row r="356" ht="12.75">
      <c r="J356" s="98"/>
    </row>
    <row r="357" ht="12.75">
      <c r="J357" s="98"/>
    </row>
    <row r="358" ht="12.75">
      <c r="J358" s="98"/>
    </row>
    <row r="359" ht="12.75">
      <c r="J359" s="98"/>
    </row>
    <row r="360" ht="12.75">
      <c r="J360" s="98"/>
    </row>
    <row r="361" ht="12.75">
      <c r="J361" s="98"/>
    </row>
    <row r="362" ht="12.75">
      <c r="J362" s="98"/>
    </row>
    <row r="363" ht="12.75">
      <c r="J363" s="98"/>
    </row>
    <row r="364" ht="12.75">
      <c r="J364" s="98"/>
    </row>
    <row r="365" ht="12.75">
      <c r="J365" s="98"/>
    </row>
    <row r="366" ht="12.75">
      <c r="J366" s="98"/>
    </row>
    <row r="367" ht="12.75">
      <c r="J367" s="98"/>
    </row>
    <row r="368" ht="12.75">
      <c r="J368" s="98"/>
    </row>
    <row r="369" ht="12.75">
      <c r="J369" s="98"/>
    </row>
    <row r="370" ht="12.75">
      <c r="J370" s="98"/>
    </row>
    <row r="371" ht="12.75">
      <c r="J371" s="98"/>
    </row>
    <row r="372" ht="12.75">
      <c r="J372" s="98"/>
    </row>
    <row r="373" ht="12.75">
      <c r="J373" s="98"/>
    </row>
    <row r="374" ht="12.75">
      <c r="J374" s="98"/>
    </row>
    <row r="375" ht="12.75">
      <c r="J375" s="98"/>
    </row>
    <row r="376" ht="12.75">
      <c r="J376" s="98"/>
    </row>
    <row r="377" ht="12.75">
      <c r="J377" s="98"/>
    </row>
    <row r="378" ht="12.75">
      <c r="J378" s="98"/>
    </row>
    <row r="379" ht="12.75">
      <c r="J379" s="98"/>
    </row>
    <row r="380" ht="12.75">
      <c r="J380" s="98"/>
    </row>
    <row r="381" ht="12.75">
      <c r="J381" s="98"/>
    </row>
    <row r="382" ht="12.75">
      <c r="J382" s="98"/>
    </row>
    <row r="383" ht="12.75">
      <c r="J383" s="98"/>
    </row>
    <row r="384" ht="12.75">
      <c r="J384" s="98"/>
    </row>
    <row r="385" ht="12.75">
      <c r="J385" s="98"/>
    </row>
    <row r="386" ht="12.75">
      <c r="J386" s="98"/>
    </row>
    <row r="387" ht="12.75">
      <c r="J387" s="98"/>
    </row>
    <row r="388" ht="12.75">
      <c r="J388" s="98"/>
    </row>
    <row r="389" ht="12.75">
      <c r="J389" s="98"/>
    </row>
    <row r="390" ht="12.75">
      <c r="J390" s="98"/>
    </row>
    <row r="391" ht="12.75">
      <c r="J391" s="98"/>
    </row>
    <row r="392" ht="12.75">
      <c r="J392" s="98"/>
    </row>
    <row r="393" ht="12.75">
      <c r="J393" s="98"/>
    </row>
    <row r="394" ht="12.75">
      <c r="J394" s="98"/>
    </row>
    <row r="395" ht="12.75">
      <c r="J395" s="98"/>
    </row>
    <row r="396" ht="12.75">
      <c r="J396" s="98"/>
    </row>
    <row r="397" ht="12.75">
      <c r="J397" s="98"/>
    </row>
    <row r="398" ht="12.75">
      <c r="J398" s="98"/>
    </row>
    <row r="399" ht="12.75">
      <c r="J399" s="98"/>
    </row>
    <row r="400" ht="12.75">
      <c r="J400" s="98"/>
    </row>
    <row r="401" ht="12.75">
      <c r="J401" s="98"/>
    </row>
    <row r="402" ht="12.75">
      <c r="J402" s="98"/>
    </row>
    <row r="403" ht="12.75">
      <c r="J403" s="98"/>
    </row>
    <row r="404" ht="12.75">
      <c r="J404" s="98"/>
    </row>
    <row r="405" ht="12.75">
      <c r="J405" s="98"/>
    </row>
    <row r="406" ht="12.75">
      <c r="J406" s="98"/>
    </row>
    <row r="407" ht="12.75">
      <c r="J407" s="98"/>
    </row>
    <row r="408" ht="12.75">
      <c r="J408" s="98"/>
    </row>
    <row r="409" ht="12.75">
      <c r="J409" s="98"/>
    </row>
    <row r="410" ht="12.75">
      <c r="J410" s="98"/>
    </row>
    <row r="411" ht="12.75">
      <c r="J411" s="98"/>
    </row>
    <row r="412" ht="12.75">
      <c r="J412" s="98"/>
    </row>
    <row r="413" ht="12.75">
      <c r="J413" s="98"/>
    </row>
    <row r="414" ht="12.75">
      <c r="J414" s="98"/>
    </row>
    <row r="415" ht="12.75">
      <c r="J415" s="98"/>
    </row>
    <row r="416" ht="12.75">
      <c r="J416" s="98"/>
    </row>
    <row r="417" ht="12.75">
      <c r="J417" s="98"/>
    </row>
    <row r="418" ht="12.75">
      <c r="J418" s="98"/>
    </row>
    <row r="419" ht="12.75">
      <c r="J419" s="98"/>
    </row>
    <row r="420" ht="12.75">
      <c r="J420" s="98"/>
    </row>
    <row r="421" ht="12.75">
      <c r="J421" s="98"/>
    </row>
    <row r="422" ht="12.75">
      <c r="J422" s="98"/>
    </row>
    <row r="423" ht="12.75">
      <c r="J423" s="98"/>
    </row>
    <row r="424" ht="12.75">
      <c r="J424" s="98"/>
    </row>
    <row r="425" ht="12.75">
      <c r="J425" s="98"/>
    </row>
    <row r="426" ht="12.75">
      <c r="J426" s="98"/>
    </row>
    <row r="427" ht="12.75">
      <c r="J427" s="98"/>
    </row>
    <row r="428" ht="12.75">
      <c r="J428" s="98"/>
    </row>
    <row r="429" ht="12.75">
      <c r="J429" s="98"/>
    </row>
    <row r="430" ht="12.75">
      <c r="J430" s="98"/>
    </row>
    <row r="431" ht="12.75">
      <c r="J431" s="98"/>
    </row>
    <row r="432" ht="12.75">
      <c r="J432" s="98"/>
    </row>
    <row r="433" ht="12.75">
      <c r="J433" s="98"/>
    </row>
    <row r="434" ht="12.75">
      <c r="J434" s="98"/>
    </row>
    <row r="435" ht="12.75">
      <c r="J435" s="98"/>
    </row>
    <row r="436" ht="12.75">
      <c r="J436" s="98"/>
    </row>
    <row r="437" ht="12.75">
      <c r="J437" s="98"/>
    </row>
    <row r="438" ht="12.75">
      <c r="J438" s="98"/>
    </row>
    <row r="439" ht="12.75">
      <c r="J439" s="98"/>
    </row>
    <row r="440" ht="12.75">
      <c r="J440" s="98"/>
    </row>
    <row r="441" ht="12.75">
      <c r="J441" s="98"/>
    </row>
    <row r="442" ht="12.75">
      <c r="J442" s="98"/>
    </row>
    <row r="443" ht="12.75">
      <c r="J443" s="98"/>
    </row>
    <row r="444" ht="12.75">
      <c r="J444" s="98"/>
    </row>
    <row r="445" ht="12.75">
      <c r="J445" s="98"/>
    </row>
    <row r="446" ht="12.75">
      <c r="J446" s="98"/>
    </row>
    <row r="447" ht="12.75">
      <c r="J447" s="98"/>
    </row>
    <row r="448" ht="12.75">
      <c r="J448" s="98"/>
    </row>
    <row r="449" ht="12.75">
      <c r="J449" s="98"/>
    </row>
    <row r="450" ht="12.75">
      <c r="J450" s="98"/>
    </row>
    <row r="451" ht="12.75">
      <c r="J451" s="98"/>
    </row>
    <row r="452" ht="12.75">
      <c r="J452" s="98"/>
    </row>
    <row r="453" ht="12.75">
      <c r="J453" s="98"/>
    </row>
    <row r="454" ht="12.75">
      <c r="J454" s="98"/>
    </row>
    <row r="455" ht="12.75">
      <c r="J455" s="98"/>
    </row>
    <row r="456" ht="12.75">
      <c r="J456" s="98"/>
    </row>
    <row r="457" ht="12.75">
      <c r="J457" s="98"/>
    </row>
    <row r="458" ht="12.75">
      <c r="J458" s="98"/>
    </row>
    <row r="459" ht="12.75">
      <c r="J459" s="98"/>
    </row>
    <row r="460" ht="12.75">
      <c r="J460" s="98"/>
    </row>
    <row r="461" ht="12.75">
      <c r="J461" s="98"/>
    </row>
    <row r="462" ht="12.75">
      <c r="J462" s="98"/>
    </row>
    <row r="463" ht="12.75">
      <c r="J463" s="98"/>
    </row>
    <row r="464" ht="12.75">
      <c r="J464" s="98"/>
    </row>
    <row r="465" ht="12.75">
      <c r="J465" s="98"/>
    </row>
    <row r="466" ht="12.75">
      <c r="J466" s="98"/>
    </row>
    <row r="467" ht="12.75">
      <c r="J467" s="98"/>
    </row>
    <row r="468" ht="12.75">
      <c r="J468" s="98"/>
    </row>
    <row r="469" ht="12.75">
      <c r="J469" s="98"/>
    </row>
    <row r="470" ht="12.75">
      <c r="J470" s="98"/>
    </row>
    <row r="471" ht="12.75">
      <c r="J471" s="98"/>
    </row>
    <row r="472" ht="12.75">
      <c r="J472" s="98"/>
    </row>
    <row r="473" ht="12.75">
      <c r="J473" s="98"/>
    </row>
    <row r="474" ht="12.75">
      <c r="J474" s="98"/>
    </row>
    <row r="475" ht="12.75">
      <c r="J475" s="98"/>
    </row>
    <row r="476" ht="12.75">
      <c r="J476" s="98"/>
    </row>
    <row r="477" ht="12.75">
      <c r="J477" s="98"/>
    </row>
    <row r="478" ht="12.75">
      <c r="J478" s="98"/>
    </row>
    <row r="479" ht="12.75">
      <c r="J479" s="98"/>
    </row>
    <row r="480" ht="12.75">
      <c r="J480" s="98"/>
    </row>
    <row r="481" ht="12.75">
      <c r="J481" s="98"/>
    </row>
    <row r="482" ht="12.75">
      <c r="J482" s="98"/>
    </row>
    <row r="483" ht="12.75">
      <c r="J483" s="98"/>
    </row>
    <row r="484" ht="12.75">
      <c r="J484" s="98"/>
    </row>
    <row r="485" ht="12.75">
      <c r="J485" s="98"/>
    </row>
    <row r="486" ht="12.75">
      <c r="J486" s="98"/>
    </row>
    <row r="487" ht="12.75">
      <c r="J487" s="98"/>
    </row>
    <row r="488" ht="12.75">
      <c r="J488" s="98"/>
    </row>
    <row r="489" ht="12.75">
      <c r="J489" s="98"/>
    </row>
    <row r="490" ht="12.75">
      <c r="J490" s="98"/>
    </row>
    <row r="491" ht="12.75">
      <c r="J491" s="98"/>
    </row>
    <row r="492" ht="12.75">
      <c r="J492" s="98"/>
    </row>
    <row r="493" ht="12.75">
      <c r="J493" s="98"/>
    </row>
    <row r="494" ht="12.75">
      <c r="J494" s="98"/>
    </row>
    <row r="495" ht="12.75">
      <c r="J495" s="98"/>
    </row>
    <row r="496" ht="12.75">
      <c r="J496" s="98"/>
    </row>
    <row r="497" ht="12.75">
      <c r="J497" s="98"/>
    </row>
    <row r="498" ht="12.75">
      <c r="J498" s="98"/>
    </row>
    <row r="499" ht="12.75">
      <c r="J499" s="98"/>
    </row>
    <row r="500" ht="12.75">
      <c r="J500" s="98"/>
    </row>
    <row r="501" ht="12.75">
      <c r="J501" s="98"/>
    </row>
    <row r="502" ht="12.75">
      <c r="J502" s="98"/>
    </row>
    <row r="503" ht="12.75">
      <c r="J503" s="98"/>
    </row>
    <row r="504" ht="12.75">
      <c r="J504" s="98"/>
    </row>
    <row r="505" ht="12.75">
      <c r="J505" s="98"/>
    </row>
    <row r="506" ht="12.75">
      <c r="J506" s="98"/>
    </row>
    <row r="507" ht="12.75">
      <c r="J507" s="98"/>
    </row>
    <row r="508" ht="12.75">
      <c r="J508" s="98"/>
    </row>
    <row r="509" ht="12.75">
      <c r="J509" s="98"/>
    </row>
    <row r="510" ht="12.75">
      <c r="J510" s="98"/>
    </row>
    <row r="511" ht="12.75">
      <c r="J511" s="98"/>
    </row>
    <row r="512" ht="12.75">
      <c r="J512" s="98"/>
    </row>
    <row r="513" ht="12.75">
      <c r="J513" s="98"/>
    </row>
    <row r="514" ht="12.75">
      <c r="J514" s="98"/>
    </row>
    <row r="515" ht="12.75">
      <c r="J515" s="98"/>
    </row>
    <row r="516" ht="12.75">
      <c r="J516" s="98"/>
    </row>
    <row r="517" ht="12.75">
      <c r="J517" s="98"/>
    </row>
    <row r="518" ht="12.75">
      <c r="J518" s="98"/>
    </row>
    <row r="519" ht="12.75">
      <c r="J519" s="98"/>
    </row>
    <row r="520" ht="12.75">
      <c r="J520" s="98"/>
    </row>
    <row r="521" ht="12.75">
      <c r="J521" s="98"/>
    </row>
    <row r="522" ht="12.75">
      <c r="J522" s="98"/>
    </row>
    <row r="523" ht="12.75">
      <c r="J523" s="98"/>
    </row>
    <row r="524" ht="12.75">
      <c r="J524" s="98"/>
    </row>
    <row r="525" ht="12.75">
      <c r="J525" s="98"/>
    </row>
    <row r="526" ht="12.75">
      <c r="J526" s="98"/>
    </row>
    <row r="527" ht="12.75">
      <c r="J527" s="98"/>
    </row>
    <row r="528" ht="12.75">
      <c r="J528" s="98"/>
    </row>
    <row r="529" ht="12.75">
      <c r="J529" s="98"/>
    </row>
    <row r="530" ht="12.75">
      <c r="J530" s="98"/>
    </row>
    <row r="531" ht="12.75">
      <c r="J531" s="98"/>
    </row>
    <row r="532" ht="12.75">
      <c r="J532" s="98"/>
    </row>
    <row r="533" ht="12.75">
      <c r="J533" s="98"/>
    </row>
    <row r="534" ht="12.75">
      <c r="J534" s="98"/>
    </row>
    <row r="535" ht="12.75">
      <c r="J535" s="98"/>
    </row>
    <row r="536" ht="12.75">
      <c r="J536" s="98"/>
    </row>
    <row r="537" ht="12.75">
      <c r="J537" s="98"/>
    </row>
    <row r="538" ht="12.75">
      <c r="J538" s="98"/>
    </row>
    <row r="539" ht="12.75">
      <c r="J539" s="98"/>
    </row>
    <row r="540" ht="12.75">
      <c r="J540" s="98"/>
    </row>
    <row r="541" ht="12.75">
      <c r="J541" s="98"/>
    </row>
    <row r="542" ht="12.75">
      <c r="J542" s="98"/>
    </row>
    <row r="543" ht="12.75">
      <c r="J543" s="98"/>
    </row>
    <row r="544" ht="12.75">
      <c r="J544" s="98"/>
    </row>
    <row r="545" ht="12.75">
      <c r="J545" s="98"/>
    </row>
    <row r="546" ht="12.75">
      <c r="J546" s="98"/>
    </row>
    <row r="547" ht="12.75">
      <c r="J547" s="98"/>
    </row>
    <row r="548" ht="12.75">
      <c r="J548" s="98"/>
    </row>
    <row r="549" ht="12.75">
      <c r="J549" s="98"/>
    </row>
    <row r="550" ht="12.75">
      <c r="J550" s="98"/>
    </row>
    <row r="551" ht="12.75">
      <c r="J551" s="98"/>
    </row>
    <row r="552" ht="12.75">
      <c r="J552" s="98"/>
    </row>
    <row r="553" ht="12.75">
      <c r="J553" s="98"/>
    </row>
    <row r="554" ht="12.75">
      <c r="J554" s="98"/>
    </row>
    <row r="555" ht="12.75">
      <c r="J555" s="98"/>
    </row>
    <row r="556" ht="12.75">
      <c r="J556" s="98"/>
    </row>
    <row r="557" ht="12.75">
      <c r="J557" s="98"/>
    </row>
    <row r="558" ht="12.75">
      <c r="J558" s="98"/>
    </row>
    <row r="559" ht="12.75">
      <c r="J559" s="98"/>
    </row>
    <row r="560" ht="12.75">
      <c r="J560" s="98"/>
    </row>
    <row r="561" ht="12.75">
      <c r="J561" s="98"/>
    </row>
    <row r="562" ht="12.75">
      <c r="J562" s="98"/>
    </row>
    <row r="563" ht="12.75">
      <c r="J563" s="98"/>
    </row>
    <row r="564" ht="12.75">
      <c r="J564" s="98"/>
    </row>
    <row r="565" ht="12.75">
      <c r="J565" s="98"/>
    </row>
    <row r="566" ht="12.75">
      <c r="J566" s="98"/>
    </row>
    <row r="567" ht="12.75">
      <c r="J567" s="98"/>
    </row>
    <row r="568" ht="12.75">
      <c r="J568" s="98"/>
    </row>
    <row r="569" ht="12.75">
      <c r="J569" s="98"/>
    </row>
    <row r="570" ht="12.75">
      <c r="J570" s="98"/>
    </row>
    <row r="571" ht="12.75">
      <c r="J571" s="98"/>
    </row>
    <row r="572" ht="12.75">
      <c r="J572" s="98"/>
    </row>
    <row r="573" ht="12.75">
      <c r="J573" s="98"/>
    </row>
    <row r="574" ht="12.75">
      <c r="J574" s="98"/>
    </row>
    <row r="575" ht="12.75">
      <c r="J575" s="98"/>
    </row>
    <row r="576" ht="12.75">
      <c r="J576" s="98"/>
    </row>
    <row r="577" ht="12.75">
      <c r="J577" s="98"/>
    </row>
    <row r="578" ht="12.75">
      <c r="J578" s="98"/>
    </row>
    <row r="579" ht="12.75">
      <c r="J579" s="98"/>
    </row>
    <row r="580" ht="12.75">
      <c r="J580" s="98"/>
    </row>
    <row r="581" ht="12.75">
      <c r="J581" s="98"/>
    </row>
    <row r="582" ht="12.75">
      <c r="J582" s="98"/>
    </row>
    <row r="583" ht="12.75">
      <c r="J583" s="98"/>
    </row>
    <row r="584" ht="12.75">
      <c r="J584" s="98"/>
    </row>
    <row r="585" ht="12.75">
      <c r="J585" s="98"/>
    </row>
    <row r="586" ht="12.75">
      <c r="J586" s="98"/>
    </row>
    <row r="587" ht="12.75">
      <c r="J587" s="98"/>
    </row>
    <row r="588" ht="12.75">
      <c r="J588" s="98"/>
    </row>
    <row r="589" ht="12.75">
      <c r="J589" s="98"/>
    </row>
    <row r="590" ht="12.75">
      <c r="J590" s="98"/>
    </row>
    <row r="591" ht="12.75">
      <c r="J591" s="98"/>
    </row>
    <row r="592" ht="12.75">
      <c r="J592" s="98"/>
    </row>
    <row r="593" ht="12.75">
      <c r="J593" s="98"/>
    </row>
    <row r="594" ht="12.75">
      <c r="J594" s="98"/>
    </row>
    <row r="595" ht="12.75">
      <c r="J595" s="98"/>
    </row>
    <row r="596" ht="12.75">
      <c r="J596" s="98"/>
    </row>
    <row r="597" ht="12.75">
      <c r="J597" s="98"/>
    </row>
    <row r="598" ht="12.75">
      <c r="J598" s="98"/>
    </row>
    <row r="599" ht="12.75">
      <c r="J599" s="98"/>
    </row>
    <row r="600" ht="12.75">
      <c r="J600" s="98"/>
    </row>
    <row r="601" ht="12.75">
      <c r="J601" s="98"/>
    </row>
    <row r="602" ht="12.75">
      <c r="J602" s="98"/>
    </row>
    <row r="603" ht="12.75">
      <c r="J603" s="98"/>
    </row>
    <row r="604" ht="12.75">
      <c r="J604" s="98"/>
    </row>
    <row r="605" ht="12.75">
      <c r="J605" s="98"/>
    </row>
    <row r="606" ht="12.75">
      <c r="J606" s="98"/>
    </row>
    <row r="607" ht="12.75">
      <c r="J607" s="98"/>
    </row>
    <row r="608" ht="12.75">
      <c r="J608" s="98"/>
    </row>
    <row r="609" ht="12.75">
      <c r="J609" s="98"/>
    </row>
    <row r="610" ht="12.75">
      <c r="J610" s="98"/>
    </row>
    <row r="611" ht="12.75">
      <c r="J611" s="98"/>
    </row>
    <row r="612" ht="12.75">
      <c r="J612" s="98"/>
    </row>
    <row r="613" ht="12.75">
      <c r="J613" s="98"/>
    </row>
    <row r="614" ht="12.75">
      <c r="J614" s="98"/>
    </row>
    <row r="615" ht="12.75">
      <c r="J615" s="98"/>
    </row>
    <row r="616" ht="12.75">
      <c r="J616" s="98"/>
    </row>
    <row r="617" ht="12.75">
      <c r="J617" s="98"/>
    </row>
    <row r="618" ht="12.75">
      <c r="J618" s="98"/>
    </row>
    <row r="619" ht="12.75">
      <c r="J619" s="98"/>
    </row>
    <row r="620" ht="12.75">
      <c r="J620" s="98"/>
    </row>
    <row r="621" ht="12.75">
      <c r="J621" s="98"/>
    </row>
    <row r="622" ht="12.75">
      <c r="J622" s="98"/>
    </row>
    <row r="623" ht="12.75">
      <c r="J623" s="98"/>
    </row>
    <row r="624" ht="12.75">
      <c r="J624" s="98"/>
    </row>
    <row r="625" ht="12.75">
      <c r="J625" s="98"/>
    </row>
    <row r="626" ht="12.75">
      <c r="J626" s="98"/>
    </row>
    <row r="627" ht="12.75">
      <c r="J627" s="98"/>
    </row>
    <row r="628" ht="12.75">
      <c r="J628" s="98"/>
    </row>
    <row r="629" ht="12.75">
      <c r="J629" s="98"/>
    </row>
    <row r="630" ht="12.75">
      <c r="J630" s="98"/>
    </row>
    <row r="631" ht="12.75">
      <c r="J631" s="98"/>
    </row>
    <row r="632" ht="12.75">
      <c r="J632" s="98"/>
    </row>
    <row r="633" ht="12.75">
      <c r="J633" s="98"/>
    </row>
    <row r="634" ht="12.75">
      <c r="J634" s="98"/>
    </row>
    <row r="635" ht="12.75">
      <c r="J635" s="98"/>
    </row>
    <row r="636" ht="12.75">
      <c r="J636" s="98"/>
    </row>
    <row r="637" ht="12.75">
      <c r="J637" s="98"/>
    </row>
    <row r="638" ht="12.75">
      <c r="J638" s="98"/>
    </row>
    <row r="639" ht="12.75">
      <c r="J639" s="98"/>
    </row>
    <row r="640" ht="12.75">
      <c r="J640" s="98"/>
    </row>
    <row r="641" ht="12.75">
      <c r="J641" s="98"/>
    </row>
    <row r="642" ht="12.75">
      <c r="J642" s="98"/>
    </row>
    <row r="643" ht="12.75">
      <c r="J643" s="98"/>
    </row>
    <row r="644" ht="12.75">
      <c r="J644" s="98"/>
    </row>
    <row r="645" ht="12.75">
      <c r="J645" s="98"/>
    </row>
    <row r="646" ht="12.75">
      <c r="J646" s="98"/>
    </row>
    <row r="647" ht="12.75">
      <c r="J647" s="98"/>
    </row>
    <row r="648" ht="12.75">
      <c r="J648" s="98"/>
    </row>
    <row r="649" ht="12.75">
      <c r="J649" s="98"/>
    </row>
    <row r="650" ht="12.75">
      <c r="J650" s="98"/>
    </row>
    <row r="651" ht="12.75">
      <c r="J651" s="98"/>
    </row>
    <row r="652" ht="12.75">
      <c r="J652" s="98"/>
    </row>
    <row r="653" ht="12.75">
      <c r="J653" s="98"/>
    </row>
    <row r="654" ht="12.75">
      <c r="J654" s="98"/>
    </row>
    <row r="655" ht="12.75">
      <c r="J655" s="98"/>
    </row>
    <row r="656" ht="12.75">
      <c r="J656" s="98"/>
    </row>
    <row r="657" ht="12.75">
      <c r="J657" s="98"/>
    </row>
    <row r="658" ht="12.75">
      <c r="J658" s="98"/>
    </row>
    <row r="659" ht="12.75">
      <c r="J659" s="98"/>
    </row>
    <row r="660" ht="12.75">
      <c r="J660" s="98"/>
    </row>
    <row r="661" ht="12.75">
      <c r="J661" s="98"/>
    </row>
    <row r="662" ht="12.75">
      <c r="J662" s="98"/>
    </row>
    <row r="663" ht="12.75">
      <c r="J663" s="98"/>
    </row>
    <row r="664" ht="12.75">
      <c r="J664" s="98"/>
    </row>
    <row r="665" ht="12.75">
      <c r="J665" s="98"/>
    </row>
    <row r="666" ht="12.75">
      <c r="J666" s="98"/>
    </row>
    <row r="667" ht="12.75">
      <c r="J667" s="98"/>
    </row>
    <row r="668" ht="12.75">
      <c r="J668" s="98"/>
    </row>
    <row r="669" ht="12.75">
      <c r="J669" s="98"/>
    </row>
    <row r="670" ht="12.75">
      <c r="J670" s="98"/>
    </row>
    <row r="671" ht="12.75">
      <c r="J671" s="98"/>
    </row>
    <row r="672" ht="12.75">
      <c r="J672" s="98"/>
    </row>
    <row r="673" ht="12.75">
      <c r="J673" s="98"/>
    </row>
    <row r="674" ht="12.75">
      <c r="J674" s="98"/>
    </row>
    <row r="675" ht="12.75">
      <c r="J675" s="98"/>
    </row>
    <row r="676" ht="12.75">
      <c r="J676" s="98"/>
    </row>
    <row r="677" ht="12.75">
      <c r="J677" s="98"/>
    </row>
    <row r="678" ht="12.75">
      <c r="J678" s="98"/>
    </row>
    <row r="679" ht="12.75">
      <c r="J679" s="98"/>
    </row>
    <row r="680" ht="12.75">
      <c r="J680" s="98"/>
    </row>
    <row r="681" ht="12.75">
      <c r="J681" s="98"/>
    </row>
    <row r="682" ht="12.75">
      <c r="J682" s="98"/>
    </row>
    <row r="683" ht="12.75">
      <c r="J683" s="98"/>
    </row>
    <row r="684" ht="12.75">
      <c r="J684" s="98"/>
    </row>
    <row r="685" ht="12.75">
      <c r="J685" s="98"/>
    </row>
    <row r="686" ht="12.75">
      <c r="J686" s="98"/>
    </row>
    <row r="687" ht="12.75">
      <c r="J687" s="98"/>
    </row>
    <row r="688" ht="12.75">
      <c r="J688" s="98"/>
    </row>
    <row r="689" ht="12.75">
      <c r="J689" s="98"/>
    </row>
    <row r="690" ht="12.75">
      <c r="J690" s="98"/>
    </row>
    <row r="691" ht="12.75">
      <c r="J691" s="98"/>
    </row>
    <row r="692" ht="12.75">
      <c r="J692" s="98"/>
    </row>
    <row r="693" ht="12.75">
      <c r="J693" s="98"/>
    </row>
    <row r="694" ht="12.75">
      <c r="J694" s="98"/>
    </row>
    <row r="695" ht="12.75">
      <c r="J695" s="98"/>
    </row>
    <row r="696" ht="12.75">
      <c r="J696" s="98"/>
    </row>
    <row r="697" ht="12.75">
      <c r="J697" s="98"/>
    </row>
    <row r="698" ht="12.75">
      <c r="J698" s="98"/>
    </row>
    <row r="699" ht="12.75">
      <c r="J699" s="98"/>
    </row>
    <row r="700" ht="12.75">
      <c r="J700" s="98"/>
    </row>
    <row r="701" ht="12.75">
      <c r="J701" s="98"/>
    </row>
    <row r="702" ht="12.75">
      <c r="J702" s="98"/>
    </row>
    <row r="703" ht="12.75">
      <c r="J703" s="98"/>
    </row>
    <row r="704" ht="12.75">
      <c r="J704" s="98"/>
    </row>
    <row r="705" ht="12.75">
      <c r="J705" s="98"/>
    </row>
    <row r="706" ht="12.75">
      <c r="J706" s="98"/>
    </row>
    <row r="707" ht="12.75">
      <c r="J707" s="98"/>
    </row>
    <row r="708" ht="12.75">
      <c r="J708" s="98"/>
    </row>
    <row r="709" ht="12.75">
      <c r="J709" s="98"/>
    </row>
    <row r="710" ht="12.75">
      <c r="J710" s="98"/>
    </row>
    <row r="711" ht="12.75">
      <c r="J711" s="98"/>
    </row>
    <row r="712" ht="12.75">
      <c r="J712" s="98"/>
    </row>
    <row r="713" ht="12.75">
      <c r="J713" s="98"/>
    </row>
    <row r="714" ht="12.75">
      <c r="J714" s="98"/>
    </row>
    <row r="715" ht="12.75">
      <c r="J715" s="98"/>
    </row>
    <row r="716" ht="12.75">
      <c r="J716" s="98"/>
    </row>
    <row r="717" ht="12.75">
      <c r="J717" s="98"/>
    </row>
    <row r="718" ht="12.75">
      <c r="J718" s="98"/>
    </row>
    <row r="719" ht="12.75">
      <c r="J719" s="98"/>
    </row>
    <row r="720" ht="12.75">
      <c r="J720" s="98"/>
    </row>
    <row r="721" ht="12.75">
      <c r="J721" s="98"/>
    </row>
    <row r="722" ht="12.75">
      <c r="J722" s="98"/>
    </row>
    <row r="723" ht="12.75">
      <c r="J723" s="98"/>
    </row>
    <row r="724" ht="12.75">
      <c r="J724" s="98"/>
    </row>
    <row r="725" ht="12.75">
      <c r="J725" s="98"/>
    </row>
    <row r="726" ht="12.75">
      <c r="J726" s="98"/>
    </row>
    <row r="727" ht="12.75">
      <c r="J727" s="98"/>
    </row>
    <row r="728" ht="12.75">
      <c r="J728" s="98"/>
    </row>
    <row r="729" ht="12.75">
      <c r="J729" s="98"/>
    </row>
    <row r="730" ht="12.75">
      <c r="J730" s="98"/>
    </row>
    <row r="731" ht="12.75">
      <c r="J731" s="98"/>
    </row>
    <row r="732" ht="12.75">
      <c r="J732" s="98"/>
    </row>
    <row r="733" ht="12.75">
      <c r="J733" s="98"/>
    </row>
    <row r="734" ht="12.75">
      <c r="J734" s="98"/>
    </row>
    <row r="735" ht="12.75">
      <c r="J735" s="98"/>
    </row>
    <row r="736" ht="12.75">
      <c r="J736" s="98"/>
    </row>
    <row r="737" ht="12.75">
      <c r="J737" s="98"/>
    </row>
    <row r="738" ht="12.75">
      <c r="J738" s="98"/>
    </row>
    <row r="739" ht="12.75">
      <c r="J739" s="98"/>
    </row>
    <row r="740" ht="12.75">
      <c r="J740" s="98"/>
    </row>
    <row r="741" ht="12.75">
      <c r="J741" s="98"/>
    </row>
    <row r="742" ht="12.75">
      <c r="J742" s="98"/>
    </row>
    <row r="743" ht="12.75">
      <c r="J743" s="98"/>
    </row>
    <row r="744" ht="12.75">
      <c r="J744" s="98"/>
    </row>
    <row r="745" ht="12.75">
      <c r="J745" s="98"/>
    </row>
    <row r="746" ht="12.75">
      <c r="J746" s="98"/>
    </row>
    <row r="747" ht="12.75">
      <c r="J747" s="98"/>
    </row>
    <row r="748" ht="12.75">
      <c r="J748" s="98"/>
    </row>
    <row r="749" ht="12.75">
      <c r="J749" s="98"/>
    </row>
    <row r="750" ht="12.75">
      <c r="J750" s="98"/>
    </row>
    <row r="751" ht="12.75">
      <c r="J751" s="98"/>
    </row>
    <row r="752" ht="12.75">
      <c r="J752" s="98"/>
    </row>
    <row r="753" ht="12.75">
      <c r="J753" s="98"/>
    </row>
    <row r="754" ht="12.75">
      <c r="J754" s="98"/>
    </row>
    <row r="755" ht="12.75">
      <c r="J755" s="98"/>
    </row>
    <row r="756" ht="12.75">
      <c r="J756" s="98"/>
    </row>
    <row r="757" ht="12.75">
      <c r="J757" s="98"/>
    </row>
    <row r="758" ht="12.75">
      <c r="J758" s="98"/>
    </row>
    <row r="759" ht="12.75">
      <c r="J759" s="98"/>
    </row>
    <row r="760" ht="12.75">
      <c r="J760" s="98"/>
    </row>
    <row r="761" ht="12.75">
      <c r="J761" s="98"/>
    </row>
    <row r="762" ht="12.75">
      <c r="J762" s="98"/>
    </row>
    <row r="763" ht="12.75">
      <c r="J763" s="98"/>
    </row>
    <row r="764" ht="12.75">
      <c r="J764" s="98"/>
    </row>
    <row r="765" ht="12.75">
      <c r="J765" s="98"/>
    </row>
    <row r="766" ht="12.75">
      <c r="J766" s="98"/>
    </row>
    <row r="767" ht="12.75">
      <c r="J767" s="98"/>
    </row>
    <row r="768" ht="12.75">
      <c r="J768" s="98"/>
    </row>
    <row r="769" ht="12.75">
      <c r="J769" s="98"/>
    </row>
    <row r="770" ht="12.75">
      <c r="J770" s="98"/>
    </row>
    <row r="771" ht="12.75">
      <c r="J771" s="98"/>
    </row>
    <row r="772" ht="12.75">
      <c r="J772" s="98"/>
    </row>
    <row r="773" ht="12.75">
      <c r="J773" s="98"/>
    </row>
    <row r="774" ht="12.75">
      <c r="J774" s="98"/>
    </row>
    <row r="775" ht="12.75">
      <c r="J775" s="98"/>
    </row>
    <row r="776" ht="12.75">
      <c r="J776" s="98"/>
    </row>
    <row r="777" ht="12.75">
      <c r="J777" s="98"/>
    </row>
    <row r="778" ht="12.75">
      <c r="J778" s="98"/>
    </row>
    <row r="779" ht="12.75">
      <c r="J779" s="98"/>
    </row>
    <row r="780" ht="12.75">
      <c r="J780" s="98"/>
    </row>
    <row r="781" ht="12.75">
      <c r="J781" s="98"/>
    </row>
    <row r="782" ht="12.75">
      <c r="J782" s="98"/>
    </row>
    <row r="783" ht="12.75">
      <c r="J783" s="98"/>
    </row>
    <row r="784" ht="12.75">
      <c r="J784" s="98"/>
    </row>
    <row r="785" ht="12.75">
      <c r="J785" s="98"/>
    </row>
    <row r="786" ht="12.75">
      <c r="J786" s="98"/>
    </row>
    <row r="787" ht="12.75">
      <c r="J787" s="98"/>
    </row>
    <row r="788" ht="12.75">
      <c r="J788" s="98"/>
    </row>
    <row r="789" ht="12.75">
      <c r="J789" s="98"/>
    </row>
    <row r="790" ht="12.75">
      <c r="J790" s="98"/>
    </row>
    <row r="791" ht="12.75">
      <c r="J791" s="98"/>
    </row>
    <row r="792" ht="12.75">
      <c r="J792" s="98"/>
    </row>
    <row r="793" ht="12.75">
      <c r="J793" s="98"/>
    </row>
    <row r="794" ht="12.75">
      <c r="J794" s="98"/>
    </row>
    <row r="795" ht="12.75">
      <c r="J795" s="98"/>
    </row>
    <row r="796" ht="12.75">
      <c r="J796" s="98"/>
    </row>
    <row r="797" ht="12.75">
      <c r="J797" s="98"/>
    </row>
    <row r="798" ht="12.75">
      <c r="J798" s="98"/>
    </row>
    <row r="799" ht="12.75">
      <c r="J799" s="98"/>
    </row>
    <row r="800" ht="12.75">
      <c r="J800" s="98"/>
    </row>
    <row r="801" ht="12.75">
      <c r="J801" s="98"/>
    </row>
    <row r="802" ht="12.75">
      <c r="J802" s="98"/>
    </row>
    <row r="803" ht="12.75">
      <c r="J803" s="98"/>
    </row>
    <row r="804" ht="12.75">
      <c r="J804" s="98"/>
    </row>
    <row r="805" ht="12.75">
      <c r="J805" s="98"/>
    </row>
    <row r="806" ht="12.75">
      <c r="J806" s="98"/>
    </row>
    <row r="807" ht="12.75">
      <c r="J807" s="98"/>
    </row>
    <row r="808" ht="12.75">
      <c r="J808" s="98"/>
    </row>
    <row r="809" ht="12.75">
      <c r="J809" s="98"/>
    </row>
    <row r="810" ht="12.75">
      <c r="J810" s="98"/>
    </row>
    <row r="811" ht="12.75">
      <c r="J811" s="98"/>
    </row>
    <row r="812" ht="12.75">
      <c r="J812" s="98"/>
    </row>
    <row r="813" ht="12.75">
      <c r="J813" s="98"/>
    </row>
    <row r="814" ht="12.75">
      <c r="J814" s="98"/>
    </row>
    <row r="815" ht="12.75">
      <c r="J815" s="98"/>
    </row>
    <row r="816" ht="12.75">
      <c r="J816" s="98"/>
    </row>
    <row r="817" ht="12.75">
      <c r="J817" s="98"/>
    </row>
    <row r="818" ht="12.75">
      <c r="J818" s="98"/>
    </row>
    <row r="819" ht="12.75">
      <c r="J819" s="98"/>
    </row>
    <row r="820" ht="12.75">
      <c r="J820" s="98"/>
    </row>
    <row r="821" ht="12.75">
      <c r="J821" s="98"/>
    </row>
    <row r="822" ht="12.75">
      <c r="J822" s="98"/>
    </row>
    <row r="823" ht="12.75">
      <c r="J823" s="98"/>
    </row>
    <row r="824" ht="12.75">
      <c r="J824" s="98"/>
    </row>
    <row r="825" ht="12.75">
      <c r="J825" s="98"/>
    </row>
    <row r="826" ht="12.75">
      <c r="J826" s="98"/>
    </row>
    <row r="827" ht="12.75">
      <c r="J827" s="98"/>
    </row>
    <row r="828" ht="12.75">
      <c r="J828" s="98"/>
    </row>
    <row r="829" ht="12.75">
      <c r="J829" s="98"/>
    </row>
    <row r="830" ht="12.75">
      <c r="J830" s="98"/>
    </row>
    <row r="831" ht="12.75">
      <c r="J831" s="98"/>
    </row>
    <row r="832" ht="12.75">
      <c r="J832" s="98"/>
    </row>
    <row r="833" ht="12.75">
      <c r="J833" s="98"/>
    </row>
    <row r="834" ht="12.75">
      <c r="J834" s="98"/>
    </row>
    <row r="835" ht="12.75">
      <c r="J835" s="98"/>
    </row>
    <row r="836" ht="12.75">
      <c r="J836" s="98"/>
    </row>
    <row r="837" ht="12.75">
      <c r="J837" s="98"/>
    </row>
    <row r="838" ht="12.75">
      <c r="J838" s="98"/>
    </row>
    <row r="839" ht="12.75">
      <c r="J839" s="98"/>
    </row>
    <row r="840" ht="12.75">
      <c r="J840" s="98"/>
    </row>
    <row r="841" ht="12.75">
      <c r="J841" s="98"/>
    </row>
    <row r="842" ht="12.75">
      <c r="J842" s="98"/>
    </row>
    <row r="843" ht="12.75">
      <c r="J843" s="98"/>
    </row>
    <row r="844" ht="12.75">
      <c r="J844" s="98"/>
    </row>
    <row r="845" ht="12.75">
      <c r="J845" s="98"/>
    </row>
    <row r="846" ht="12.75">
      <c r="J846" s="98"/>
    </row>
    <row r="847" ht="12.75">
      <c r="J847" s="98"/>
    </row>
    <row r="848" ht="12.75">
      <c r="J848" s="98"/>
    </row>
    <row r="849" ht="12.75">
      <c r="J849" s="98"/>
    </row>
    <row r="850" ht="12.75">
      <c r="J850" s="98"/>
    </row>
    <row r="851" ht="12.75">
      <c r="J851" s="98"/>
    </row>
    <row r="852" ht="12.75">
      <c r="J852" s="98"/>
    </row>
    <row r="853" ht="12.75">
      <c r="J853" s="98"/>
    </row>
    <row r="854" ht="12.75">
      <c r="J854" s="98"/>
    </row>
    <row r="855" ht="12.75">
      <c r="J855" s="98"/>
    </row>
    <row r="856" ht="12.75">
      <c r="J856" s="98"/>
    </row>
    <row r="857" ht="12.75">
      <c r="J857" s="98"/>
    </row>
    <row r="858" ht="12.75">
      <c r="J858" s="98"/>
    </row>
    <row r="859" ht="12.75">
      <c r="J859" s="98"/>
    </row>
    <row r="860" ht="12.75">
      <c r="J860" s="98"/>
    </row>
    <row r="861" ht="12.75">
      <c r="J861" s="98"/>
    </row>
    <row r="862" ht="12.75">
      <c r="J862" s="98"/>
    </row>
    <row r="863" ht="12.75">
      <c r="J863" s="98"/>
    </row>
    <row r="864" ht="12.75">
      <c r="J864" s="98"/>
    </row>
    <row r="865" ht="12.75">
      <c r="J865" s="98"/>
    </row>
    <row r="866" ht="12.75">
      <c r="J866" s="98"/>
    </row>
    <row r="867" ht="12.75">
      <c r="J867" s="98"/>
    </row>
    <row r="868" ht="12.75">
      <c r="J868" s="98"/>
    </row>
    <row r="869" ht="12.75">
      <c r="J869" s="98"/>
    </row>
    <row r="870" ht="12.75">
      <c r="J870" s="98"/>
    </row>
    <row r="871" ht="12.75">
      <c r="J871" s="98"/>
    </row>
    <row r="872" ht="12.75">
      <c r="J872" s="98"/>
    </row>
    <row r="873" ht="12.75">
      <c r="J873" s="98"/>
    </row>
    <row r="874" ht="12.75">
      <c r="J874" s="98"/>
    </row>
    <row r="875" ht="12.75">
      <c r="J875" s="98"/>
    </row>
    <row r="876" ht="12.75">
      <c r="J876" s="98"/>
    </row>
    <row r="877" ht="12.75">
      <c r="J877" s="98"/>
    </row>
    <row r="878" ht="12.75">
      <c r="J878" s="98"/>
    </row>
    <row r="879" ht="12.75">
      <c r="J879" s="98"/>
    </row>
    <row r="880" ht="12.75">
      <c r="J880" s="98"/>
    </row>
    <row r="881" ht="12.75">
      <c r="J881" s="98"/>
    </row>
    <row r="882" ht="12.75">
      <c r="J882" s="98"/>
    </row>
    <row r="883" ht="12.75">
      <c r="J883" s="98"/>
    </row>
    <row r="884" ht="12.75">
      <c r="J884" s="98"/>
    </row>
    <row r="885" ht="12.75">
      <c r="J885" s="98"/>
    </row>
    <row r="886" ht="12.75">
      <c r="J886" s="98"/>
    </row>
    <row r="887" ht="12.75">
      <c r="J887" s="98"/>
    </row>
    <row r="888" ht="12.75">
      <c r="J888" s="98"/>
    </row>
    <row r="889" ht="12.75">
      <c r="J889" s="98"/>
    </row>
    <row r="890" ht="12.75">
      <c r="J890" s="98"/>
    </row>
    <row r="891" ht="12.75">
      <c r="J891" s="98"/>
    </row>
    <row r="892" ht="12.75">
      <c r="J892" s="98"/>
    </row>
    <row r="893" ht="12.75">
      <c r="J893" s="98"/>
    </row>
    <row r="894" ht="12.75">
      <c r="J894" s="98"/>
    </row>
    <row r="895" ht="12.75">
      <c r="J895" s="98"/>
    </row>
    <row r="896" ht="12.75">
      <c r="J896" s="98"/>
    </row>
    <row r="897" ht="12.75">
      <c r="J897" s="98"/>
    </row>
    <row r="898" ht="12.75">
      <c r="J898" s="98"/>
    </row>
    <row r="899" ht="12.75">
      <c r="J899" s="98"/>
    </row>
    <row r="900" ht="12.75">
      <c r="J900" s="98"/>
    </row>
    <row r="901" ht="12.75">
      <c r="J901" s="98"/>
    </row>
    <row r="902" ht="12.75">
      <c r="J902" s="98"/>
    </row>
    <row r="903" ht="12.75">
      <c r="J903" s="98"/>
    </row>
    <row r="904" ht="12.75">
      <c r="J904" s="98"/>
    </row>
    <row r="905" ht="12.75">
      <c r="J905" s="98"/>
    </row>
    <row r="906" ht="12.75">
      <c r="J906" s="98"/>
    </row>
    <row r="907" ht="12.75">
      <c r="J907" s="98"/>
    </row>
    <row r="908" ht="12.75">
      <c r="J908" s="98"/>
    </row>
    <row r="909" ht="12.75">
      <c r="J909" s="98"/>
    </row>
    <row r="910" ht="12.75">
      <c r="J910" s="98"/>
    </row>
    <row r="911" ht="12.75">
      <c r="J911" s="98"/>
    </row>
    <row r="912" ht="12.75">
      <c r="J912" s="98"/>
    </row>
    <row r="913" ht="12.75">
      <c r="J913" s="98"/>
    </row>
    <row r="914" ht="12.75">
      <c r="J914" s="98"/>
    </row>
    <row r="915" ht="12.75">
      <c r="J915" s="98"/>
    </row>
    <row r="916" ht="12.75">
      <c r="J916" s="98"/>
    </row>
    <row r="917" ht="12.75">
      <c r="J917" s="98"/>
    </row>
    <row r="918" ht="12.75">
      <c r="J918" s="98"/>
    </row>
    <row r="919" ht="12.75">
      <c r="J919" s="98"/>
    </row>
    <row r="920" ht="12.75">
      <c r="J920" s="98"/>
    </row>
    <row r="921" ht="12.75">
      <c r="J921" s="98"/>
    </row>
    <row r="922" ht="12.75">
      <c r="J922" s="98"/>
    </row>
    <row r="923" ht="12.75">
      <c r="J923" s="98"/>
    </row>
    <row r="924" ht="12.75">
      <c r="J924" s="98"/>
    </row>
    <row r="925" ht="12.75">
      <c r="J925" s="98"/>
    </row>
    <row r="926" ht="12.75">
      <c r="J926" s="98"/>
    </row>
    <row r="927" ht="12.75">
      <c r="J927" s="98"/>
    </row>
    <row r="928" ht="12.75">
      <c r="J928" s="98"/>
    </row>
    <row r="929" ht="12.75">
      <c r="J929" s="98"/>
    </row>
    <row r="930" ht="12.75">
      <c r="J930" s="98"/>
    </row>
    <row r="931" ht="12.75">
      <c r="J931" s="98"/>
    </row>
    <row r="932" ht="12.75">
      <c r="J932" s="98"/>
    </row>
    <row r="933" ht="12.75">
      <c r="J933" s="98"/>
    </row>
    <row r="934" ht="12.75">
      <c r="J934" s="98"/>
    </row>
    <row r="935" ht="12.75">
      <c r="J935" s="98"/>
    </row>
    <row r="936" ht="12.75">
      <c r="J936" s="98"/>
    </row>
    <row r="937" ht="12.75">
      <c r="J937" s="98"/>
    </row>
    <row r="938" ht="12.75">
      <c r="J938" s="98"/>
    </row>
    <row r="939" ht="12.75">
      <c r="J939" s="98"/>
    </row>
    <row r="940" ht="12.75">
      <c r="J940" s="98"/>
    </row>
    <row r="941" ht="12.75">
      <c r="J941" s="98"/>
    </row>
    <row r="942" ht="12.75">
      <c r="J942" s="98"/>
    </row>
    <row r="943" ht="12.75">
      <c r="J943" s="98"/>
    </row>
    <row r="944" ht="12.75">
      <c r="J944" s="98"/>
    </row>
    <row r="945" ht="12.75">
      <c r="J945" s="98"/>
    </row>
    <row r="946" ht="12.75">
      <c r="J946" s="98"/>
    </row>
    <row r="947" ht="12.75">
      <c r="J947" s="98"/>
    </row>
    <row r="948" ht="12.75">
      <c r="J948" s="98"/>
    </row>
    <row r="949" ht="12.75">
      <c r="J949" s="98"/>
    </row>
    <row r="950" ht="12.75">
      <c r="J950" s="98"/>
    </row>
    <row r="951" ht="12.75">
      <c r="J951" s="98"/>
    </row>
    <row r="952" ht="12.75">
      <c r="J952" s="98"/>
    </row>
    <row r="953" ht="12.75">
      <c r="J953" s="98"/>
    </row>
    <row r="954" ht="12.75">
      <c r="J954" s="98"/>
    </row>
    <row r="955" ht="12.75">
      <c r="J955" s="98"/>
    </row>
    <row r="956" ht="12.75">
      <c r="J956" s="98"/>
    </row>
    <row r="957" ht="12.75">
      <c r="J957" s="98"/>
    </row>
    <row r="958" ht="12.75">
      <c r="J958" s="98"/>
    </row>
    <row r="959" ht="12.75">
      <c r="J959" s="98"/>
    </row>
    <row r="960" ht="12.75">
      <c r="J960" s="98"/>
    </row>
    <row r="961" ht="12.75">
      <c r="J961" s="98"/>
    </row>
    <row r="962" ht="12.75">
      <c r="J962" s="98"/>
    </row>
    <row r="963" ht="12.75">
      <c r="J963" s="98"/>
    </row>
    <row r="964" ht="12.75">
      <c r="J964" s="98"/>
    </row>
    <row r="965" ht="12.75">
      <c r="J965" s="98"/>
    </row>
    <row r="966" ht="12.75">
      <c r="J966" s="98"/>
    </row>
    <row r="967" ht="12.75">
      <c r="J967" s="98"/>
    </row>
    <row r="968" ht="12.75">
      <c r="J968" s="98"/>
    </row>
    <row r="969" ht="12.75">
      <c r="J969" s="98"/>
    </row>
    <row r="970" ht="12.75">
      <c r="J970" s="98"/>
    </row>
    <row r="971" ht="12.75">
      <c r="J971" s="98"/>
    </row>
    <row r="972" ht="12.75">
      <c r="J972" s="98"/>
    </row>
    <row r="973" ht="12.75">
      <c r="J973" s="98"/>
    </row>
    <row r="974" ht="12.75">
      <c r="J974" s="98"/>
    </row>
    <row r="975" ht="12.75">
      <c r="J975" s="98"/>
    </row>
    <row r="976" ht="12.75">
      <c r="J976" s="98"/>
    </row>
    <row r="977" ht="12.75">
      <c r="J977" s="98"/>
    </row>
    <row r="978" ht="12.75">
      <c r="J978" s="98"/>
    </row>
    <row r="979" ht="12.75">
      <c r="J979" s="98"/>
    </row>
    <row r="980" ht="12.75">
      <c r="J980" s="98"/>
    </row>
    <row r="981" ht="12.75">
      <c r="J981" s="98"/>
    </row>
    <row r="982" ht="12.75">
      <c r="J982" s="98"/>
    </row>
    <row r="983" ht="12.75">
      <c r="J983" s="98"/>
    </row>
    <row r="984" ht="12.75">
      <c r="J984" s="98"/>
    </row>
    <row r="985" ht="12.75">
      <c r="J985" s="98"/>
    </row>
    <row r="986" ht="12.75">
      <c r="J986" s="98"/>
    </row>
    <row r="987" ht="12.75">
      <c r="J987" s="98"/>
    </row>
    <row r="988" ht="12.75">
      <c r="J988" s="98"/>
    </row>
    <row r="989" ht="12.75">
      <c r="J989" s="98"/>
    </row>
    <row r="990" ht="12.75">
      <c r="J990" s="98"/>
    </row>
    <row r="991" ht="12.75">
      <c r="J991" s="98"/>
    </row>
    <row r="992" ht="12.75">
      <c r="J992" s="98"/>
    </row>
    <row r="993" ht="12.75">
      <c r="J993" s="98"/>
    </row>
    <row r="994" ht="12.75">
      <c r="J994" s="98"/>
    </row>
    <row r="995" ht="12.75">
      <c r="J995" s="98"/>
    </row>
    <row r="996" ht="12.75">
      <c r="J996" s="98"/>
    </row>
    <row r="997" ht="12.75">
      <c r="J997" s="98"/>
    </row>
    <row r="998" ht="12.75">
      <c r="J998" s="98"/>
    </row>
    <row r="999" ht="12.75">
      <c r="J999" s="98"/>
    </row>
    <row r="1000" ht="12.75">
      <c r="J1000" s="98"/>
    </row>
    <row r="1001" ht="12.75">
      <c r="J1001" s="98"/>
    </row>
    <row r="1002" ht="12.75">
      <c r="J1002" s="98"/>
    </row>
    <row r="1003" ht="12.75">
      <c r="J1003" s="98"/>
    </row>
    <row r="1004" ht="12.75">
      <c r="J1004" s="98"/>
    </row>
    <row r="1005" ht="12.75">
      <c r="J1005" s="98"/>
    </row>
    <row r="1006" ht="12.75">
      <c r="J1006" s="98"/>
    </row>
    <row r="1007" ht="12.75">
      <c r="J1007" s="98"/>
    </row>
    <row r="1008" ht="12.75">
      <c r="J1008" s="98"/>
    </row>
    <row r="1009" ht="12.75">
      <c r="J1009" s="98"/>
    </row>
    <row r="1010" ht="12.75">
      <c r="J1010" s="98"/>
    </row>
    <row r="1011" ht="12.75">
      <c r="J1011" s="98"/>
    </row>
    <row r="1012" ht="12.75">
      <c r="J1012" s="98"/>
    </row>
    <row r="1013" ht="12.75">
      <c r="J1013" s="98"/>
    </row>
    <row r="1014" ht="12.75">
      <c r="J1014" s="98"/>
    </row>
    <row r="1015" ht="12.75">
      <c r="J1015" s="98"/>
    </row>
    <row r="1016" ht="12.75">
      <c r="J1016" s="98"/>
    </row>
    <row r="1017" ht="12.75">
      <c r="J1017" s="98"/>
    </row>
    <row r="1018" ht="12.75">
      <c r="J1018" s="98"/>
    </row>
    <row r="1019" ht="12.75">
      <c r="J1019" s="98"/>
    </row>
    <row r="1020" ht="12.75">
      <c r="J1020" s="98"/>
    </row>
    <row r="1021" ht="12.75">
      <c r="J1021" s="98"/>
    </row>
    <row r="1022" ht="12.75">
      <c r="J1022" s="98"/>
    </row>
    <row r="1023" ht="12.75">
      <c r="J1023" s="98"/>
    </row>
    <row r="1024" ht="12.75">
      <c r="J1024" s="98"/>
    </row>
    <row r="1025" ht="12.75">
      <c r="J1025" s="98"/>
    </row>
    <row r="1026" ht="12.75">
      <c r="J1026" s="98"/>
    </row>
    <row r="1027" ht="12.75">
      <c r="J1027" s="98"/>
    </row>
    <row r="1028" ht="12.75">
      <c r="J1028" s="98"/>
    </row>
    <row r="1029" ht="12.75">
      <c r="J1029" s="98"/>
    </row>
    <row r="1030" ht="12.75">
      <c r="J1030" s="98"/>
    </row>
    <row r="1031" ht="12.75">
      <c r="J1031" s="98"/>
    </row>
    <row r="1032" ht="12.75">
      <c r="J1032" s="98"/>
    </row>
    <row r="1033" ht="12.75">
      <c r="J1033" s="98"/>
    </row>
    <row r="1034" ht="12.75">
      <c r="J1034" s="98"/>
    </row>
    <row r="1035" ht="12.75">
      <c r="J1035" s="98"/>
    </row>
    <row r="1036" ht="12.75">
      <c r="J1036" s="98"/>
    </row>
    <row r="1037" ht="12.75">
      <c r="J1037" s="98"/>
    </row>
    <row r="1038" ht="12.75">
      <c r="J1038" s="98"/>
    </row>
    <row r="1039" ht="12.75">
      <c r="J1039" s="98"/>
    </row>
    <row r="1040" ht="12.75">
      <c r="J1040" s="98"/>
    </row>
    <row r="1041" ht="12.75">
      <c r="J1041" s="98"/>
    </row>
    <row r="1042" ht="12.75">
      <c r="J1042" s="98"/>
    </row>
    <row r="1043" ht="12.75">
      <c r="J1043" s="98"/>
    </row>
    <row r="1044" ht="12.75">
      <c r="J1044" s="98"/>
    </row>
    <row r="1045" ht="12.75">
      <c r="J1045" s="98"/>
    </row>
    <row r="1046" ht="12.75">
      <c r="J1046" s="98"/>
    </row>
    <row r="1047" ht="12.75">
      <c r="J1047" s="98"/>
    </row>
    <row r="1048" ht="12.75">
      <c r="J1048" s="98"/>
    </row>
    <row r="1049" ht="12.75">
      <c r="J1049" s="98"/>
    </row>
    <row r="1050" ht="12.75">
      <c r="J1050" s="98"/>
    </row>
    <row r="1051" ht="12.75">
      <c r="J1051" s="98"/>
    </row>
    <row r="1052" ht="12.75">
      <c r="J1052" s="98"/>
    </row>
    <row r="1053" ht="12.75">
      <c r="J1053" s="98"/>
    </row>
    <row r="1054" ht="12.75">
      <c r="J1054" s="98"/>
    </row>
    <row r="1055" ht="12.75">
      <c r="J1055" s="98"/>
    </row>
    <row r="1056" ht="12.75">
      <c r="J1056" s="98"/>
    </row>
    <row r="1057" ht="12.75">
      <c r="J1057" s="98"/>
    </row>
    <row r="1058" ht="12.75">
      <c r="J1058" s="98"/>
    </row>
    <row r="1059" ht="12.75">
      <c r="J1059" s="98"/>
    </row>
    <row r="1060" ht="12.75">
      <c r="J1060" s="98"/>
    </row>
    <row r="1061" ht="12.75">
      <c r="J1061" s="98"/>
    </row>
    <row r="1062" ht="12.75">
      <c r="J1062" s="98"/>
    </row>
    <row r="1063" ht="12.75">
      <c r="J1063" s="98"/>
    </row>
    <row r="1064" ht="12.75">
      <c r="J1064" s="98"/>
    </row>
    <row r="1065" ht="12.75">
      <c r="J1065" s="98"/>
    </row>
    <row r="1066" ht="12.75">
      <c r="J1066" s="98"/>
    </row>
    <row r="1067" ht="12.75">
      <c r="J1067" s="98"/>
    </row>
    <row r="1068" ht="12.75">
      <c r="J1068" s="98"/>
    </row>
    <row r="1069" ht="12.75">
      <c r="J1069" s="98"/>
    </row>
    <row r="1070" ht="12.75">
      <c r="J1070" s="98"/>
    </row>
    <row r="1071" ht="12.75">
      <c r="J1071" s="98"/>
    </row>
    <row r="1072" ht="12.75">
      <c r="J1072" s="98"/>
    </row>
    <row r="1073" ht="12.75">
      <c r="J1073" s="98"/>
    </row>
    <row r="1074" ht="12.75">
      <c r="J1074" s="98"/>
    </row>
    <row r="1075" ht="12.75">
      <c r="J1075" s="98"/>
    </row>
    <row r="1076" ht="12.75">
      <c r="J1076" s="98"/>
    </row>
    <row r="1077" ht="12.75">
      <c r="J1077" s="98"/>
    </row>
    <row r="1078" ht="12.75">
      <c r="J1078" s="98"/>
    </row>
    <row r="1079" ht="12.75">
      <c r="J1079" s="98"/>
    </row>
    <row r="1080" ht="12.75">
      <c r="J1080" s="98"/>
    </row>
    <row r="1081" ht="12.75">
      <c r="J1081" s="98"/>
    </row>
    <row r="1082" ht="12.75">
      <c r="J1082" s="98"/>
    </row>
    <row r="1083" ht="12.75">
      <c r="J1083" s="98"/>
    </row>
    <row r="1084" ht="12.75">
      <c r="J1084" s="98"/>
    </row>
    <row r="1085" ht="12.75">
      <c r="J1085" s="98"/>
    </row>
    <row r="1086" ht="12.75">
      <c r="J1086" s="98"/>
    </row>
    <row r="1087" ht="12.75">
      <c r="J1087" s="98"/>
    </row>
    <row r="1088" ht="12.75">
      <c r="J1088" s="98"/>
    </row>
    <row r="1089" ht="12.75">
      <c r="J1089" s="98"/>
    </row>
    <row r="1090" ht="12.75">
      <c r="J1090" s="98"/>
    </row>
    <row r="1091" ht="12.75">
      <c r="J1091" s="98"/>
    </row>
    <row r="1092" ht="12.75">
      <c r="J1092" s="98"/>
    </row>
    <row r="1093" ht="12.75">
      <c r="J1093" s="98"/>
    </row>
    <row r="1094" ht="12.75">
      <c r="J1094" s="98"/>
    </row>
    <row r="1095" ht="12.75">
      <c r="J1095" s="98"/>
    </row>
    <row r="1096" ht="12.75">
      <c r="J1096" s="98"/>
    </row>
    <row r="1097" ht="12.75">
      <c r="J1097" s="98"/>
    </row>
    <row r="1098" ht="12.75">
      <c r="J1098" s="98"/>
    </row>
    <row r="1099" ht="12.75">
      <c r="J1099" s="98"/>
    </row>
    <row r="1100" ht="12.75">
      <c r="J1100" s="98"/>
    </row>
    <row r="1101" ht="12.75">
      <c r="J1101" s="98"/>
    </row>
    <row r="1102" ht="12.75">
      <c r="J1102" s="98"/>
    </row>
    <row r="1103" ht="12.75">
      <c r="J1103" s="98"/>
    </row>
    <row r="1104" ht="12.75">
      <c r="J1104" s="98"/>
    </row>
    <row r="1105" ht="12.75">
      <c r="J1105" s="98"/>
    </row>
    <row r="1106" ht="12.75">
      <c r="J1106" s="98"/>
    </row>
    <row r="1107" ht="12.75">
      <c r="J1107" s="98"/>
    </row>
    <row r="1108" ht="12.75">
      <c r="J1108" s="98"/>
    </row>
    <row r="1109" ht="12.75">
      <c r="J1109" s="98"/>
    </row>
    <row r="1110" ht="12.75">
      <c r="J1110" s="98"/>
    </row>
    <row r="1111" ht="12.75">
      <c r="J1111" s="98"/>
    </row>
    <row r="1112" ht="12.75">
      <c r="J1112" s="98"/>
    </row>
    <row r="1113" ht="12.75">
      <c r="J1113" s="98"/>
    </row>
    <row r="1114" ht="12.75">
      <c r="J1114" s="98"/>
    </row>
    <row r="1115" ht="12.75">
      <c r="J1115" s="98"/>
    </row>
    <row r="1116" ht="12.75">
      <c r="J1116" s="98"/>
    </row>
    <row r="1117" ht="12.75">
      <c r="J1117" s="98"/>
    </row>
    <row r="1118" ht="12.75">
      <c r="J1118" s="98"/>
    </row>
    <row r="1119" ht="12.75">
      <c r="J1119" s="98"/>
    </row>
    <row r="1120" ht="12.75">
      <c r="J1120" s="98"/>
    </row>
    <row r="1121" ht="12.75">
      <c r="J1121" s="98"/>
    </row>
    <row r="1122" ht="12.75">
      <c r="J1122" s="98"/>
    </row>
    <row r="1123" ht="12.75">
      <c r="J1123" s="98"/>
    </row>
    <row r="1124" ht="12.75">
      <c r="J1124" s="98"/>
    </row>
    <row r="1125" ht="12.75">
      <c r="J1125" s="98"/>
    </row>
    <row r="1126" ht="12.75">
      <c r="J1126" s="98"/>
    </row>
    <row r="1127" ht="12.75">
      <c r="J1127" s="98"/>
    </row>
    <row r="1128" ht="12.75">
      <c r="J1128" s="98"/>
    </row>
    <row r="1129" ht="12.75">
      <c r="J1129" s="98"/>
    </row>
    <row r="1130" ht="12.75">
      <c r="J1130" s="98"/>
    </row>
    <row r="1131" ht="12.75">
      <c r="J1131" s="98"/>
    </row>
    <row r="1132" ht="12.75">
      <c r="J1132" s="98"/>
    </row>
    <row r="1133" ht="12.75">
      <c r="J1133" s="98"/>
    </row>
    <row r="1134" ht="12.75">
      <c r="J1134" s="98"/>
    </row>
    <row r="1135" ht="12.75">
      <c r="J1135" s="98"/>
    </row>
    <row r="1136" ht="12.75">
      <c r="J1136" s="98"/>
    </row>
    <row r="1137" ht="12.75">
      <c r="J1137" s="98"/>
    </row>
    <row r="1138" ht="12.75">
      <c r="J1138" s="98"/>
    </row>
    <row r="1139" ht="12.75">
      <c r="J1139" s="98"/>
    </row>
    <row r="1140" ht="12.75">
      <c r="J1140" s="98"/>
    </row>
    <row r="1141" ht="12.75">
      <c r="J1141" s="98"/>
    </row>
    <row r="1142" ht="12.75">
      <c r="J1142" s="98"/>
    </row>
    <row r="1143" ht="12.75">
      <c r="J1143" s="98"/>
    </row>
    <row r="1144" ht="12.75">
      <c r="J1144" s="98"/>
    </row>
    <row r="1145" ht="12.75">
      <c r="J1145" s="98"/>
    </row>
    <row r="1146" ht="12.75">
      <c r="J1146" s="98"/>
    </row>
    <row r="1147" ht="12.75">
      <c r="J1147" s="98"/>
    </row>
    <row r="1148" ht="12.75">
      <c r="J1148" s="98"/>
    </row>
    <row r="1149" ht="12.75">
      <c r="J1149" s="98"/>
    </row>
    <row r="1150" ht="12.75">
      <c r="J1150" s="98"/>
    </row>
    <row r="1151" ht="12.75">
      <c r="J1151" s="98"/>
    </row>
    <row r="1152" ht="12.75">
      <c r="J1152" s="98"/>
    </row>
    <row r="1153" ht="12.75">
      <c r="J1153" s="98"/>
    </row>
    <row r="1154" ht="12.75">
      <c r="J1154" s="98"/>
    </row>
    <row r="1155" ht="12.75">
      <c r="J1155" s="98"/>
    </row>
    <row r="1156" ht="12.75">
      <c r="J1156" s="98"/>
    </row>
    <row r="1157" ht="12.75">
      <c r="J1157" s="98"/>
    </row>
    <row r="1158" ht="12.75">
      <c r="J1158" s="98"/>
    </row>
    <row r="1159" ht="12.75">
      <c r="J1159" s="98"/>
    </row>
    <row r="1160" ht="12.75">
      <c r="J1160" s="98"/>
    </row>
    <row r="1161" ht="12.75">
      <c r="J1161" s="98"/>
    </row>
    <row r="1162" ht="12.75">
      <c r="J1162" s="98"/>
    </row>
    <row r="1163" ht="12.75">
      <c r="J1163" s="98"/>
    </row>
    <row r="1164" ht="12.75">
      <c r="J1164" s="98"/>
    </row>
    <row r="1165" ht="12.75">
      <c r="J1165" s="98"/>
    </row>
    <row r="1166" ht="12.75">
      <c r="J1166" s="98"/>
    </row>
    <row r="1167" ht="12.75">
      <c r="J1167" s="98"/>
    </row>
    <row r="1168" ht="12.75">
      <c r="J1168" s="98"/>
    </row>
    <row r="1169" ht="12.75">
      <c r="J1169" s="98"/>
    </row>
    <row r="1170" ht="12.75">
      <c r="J1170" s="98"/>
    </row>
    <row r="1171" ht="12.75">
      <c r="J1171" s="98"/>
    </row>
    <row r="1172" ht="12.75">
      <c r="J1172" s="98"/>
    </row>
    <row r="1173" ht="12.75">
      <c r="J1173" s="98"/>
    </row>
    <row r="1174" ht="12.75">
      <c r="J1174" s="98"/>
    </row>
    <row r="1175" ht="12.75">
      <c r="J1175" s="98"/>
    </row>
    <row r="1176" ht="12.75">
      <c r="J1176" s="98"/>
    </row>
    <row r="1177" ht="12.75">
      <c r="J1177" s="98"/>
    </row>
    <row r="1178" ht="12.75">
      <c r="J1178" s="98"/>
    </row>
    <row r="1179" ht="12.75">
      <c r="J1179" s="98"/>
    </row>
    <row r="1180" ht="12.75">
      <c r="J1180" s="98"/>
    </row>
    <row r="1181" ht="12.75">
      <c r="J1181" s="98"/>
    </row>
    <row r="1182" ht="12.75">
      <c r="J1182" s="98"/>
    </row>
    <row r="1183" ht="12.75">
      <c r="J1183" s="98"/>
    </row>
    <row r="1184" ht="12.75">
      <c r="J1184" s="98"/>
    </row>
    <row r="1185" ht="12.75">
      <c r="J1185" s="98"/>
    </row>
    <row r="1186" ht="12.75">
      <c r="J1186" s="98"/>
    </row>
    <row r="1187" ht="12.75">
      <c r="J1187" s="98"/>
    </row>
    <row r="1188" ht="12.75">
      <c r="J1188" s="98"/>
    </row>
    <row r="1189" ht="12.75">
      <c r="J1189" s="98"/>
    </row>
    <row r="1190" ht="12.75">
      <c r="J1190" s="98"/>
    </row>
    <row r="1191" ht="12.75">
      <c r="J1191" s="98"/>
    </row>
    <row r="1192" ht="12.75">
      <c r="J1192" s="98"/>
    </row>
    <row r="1193" ht="12.75">
      <c r="J1193" s="98"/>
    </row>
    <row r="1194" ht="12.75">
      <c r="J1194" s="98"/>
    </row>
    <row r="1195" ht="12.75">
      <c r="J1195" s="98"/>
    </row>
    <row r="1196" ht="12.75">
      <c r="J1196" s="98"/>
    </row>
    <row r="1197" ht="12.75">
      <c r="J1197" s="98"/>
    </row>
    <row r="1198" ht="12.75">
      <c r="J1198" s="98"/>
    </row>
    <row r="1199" ht="12.75">
      <c r="J1199" s="98"/>
    </row>
    <row r="1200" ht="12.75">
      <c r="J1200" s="98"/>
    </row>
    <row r="1201" ht="12.75">
      <c r="J1201" s="98"/>
    </row>
    <row r="1202" ht="12.75">
      <c r="J1202" s="98"/>
    </row>
    <row r="1203" ht="12.75">
      <c r="J1203" s="98"/>
    </row>
    <row r="1204" ht="12.75">
      <c r="J1204" s="98"/>
    </row>
    <row r="1205" ht="12.75">
      <c r="J1205" s="98"/>
    </row>
    <row r="1206" ht="12.75">
      <c r="J1206" s="98"/>
    </row>
    <row r="1207" ht="12.75">
      <c r="J1207" s="98"/>
    </row>
  </sheetData>
  <sheetProtection/>
  <autoFilter ref="A7:B79"/>
  <mergeCells count="94">
    <mergeCell ref="C1:AB1"/>
    <mergeCell ref="A6:B6"/>
    <mergeCell ref="M4:P4"/>
    <mergeCell ref="K5:L5"/>
    <mergeCell ref="Y5:Z5"/>
    <mergeCell ref="AA5:AB5"/>
    <mergeCell ref="Q4:T4"/>
    <mergeCell ref="Q5:R5"/>
    <mergeCell ref="S5:T5"/>
    <mergeCell ref="C4:C6"/>
    <mergeCell ref="D4:D5"/>
    <mergeCell ref="U4:X4"/>
    <mergeCell ref="U5:V5"/>
    <mergeCell ref="W5:X5"/>
    <mergeCell ref="E5:F5"/>
    <mergeCell ref="G5:H5"/>
    <mergeCell ref="E4:H4"/>
    <mergeCell ref="I4:L4"/>
    <mergeCell ref="I5:J5"/>
    <mergeCell ref="Y9:Z9"/>
    <mergeCell ref="AA9:AB9"/>
    <mergeCell ref="M9:N9"/>
    <mergeCell ref="O9:P9"/>
    <mergeCell ref="Q9:R9"/>
    <mergeCell ref="S9:T9"/>
    <mergeCell ref="E21:F21"/>
    <mergeCell ref="G21:H21"/>
    <mergeCell ref="I21:J21"/>
    <mergeCell ref="K21:L21"/>
    <mergeCell ref="U9:V9"/>
    <mergeCell ref="W9:X9"/>
    <mergeCell ref="I9:J9"/>
    <mergeCell ref="K9:L9"/>
    <mergeCell ref="E9:F9"/>
    <mergeCell ref="G9:H9"/>
    <mergeCell ref="U21:V21"/>
    <mergeCell ref="W21:X21"/>
    <mergeCell ref="Y21:Z21"/>
    <mergeCell ref="AA21:AB21"/>
    <mergeCell ref="M21:N21"/>
    <mergeCell ref="O21:P21"/>
    <mergeCell ref="Q21:R21"/>
    <mergeCell ref="S21:T21"/>
    <mergeCell ref="Y33:Z33"/>
    <mergeCell ref="AA33:AB33"/>
    <mergeCell ref="M33:N33"/>
    <mergeCell ref="O33:P33"/>
    <mergeCell ref="Q33:R33"/>
    <mergeCell ref="S33:T33"/>
    <mergeCell ref="E45:F45"/>
    <mergeCell ref="G45:H45"/>
    <mergeCell ref="I45:J45"/>
    <mergeCell ref="K45:L45"/>
    <mergeCell ref="U33:V33"/>
    <mergeCell ref="W33:X33"/>
    <mergeCell ref="E33:F33"/>
    <mergeCell ref="G33:H33"/>
    <mergeCell ref="I33:J33"/>
    <mergeCell ref="K33:L33"/>
    <mergeCell ref="U45:V45"/>
    <mergeCell ref="W45:X45"/>
    <mergeCell ref="Y45:Z45"/>
    <mergeCell ref="AA45:AB45"/>
    <mergeCell ref="M45:N45"/>
    <mergeCell ref="O45:P45"/>
    <mergeCell ref="Q45:R45"/>
    <mergeCell ref="S45:T45"/>
    <mergeCell ref="AA57:AB57"/>
    <mergeCell ref="M57:N57"/>
    <mergeCell ref="O57:P57"/>
    <mergeCell ref="Q57:R57"/>
    <mergeCell ref="S57:T57"/>
    <mergeCell ref="E57:F57"/>
    <mergeCell ref="G57:H57"/>
    <mergeCell ref="I57:J57"/>
    <mergeCell ref="K57:L57"/>
    <mergeCell ref="M69:N69"/>
    <mergeCell ref="O69:P69"/>
    <mergeCell ref="Q69:R69"/>
    <mergeCell ref="S69:T69"/>
    <mergeCell ref="E69:F69"/>
    <mergeCell ref="G69:H69"/>
    <mergeCell ref="I69:J69"/>
    <mergeCell ref="K69:L69"/>
    <mergeCell ref="Y4:AD4"/>
    <mergeCell ref="AC5:AC6"/>
    <mergeCell ref="AD5:AD6"/>
    <mergeCell ref="U69:V69"/>
    <mergeCell ref="W69:X69"/>
    <mergeCell ref="Y69:Z69"/>
    <mergeCell ref="AA69:AB69"/>
    <mergeCell ref="U57:V57"/>
    <mergeCell ref="W57:X57"/>
    <mergeCell ref="Y57:Z57"/>
  </mergeCells>
  <printOptions/>
  <pageMargins left="0.1968503937007874" right="0.1968503937007874" top="0.1968503937007874" bottom="0.1968503937007874" header="0.15748031496062992" footer="0.11811023622047245"/>
  <pageSetup fitToHeight="1" fitToWidth="1" horizontalDpi="600" verticalDpi="600" orientation="landscape" pageOrder="overThenDown" paperSize="8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07"/>
  <sheetViews>
    <sheetView view="pageBreakPreview" zoomScale="70" zoomScaleNormal="70" zoomScaleSheetLayoutView="70" zoomScalePageLayoutView="0" workbookViewId="0" topLeftCell="A1">
      <pane xSplit="4" ySplit="7" topLeftCell="E6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70" sqref="M70:P79"/>
    </sheetView>
  </sheetViews>
  <sheetFormatPr defaultColWidth="9.125" defaultRowHeight="12.75"/>
  <cols>
    <col min="1" max="1" width="7.50390625" style="7" customWidth="1"/>
    <col min="2" max="2" width="12.00390625" style="7" customWidth="1"/>
    <col min="3" max="3" width="4.50390625" style="9" customWidth="1"/>
    <col min="4" max="4" width="39.50390625" style="9" customWidth="1"/>
    <col min="5" max="5" width="13.375" style="10" bestFit="1" customWidth="1"/>
    <col min="6" max="6" width="6.50390625" style="10" bestFit="1" customWidth="1"/>
    <col min="7" max="7" width="13.375" style="10" customWidth="1"/>
    <col min="8" max="8" width="6.50390625" style="10" bestFit="1" customWidth="1"/>
    <col min="9" max="9" width="11.50390625" style="10" bestFit="1" customWidth="1"/>
    <col min="10" max="10" width="6.50390625" style="10" bestFit="1" customWidth="1"/>
    <col min="11" max="11" width="11.50390625" style="10" bestFit="1" customWidth="1"/>
    <col min="12" max="12" width="6.50390625" style="10" bestFit="1" customWidth="1"/>
    <col min="13" max="13" width="11.50390625" style="10" bestFit="1" customWidth="1"/>
    <col min="14" max="14" width="6.50390625" style="10" bestFit="1" customWidth="1"/>
    <col min="15" max="15" width="11.50390625" style="10" bestFit="1" customWidth="1"/>
    <col min="16" max="16" width="6.50390625" style="10" bestFit="1" customWidth="1"/>
    <col min="17" max="17" width="13.375" style="10" bestFit="1" customWidth="1"/>
    <col min="18" max="18" width="6.50390625" style="10" bestFit="1" customWidth="1"/>
    <col min="19" max="19" width="13.375" style="10" customWidth="1"/>
    <col min="20" max="20" width="6.50390625" style="10" bestFit="1" customWidth="1"/>
    <col min="21" max="21" width="13.375" style="11" bestFit="1" customWidth="1"/>
    <col min="22" max="22" width="6.50390625" style="11" bestFit="1" customWidth="1"/>
    <col min="23" max="23" width="13.375" style="11" bestFit="1" customWidth="1"/>
    <col min="24" max="24" width="6.50390625" style="11" bestFit="1" customWidth="1"/>
    <col min="25" max="25" width="13.375" style="12" bestFit="1" customWidth="1"/>
    <col min="26" max="26" width="6.50390625" style="12" bestFit="1" customWidth="1"/>
    <col min="27" max="27" width="13.375" style="12" bestFit="1" customWidth="1"/>
    <col min="28" max="28" width="6.50390625" style="12" bestFit="1" customWidth="1"/>
    <col min="29" max="30" width="11.375" style="10" customWidth="1"/>
    <col min="31" max="16384" width="9.125" style="10" customWidth="1"/>
  </cols>
  <sheetData>
    <row r="1" spans="1:28" s="2" customFormat="1" ht="54" customHeight="1">
      <c r="A1" s="1"/>
      <c r="B1" s="1"/>
      <c r="C1" s="101" t="s">
        <v>124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8" s="2" customFormat="1" ht="17.25">
      <c r="A2" s="1"/>
      <c r="B2" s="1"/>
      <c r="C2" s="3" t="s">
        <v>0</v>
      </c>
      <c r="D2" s="4"/>
      <c r="U2" s="5"/>
      <c r="V2" s="5"/>
      <c r="W2" s="5"/>
      <c r="X2" s="5"/>
      <c r="Y2" s="6"/>
      <c r="Z2" s="6"/>
      <c r="AA2" s="6"/>
      <c r="AB2" s="6"/>
    </row>
    <row r="3" ht="12.75">
      <c r="C3" s="8"/>
    </row>
    <row r="4" spans="3:30" ht="63.75" customHeight="1">
      <c r="C4" s="109" t="s">
        <v>1</v>
      </c>
      <c r="D4" s="110" t="s">
        <v>2</v>
      </c>
      <c r="E4" s="115" t="s">
        <v>3</v>
      </c>
      <c r="F4" s="115"/>
      <c r="G4" s="115"/>
      <c r="H4" s="115"/>
      <c r="I4" s="116" t="s">
        <v>4</v>
      </c>
      <c r="J4" s="116"/>
      <c r="K4" s="116"/>
      <c r="L4" s="116"/>
      <c r="M4" s="103" t="s">
        <v>5</v>
      </c>
      <c r="N4" s="103"/>
      <c r="O4" s="103"/>
      <c r="P4" s="103"/>
      <c r="Q4" s="107" t="s">
        <v>6</v>
      </c>
      <c r="R4" s="107"/>
      <c r="S4" s="107"/>
      <c r="T4" s="107"/>
      <c r="U4" s="112" t="s">
        <v>7</v>
      </c>
      <c r="V4" s="112"/>
      <c r="W4" s="112"/>
      <c r="X4" s="112"/>
      <c r="Y4" s="123" t="s">
        <v>8</v>
      </c>
      <c r="Z4" s="123"/>
      <c r="AA4" s="123"/>
      <c r="AB4" s="123"/>
      <c r="AC4" s="123"/>
      <c r="AD4" s="123"/>
    </row>
    <row r="5" spans="3:30" ht="26.25" customHeight="1">
      <c r="C5" s="109"/>
      <c r="D5" s="111"/>
      <c r="E5" s="114" t="s">
        <v>9</v>
      </c>
      <c r="F5" s="114"/>
      <c r="G5" s="114" t="s">
        <v>10</v>
      </c>
      <c r="H5" s="114"/>
      <c r="I5" s="104" t="s">
        <v>9</v>
      </c>
      <c r="J5" s="104"/>
      <c r="K5" s="104" t="s">
        <v>10</v>
      </c>
      <c r="L5" s="104"/>
      <c r="M5" s="13" t="s">
        <v>9</v>
      </c>
      <c r="N5" s="13"/>
      <c r="O5" s="13" t="s">
        <v>10</v>
      </c>
      <c r="P5" s="13"/>
      <c r="Q5" s="108" t="s">
        <v>9</v>
      </c>
      <c r="R5" s="108"/>
      <c r="S5" s="108" t="s">
        <v>10</v>
      </c>
      <c r="T5" s="108"/>
      <c r="U5" s="113" t="s">
        <v>9</v>
      </c>
      <c r="V5" s="113"/>
      <c r="W5" s="113" t="s">
        <v>10</v>
      </c>
      <c r="X5" s="113"/>
      <c r="Y5" s="105" t="s">
        <v>9</v>
      </c>
      <c r="Z5" s="106"/>
      <c r="AA5" s="105" t="s">
        <v>10</v>
      </c>
      <c r="AB5" s="106"/>
      <c r="AC5" s="124" t="s">
        <v>11</v>
      </c>
      <c r="AD5" s="124" t="s">
        <v>12</v>
      </c>
    </row>
    <row r="6" spans="1:30" s="27" customFormat="1" ht="46.5" customHeight="1">
      <c r="A6" s="102" t="s">
        <v>13</v>
      </c>
      <c r="B6" s="102"/>
      <c r="C6" s="109"/>
      <c r="D6" s="14" t="s">
        <v>14</v>
      </c>
      <c r="E6" s="15" t="s">
        <v>15</v>
      </c>
      <c r="F6" s="16" t="s">
        <v>16</v>
      </c>
      <c r="G6" s="16" t="s">
        <v>17</v>
      </c>
      <c r="H6" s="16" t="s">
        <v>16</v>
      </c>
      <c r="I6" s="17" t="s">
        <v>15</v>
      </c>
      <c r="J6" s="18" t="s">
        <v>16</v>
      </c>
      <c r="K6" s="18" t="s">
        <v>18</v>
      </c>
      <c r="L6" s="18" t="s">
        <v>16</v>
      </c>
      <c r="M6" s="19" t="s">
        <v>15</v>
      </c>
      <c r="N6" s="20" t="s">
        <v>16</v>
      </c>
      <c r="O6" s="20" t="s">
        <v>18</v>
      </c>
      <c r="P6" s="20" t="s">
        <v>16</v>
      </c>
      <c r="Q6" s="21" t="s">
        <v>15</v>
      </c>
      <c r="R6" s="22" t="s">
        <v>16</v>
      </c>
      <c r="S6" s="22" t="s">
        <v>18</v>
      </c>
      <c r="T6" s="22" t="s">
        <v>16</v>
      </c>
      <c r="U6" s="23" t="s">
        <v>15</v>
      </c>
      <c r="V6" s="24" t="s">
        <v>16</v>
      </c>
      <c r="W6" s="24" t="s">
        <v>18</v>
      </c>
      <c r="X6" s="24" t="s">
        <v>16</v>
      </c>
      <c r="Y6" s="25" t="s">
        <v>15</v>
      </c>
      <c r="Z6" s="26" t="s">
        <v>16</v>
      </c>
      <c r="AA6" s="26" t="s">
        <v>18</v>
      </c>
      <c r="AB6" s="26" t="s">
        <v>16</v>
      </c>
      <c r="AC6" s="125"/>
      <c r="AD6" s="125"/>
    </row>
    <row r="7" spans="1:30" ht="39">
      <c r="A7" s="28" t="s">
        <v>19</v>
      </c>
      <c r="B7" s="28" t="s">
        <v>20</v>
      </c>
      <c r="C7" s="29" t="s">
        <v>21</v>
      </c>
      <c r="D7" s="29">
        <v>2</v>
      </c>
      <c r="E7" s="30">
        <v>3</v>
      </c>
      <c r="F7" s="30">
        <v>4</v>
      </c>
      <c r="G7" s="30">
        <v>5</v>
      </c>
      <c r="H7" s="30">
        <v>6</v>
      </c>
      <c r="I7" s="31">
        <v>7</v>
      </c>
      <c r="J7" s="31">
        <v>8</v>
      </c>
      <c r="K7" s="31">
        <v>9</v>
      </c>
      <c r="L7" s="31">
        <v>10</v>
      </c>
      <c r="M7" s="32">
        <v>11</v>
      </c>
      <c r="N7" s="32">
        <v>12</v>
      </c>
      <c r="O7" s="32">
        <v>13</v>
      </c>
      <c r="P7" s="32">
        <v>14</v>
      </c>
      <c r="Q7" s="33">
        <v>15</v>
      </c>
      <c r="R7" s="33">
        <v>16</v>
      </c>
      <c r="S7" s="33">
        <v>17</v>
      </c>
      <c r="T7" s="33">
        <v>18</v>
      </c>
      <c r="U7" s="34">
        <v>19</v>
      </c>
      <c r="V7" s="35">
        <v>20</v>
      </c>
      <c r="W7" s="35">
        <v>21</v>
      </c>
      <c r="X7" s="35">
        <v>22</v>
      </c>
      <c r="Y7" s="36">
        <v>23</v>
      </c>
      <c r="Z7" s="36">
        <v>24</v>
      </c>
      <c r="AA7" s="36">
        <v>25</v>
      </c>
      <c r="AB7" s="36">
        <v>26</v>
      </c>
      <c r="AC7" s="36">
        <v>27</v>
      </c>
      <c r="AD7" s="36">
        <v>28</v>
      </c>
    </row>
    <row r="8" spans="1:35" s="49" customFormat="1" ht="15">
      <c r="A8" s="37" t="s">
        <v>22</v>
      </c>
      <c r="B8" s="37" t="s">
        <v>23</v>
      </c>
      <c r="C8" s="38" t="s">
        <v>21</v>
      </c>
      <c r="D8" s="39" t="s">
        <v>120</v>
      </c>
      <c r="E8" s="40"/>
      <c r="F8" s="40"/>
      <c r="G8" s="41"/>
      <c r="H8" s="40"/>
      <c r="I8" s="42"/>
      <c r="J8" s="43">
        <f>SUM(J10:J19)</f>
        <v>0</v>
      </c>
      <c r="K8" s="42"/>
      <c r="L8" s="43">
        <f>SUM(L10:L19)</f>
        <v>0</v>
      </c>
      <c r="M8" s="42">
        <f>SUM(M10:M19)</f>
        <v>535277</v>
      </c>
      <c r="N8" s="43">
        <f>SUM(N10:N19)</f>
        <v>1</v>
      </c>
      <c r="O8" s="42">
        <f>SUM(O10:O19)</f>
        <v>490925.17971061793</v>
      </c>
      <c r="P8" s="43">
        <f>SUM(P10:P19)</f>
        <v>1</v>
      </c>
      <c r="Q8" s="42"/>
      <c r="R8" s="43">
        <f>SUM(R10:R19)</f>
        <v>0</v>
      </c>
      <c r="S8" s="42"/>
      <c r="T8" s="43">
        <f>SUM(T10:T19)</f>
        <v>0</v>
      </c>
      <c r="U8" s="42"/>
      <c r="V8" s="43">
        <f>SUM(V10:V19)</f>
        <v>0</v>
      </c>
      <c r="W8" s="42"/>
      <c r="X8" s="43">
        <f>SUM(X10:X19)</f>
        <v>0</v>
      </c>
      <c r="Y8" s="44">
        <f>SUM(Y10:Y19)</f>
        <v>0</v>
      </c>
      <c r="Z8" s="45">
        <f>SUM(Z10:Z19)</f>
        <v>0</v>
      </c>
      <c r="AA8" s="44">
        <f>SUM(AA10:AA19)</f>
        <v>0</v>
      </c>
      <c r="AB8" s="45">
        <f>SUM(AB10:AB19)</f>
        <v>0</v>
      </c>
      <c r="AC8" s="46" t="e">
        <f>Y8/Y$68</f>
        <v>#DIV/0!</v>
      </c>
      <c r="AD8" s="47" t="e">
        <f>AA8/AA$68</f>
        <v>#DIV/0!</v>
      </c>
      <c r="AE8" s="48"/>
      <c r="AF8" s="10"/>
      <c r="AG8" s="10"/>
      <c r="AH8" s="48"/>
      <c r="AI8" s="10"/>
    </row>
    <row r="9" spans="1:35" s="55" customFormat="1" ht="12.75">
      <c r="A9" s="50"/>
      <c r="B9" s="50"/>
      <c r="C9" s="51"/>
      <c r="D9" s="52" t="s">
        <v>24</v>
      </c>
      <c r="E9" s="117">
        <f>IF(E8&gt;0,E8/$Y8,"")</f>
      </c>
      <c r="F9" s="118"/>
      <c r="G9" s="119">
        <f>IF(G8&gt;0,G8/$AA8,"")</f>
      </c>
      <c r="H9" s="120"/>
      <c r="I9" s="117">
        <f>IF(I8&gt;0,I8/$Y8,"")</f>
      </c>
      <c r="J9" s="118"/>
      <c r="K9" s="119">
        <f>IF(K8&gt;0,K8/$AA8,"")</f>
      </c>
      <c r="L9" s="120"/>
      <c r="M9" s="117" t="e">
        <f>IF(M8&gt;0,M8/$Y8,"")</f>
        <v>#DIV/0!</v>
      </c>
      <c r="N9" s="118"/>
      <c r="O9" s="119" t="e">
        <f>IF(O8&gt;0,O8/$AA8,"")</f>
        <v>#DIV/0!</v>
      </c>
      <c r="P9" s="120"/>
      <c r="Q9" s="117">
        <f>IF(Q8&gt;0,Q8/$Y8,"")</f>
      </c>
      <c r="R9" s="118"/>
      <c r="S9" s="119">
        <f>IF(S8&gt;0,S8/$AA8,"")</f>
      </c>
      <c r="T9" s="120"/>
      <c r="U9" s="117">
        <f>IF(U8&gt;0,U8/$Y8,"")</f>
      </c>
      <c r="V9" s="118"/>
      <c r="W9" s="119">
        <f>IF(W8&gt;0,W8/$AA8,"")</f>
      </c>
      <c r="X9" s="120"/>
      <c r="Y9" s="117">
        <f>IF(Y8&gt;0,Y8/$Y8,"")</f>
      </c>
      <c r="Z9" s="118"/>
      <c r="AA9" s="119">
        <f>IF(AA8&gt;0,AA8/$AA8,"")</f>
      </c>
      <c r="AB9" s="120"/>
      <c r="AC9" s="53"/>
      <c r="AD9" s="53"/>
      <c r="AE9" s="54"/>
      <c r="AF9" s="54"/>
      <c r="AG9" s="54"/>
      <c r="AH9" s="54"/>
      <c r="AI9" s="54"/>
    </row>
    <row r="10" spans="1:61" ht="12.75">
      <c r="A10" s="37" t="s">
        <v>22</v>
      </c>
      <c r="B10" s="7" t="s">
        <v>25</v>
      </c>
      <c r="C10" s="56" t="s">
        <v>26</v>
      </c>
      <c r="D10" s="57" t="s">
        <v>27</v>
      </c>
      <c r="E10" s="58"/>
      <c r="F10" s="59"/>
      <c r="G10" s="58"/>
      <c r="H10" s="58"/>
      <c r="I10" s="60"/>
      <c r="J10" s="61">
        <f aca="true" t="shared" si="0" ref="J10:J19">IF(I$8&gt;0,I10/I$8,"")</f>
      </c>
      <c r="K10" s="60"/>
      <c r="L10" s="61">
        <f aca="true" t="shared" si="1" ref="L10:L19">IF(K$8&gt;0,K10/K$8,"")</f>
      </c>
      <c r="M10" s="60">
        <v>367601</v>
      </c>
      <c r="N10" s="61">
        <f aca="true" t="shared" si="2" ref="N10:N19">IF(M$8&gt;0,M10/M$8,"")</f>
        <v>0.6867491037350755</v>
      </c>
      <c r="O10" s="60">
        <v>276072.321152708</v>
      </c>
      <c r="P10" s="61">
        <f aca="true" t="shared" si="3" ref="P10:P19">IF(O$8&gt;0,O10/O$8,"")</f>
        <v>0.5623511128833163</v>
      </c>
      <c r="Q10" s="60"/>
      <c r="R10" s="61">
        <f aca="true" t="shared" si="4" ref="R10:R19">IF(Q$8&gt;0,Q10/Q$8,"")</f>
      </c>
      <c r="S10" s="60"/>
      <c r="T10" s="61">
        <f aca="true" t="shared" si="5" ref="T10:T19">IF(S$8&gt;0,S10/S$8,"")</f>
      </c>
      <c r="U10" s="60"/>
      <c r="V10" s="61">
        <f aca="true" t="shared" si="6" ref="V10:V19">IF(U$8&gt;0,U10/U$8,"")</f>
      </c>
      <c r="W10" s="60"/>
      <c r="X10" s="61">
        <f aca="true" t="shared" si="7" ref="X10:X19">IF(W$8&gt;0,W10/W$8,"")</f>
      </c>
      <c r="Y10" s="62"/>
      <c r="Z10" s="63">
        <f aca="true" t="shared" si="8" ref="Z10:Z19">IF(Y$8&gt;0,Y10/Y$8,"")</f>
      </c>
      <c r="AA10" s="62"/>
      <c r="AB10" s="63">
        <f aca="true" t="shared" si="9" ref="AB10:AB19">IF(AA$8&gt;0,AA10/AA$8,"")</f>
      </c>
      <c r="AC10" s="64"/>
      <c r="AD10" s="65"/>
      <c r="AE10" s="66"/>
      <c r="AF10" s="66"/>
      <c r="AG10" s="67"/>
      <c r="AH10" s="66"/>
      <c r="AI10" s="66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</row>
    <row r="11" spans="1:34" ht="12.75">
      <c r="A11" s="37" t="s">
        <v>22</v>
      </c>
      <c r="B11" s="7" t="s">
        <v>28</v>
      </c>
      <c r="C11" s="38" t="s">
        <v>29</v>
      </c>
      <c r="D11" s="69" t="s">
        <v>30</v>
      </c>
      <c r="E11" s="70"/>
      <c r="F11" s="70"/>
      <c r="G11" s="71"/>
      <c r="H11" s="70"/>
      <c r="I11" s="72"/>
      <c r="J11" s="61">
        <f t="shared" si="0"/>
      </c>
      <c r="K11" s="72"/>
      <c r="L11" s="61">
        <f t="shared" si="1"/>
      </c>
      <c r="M11" s="72"/>
      <c r="N11" s="61">
        <f t="shared" si="2"/>
        <v>0</v>
      </c>
      <c r="O11" s="72"/>
      <c r="P11" s="61">
        <f t="shared" si="3"/>
        <v>0</v>
      </c>
      <c r="Q11" s="72"/>
      <c r="R11" s="61">
        <f t="shared" si="4"/>
      </c>
      <c r="S11" s="72"/>
      <c r="T11" s="61">
        <f t="shared" si="5"/>
      </c>
      <c r="U11" s="72"/>
      <c r="V11" s="61">
        <f t="shared" si="6"/>
      </c>
      <c r="W11" s="72"/>
      <c r="X11" s="61">
        <f t="shared" si="7"/>
      </c>
      <c r="Y11" s="62"/>
      <c r="Z11" s="63">
        <f t="shared" si="8"/>
      </c>
      <c r="AA11" s="62"/>
      <c r="AB11" s="63">
        <f t="shared" si="9"/>
      </c>
      <c r="AC11" s="73"/>
      <c r="AD11" s="73"/>
      <c r="AE11" s="48"/>
      <c r="AH11" s="48"/>
    </row>
    <row r="12" spans="1:35" ht="12.75">
      <c r="A12" s="37" t="s">
        <v>22</v>
      </c>
      <c r="B12" s="7" t="s">
        <v>31</v>
      </c>
      <c r="C12" s="56" t="s">
        <v>32</v>
      </c>
      <c r="D12" s="69" t="s">
        <v>33</v>
      </c>
      <c r="E12" s="58"/>
      <c r="F12" s="59"/>
      <c r="G12" s="58"/>
      <c r="H12" s="58"/>
      <c r="I12" s="60"/>
      <c r="J12" s="61">
        <f t="shared" si="0"/>
      </c>
      <c r="K12" s="60"/>
      <c r="L12" s="61">
        <f t="shared" si="1"/>
      </c>
      <c r="M12" s="60"/>
      <c r="N12" s="61">
        <f t="shared" si="2"/>
        <v>0</v>
      </c>
      <c r="O12" s="60"/>
      <c r="P12" s="61">
        <f t="shared" si="3"/>
        <v>0</v>
      </c>
      <c r="Q12" s="60"/>
      <c r="R12" s="61">
        <f t="shared" si="4"/>
      </c>
      <c r="S12" s="60"/>
      <c r="T12" s="61">
        <f t="shared" si="5"/>
      </c>
      <c r="U12" s="60"/>
      <c r="V12" s="61">
        <f t="shared" si="6"/>
      </c>
      <c r="W12" s="60"/>
      <c r="X12" s="61">
        <f t="shared" si="7"/>
      </c>
      <c r="Y12" s="62"/>
      <c r="Z12" s="63">
        <f t="shared" si="8"/>
      </c>
      <c r="AA12" s="62"/>
      <c r="AB12" s="63">
        <f t="shared" si="9"/>
      </c>
      <c r="AC12" s="64"/>
      <c r="AD12" s="65"/>
      <c r="AE12" s="66"/>
      <c r="AF12" s="66"/>
      <c r="AG12" s="67"/>
      <c r="AH12" s="66"/>
      <c r="AI12" s="66"/>
    </row>
    <row r="13" spans="1:34" ht="12.75">
      <c r="A13" s="37" t="s">
        <v>22</v>
      </c>
      <c r="B13" s="74" t="s">
        <v>34</v>
      </c>
      <c r="C13" s="38" t="s">
        <v>35</v>
      </c>
      <c r="D13" s="69" t="s">
        <v>36</v>
      </c>
      <c r="E13" s="70"/>
      <c r="F13" s="70"/>
      <c r="G13" s="71"/>
      <c r="H13" s="70"/>
      <c r="I13" s="72"/>
      <c r="J13" s="61">
        <f t="shared" si="0"/>
      </c>
      <c r="K13" s="72"/>
      <c r="L13" s="61">
        <f t="shared" si="1"/>
      </c>
      <c r="M13" s="72"/>
      <c r="N13" s="61">
        <f t="shared" si="2"/>
        <v>0</v>
      </c>
      <c r="O13" s="72"/>
      <c r="P13" s="61">
        <f t="shared" si="3"/>
        <v>0</v>
      </c>
      <c r="Q13" s="72"/>
      <c r="R13" s="61">
        <f t="shared" si="4"/>
      </c>
      <c r="S13" s="72"/>
      <c r="T13" s="61">
        <f t="shared" si="5"/>
      </c>
      <c r="U13" s="72"/>
      <c r="V13" s="61">
        <f t="shared" si="6"/>
      </c>
      <c r="W13" s="72"/>
      <c r="X13" s="61">
        <f t="shared" si="7"/>
      </c>
      <c r="Y13" s="62"/>
      <c r="Z13" s="63">
        <f t="shared" si="8"/>
      </c>
      <c r="AA13" s="62"/>
      <c r="AB13" s="63">
        <f t="shared" si="9"/>
      </c>
      <c r="AC13" s="73"/>
      <c r="AD13" s="73"/>
      <c r="AE13" s="48"/>
      <c r="AH13" s="48"/>
    </row>
    <row r="14" spans="1:35" ht="12.75">
      <c r="A14" s="37" t="s">
        <v>22</v>
      </c>
      <c r="B14" s="7" t="s">
        <v>37</v>
      </c>
      <c r="C14" s="56" t="s">
        <v>38</v>
      </c>
      <c r="D14" s="57" t="s">
        <v>39</v>
      </c>
      <c r="E14" s="58"/>
      <c r="F14" s="59"/>
      <c r="G14" s="58"/>
      <c r="H14" s="58"/>
      <c r="I14" s="60"/>
      <c r="J14" s="61">
        <f t="shared" si="0"/>
      </c>
      <c r="K14" s="60"/>
      <c r="L14" s="61">
        <f t="shared" si="1"/>
      </c>
      <c r="M14" s="60">
        <v>23570</v>
      </c>
      <c r="N14" s="61">
        <f t="shared" si="2"/>
        <v>0.044033276228943145</v>
      </c>
      <c r="O14" s="60">
        <v>10657.184879019283</v>
      </c>
      <c r="P14" s="61">
        <f t="shared" si="3"/>
        <v>0.021708368850221323</v>
      </c>
      <c r="Q14" s="60"/>
      <c r="R14" s="61">
        <f t="shared" si="4"/>
      </c>
      <c r="S14" s="60"/>
      <c r="T14" s="61">
        <f t="shared" si="5"/>
      </c>
      <c r="U14" s="60"/>
      <c r="V14" s="61">
        <f t="shared" si="6"/>
      </c>
      <c r="W14" s="60"/>
      <c r="X14" s="61">
        <f t="shared" si="7"/>
      </c>
      <c r="Y14" s="62"/>
      <c r="Z14" s="63">
        <f t="shared" si="8"/>
      </c>
      <c r="AA14" s="62"/>
      <c r="AB14" s="63">
        <f t="shared" si="9"/>
      </c>
      <c r="AC14" s="64"/>
      <c r="AD14" s="65"/>
      <c r="AE14" s="66"/>
      <c r="AF14" s="66"/>
      <c r="AG14" s="67"/>
      <c r="AH14" s="66"/>
      <c r="AI14" s="66"/>
    </row>
    <row r="15" spans="1:34" ht="12.75">
      <c r="A15" s="37" t="s">
        <v>22</v>
      </c>
      <c r="B15" s="74" t="s">
        <v>40</v>
      </c>
      <c r="C15" s="38" t="s">
        <v>41</v>
      </c>
      <c r="D15" s="57" t="s">
        <v>42</v>
      </c>
      <c r="E15" s="70"/>
      <c r="F15" s="70"/>
      <c r="G15" s="71"/>
      <c r="H15" s="70"/>
      <c r="I15" s="72"/>
      <c r="J15" s="61">
        <f t="shared" si="0"/>
      </c>
      <c r="K15" s="72"/>
      <c r="L15" s="61">
        <f t="shared" si="1"/>
      </c>
      <c r="M15" s="72">
        <v>20</v>
      </c>
      <c r="N15" s="61">
        <f t="shared" si="2"/>
        <v>3.736383218408413E-05</v>
      </c>
      <c r="O15" s="72">
        <v>0.597633804722918</v>
      </c>
      <c r="P15" s="61">
        <f t="shared" si="3"/>
        <v>1.2173622976014407E-06</v>
      </c>
      <c r="Q15" s="72"/>
      <c r="R15" s="61">
        <f t="shared" si="4"/>
      </c>
      <c r="S15" s="72"/>
      <c r="T15" s="61">
        <f t="shared" si="5"/>
      </c>
      <c r="U15" s="72"/>
      <c r="V15" s="61">
        <f t="shared" si="6"/>
      </c>
      <c r="W15" s="72"/>
      <c r="X15" s="61">
        <f t="shared" si="7"/>
      </c>
      <c r="Y15" s="62"/>
      <c r="Z15" s="63">
        <f t="shared" si="8"/>
      </c>
      <c r="AA15" s="62"/>
      <c r="AB15" s="63">
        <f t="shared" si="9"/>
      </c>
      <c r="AC15" s="73"/>
      <c r="AD15" s="73"/>
      <c r="AE15" s="48"/>
      <c r="AH15" s="48"/>
    </row>
    <row r="16" spans="1:35" ht="12.75">
      <c r="A16" s="37" t="s">
        <v>22</v>
      </c>
      <c r="B16" s="74" t="s">
        <v>43</v>
      </c>
      <c r="C16" s="56" t="s">
        <v>44</v>
      </c>
      <c r="D16" s="57" t="s">
        <v>45</v>
      </c>
      <c r="E16" s="58"/>
      <c r="F16" s="59"/>
      <c r="G16" s="58"/>
      <c r="H16" s="58"/>
      <c r="I16" s="60"/>
      <c r="J16" s="61">
        <f t="shared" si="0"/>
      </c>
      <c r="K16" s="75"/>
      <c r="L16" s="61">
        <f t="shared" si="1"/>
      </c>
      <c r="M16" s="60"/>
      <c r="N16" s="61">
        <f t="shared" si="2"/>
        <v>0</v>
      </c>
      <c r="O16" s="60"/>
      <c r="P16" s="61">
        <f t="shared" si="3"/>
        <v>0</v>
      </c>
      <c r="Q16" s="60"/>
      <c r="R16" s="61">
        <f t="shared" si="4"/>
      </c>
      <c r="S16" s="60"/>
      <c r="T16" s="61">
        <f t="shared" si="5"/>
      </c>
      <c r="U16" s="60"/>
      <c r="V16" s="61">
        <f t="shared" si="6"/>
      </c>
      <c r="W16" s="60"/>
      <c r="X16" s="61">
        <f t="shared" si="7"/>
      </c>
      <c r="Y16" s="62"/>
      <c r="Z16" s="63">
        <f t="shared" si="8"/>
      </c>
      <c r="AA16" s="62"/>
      <c r="AB16" s="63">
        <f t="shared" si="9"/>
      </c>
      <c r="AC16" s="64"/>
      <c r="AD16" s="65"/>
      <c r="AE16" s="66"/>
      <c r="AF16" s="66"/>
      <c r="AG16" s="67"/>
      <c r="AH16" s="66"/>
      <c r="AI16" s="66"/>
    </row>
    <row r="17" spans="1:34" ht="12.75">
      <c r="A17" s="37" t="s">
        <v>22</v>
      </c>
      <c r="B17" s="74" t="s">
        <v>46</v>
      </c>
      <c r="C17" s="38" t="s">
        <v>47</v>
      </c>
      <c r="D17" s="57" t="s">
        <v>48</v>
      </c>
      <c r="E17" s="70"/>
      <c r="F17" s="70"/>
      <c r="G17" s="71"/>
      <c r="H17" s="70"/>
      <c r="I17" s="72"/>
      <c r="J17" s="61">
        <f t="shared" si="0"/>
      </c>
      <c r="K17" s="72"/>
      <c r="L17" s="61">
        <f t="shared" si="1"/>
      </c>
      <c r="M17" s="72">
        <v>139700</v>
      </c>
      <c r="N17" s="61">
        <f t="shared" si="2"/>
        <v>0.2609863678058276</v>
      </c>
      <c r="O17" s="72">
        <v>197195.38180398804</v>
      </c>
      <c r="P17" s="61">
        <f t="shared" si="3"/>
        <v>0.4016811317769998</v>
      </c>
      <c r="Q17" s="72"/>
      <c r="R17" s="61">
        <f t="shared" si="4"/>
      </c>
      <c r="S17" s="72"/>
      <c r="T17" s="61">
        <f t="shared" si="5"/>
      </c>
      <c r="U17" s="72"/>
      <c r="V17" s="61">
        <f t="shared" si="6"/>
      </c>
      <c r="W17" s="72"/>
      <c r="X17" s="61">
        <f t="shared" si="7"/>
      </c>
      <c r="Y17" s="62"/>
      <c r="Z17" s="63">
        <f t="shared" si="8"/>
      </c>
      <c r="AA17" s="62"/>
      <c r="AB17" s="63">
        <f t="shared" si="9"/>
      </c>
      <c r="AC17" s="73"/>
      <c r="AD17" s="73"/>
      <c r="AE17" s="48"/>
      <c r="AH17" s="48"/>
    </row>
    <row r="18" spans="1:35" ht="12.75">
      <c r="A18" s="37" t="s">
        <v>22</v>
      </c>
      <c r="B18" s="74" t="s">
        <v>49</v>
      </c>
      <c r="C18" s="56" t="s">
        <v>50</v>
      </c>
      <c r="D18" s="57" t="s">
        <v>51</v>
      </c>
      <c r="E18" s="58"/>
      <c r="F18" s="59"/>
      <c r="G18" s="58"/>
      <c r="H18" s="58"/>
      <c r="I18" s="60"/>
      <c r="J18" s="61">
        <f t="shared" si="0"/>
      </c>
      <c r="K18" s="60"/>
      <c r="L18" s="61">
        <f t="shared" si="1"/>
      </c>
      <c r="M18" s="60">
        <v>4344</v>
      </c>
      <c r="N18" s="61">
        <f t="shared" si="2"/>
        <v>0.008115424350383073</v>
      </c>
      <c r="O18" s="60">
        <v>6914.680487531933</v>
      </c>
      <c r="P18" s="61">
        <f t="shared" si="3"/>
        <v>0.014084998637894025</v>
      </c>
      <c r="Q18" s="60"/>
      <c r="R18" s="61">
        <f t="shared" si="4"/>
      </c>
      <c r="S18" s="60"/>
      <c r="T18" s="61">
        <f t="shared" si="5"/>
      </c>
      <c r="U18" s="60"/>
      <c r="V18" s="61">
        <f t="shared" si="6"/>
      </c>
      <c r="W18" s="60"/>
      <c r="X18" s="61">
        <f t="shared" si="7"/>
      </c>
      <c r="Y18" s="62"/>
      <c r="Z18" s="63">
        <f t="shared" si="8"/>
      </c>
      <c r="AA18" s="62"/>
      <c r="AB18" s="63">
        <f t="shared" si="9"/>
      </c>
      <c r="AC18" s="64"/>
      <c r="AD18" s="65"/>
      <c r="AE18" s="66"/>
      <c r="AF18" s="66"/>
      <c r="AG18" s="67"/>
      <c r="AH18" s="66"/>
      <c r="AI18" s="66"/>
    </row>
    <row r="19" spans="1:34" ht="12.75">
      <c r="A19" s="37" t="s">
        <v>22</v>
      </c>
      <c r="B19" s="74" t="s">
        <v>52</v>
      </c>
      <c r="C19" s="38" t="s">
        <v>53</v>
      </c>
      <c r="D19" s="57" t="s">
        <v>54</v>
      </c>
      <c r="E19" s="70"/>
      <c r="F19" s="70"/>
      <c r="G19" s="71"/>
      <c r="H19" s="70"/>
      <c r="I19" s="72"/>
      <c r="J19" s="61">
        <f t="shared" si="0"/>
      </c>
      <c r="K19" s="72"/>
      <c r="L19" s="61">
        <f t="shared" si="1"/>
      </c>
      <c r="M19" s="72">
        <v>42</v>
      </c>
      <c r="N19" s="61">
        <f t="shared" si="2"/>
        <v>7.846404758657667E-05</v>
      </c>
      <c r="O19" s="72">
        <v>85.01375356588144</v>
      </c>
      <c r="P19" s="61">
        <f t="shared" si="3"/>
        <v>0.00017317048927087807</v>
      </c>
      <c r="Q19" s="72"/>
      <c r="R19" s="61">
        <f t="shared" si="4"/>
      </c>
      <c r="S19" s="72"/>
      <c r="T19" s="61">
        <f t="shared" si="5"/>
      </c>
      <c r="U19" s="72"/>
      <c r="V19" s="61">
        <f t="shared" si="6"/>
      </c>
      <c r="W19" s="72"/>
      <c r="X19" s="61">
        <f t="shared" si="7"/>
      </c>
      <c r="Y19" s="62"/>
      <c r="Z19" s="63">
        <f t="shared" si="8"/>
      </c>
      <c r="AA19" s="62"/>
      <c r="AB19" s="63">
        <f t="shared" si="9"/>
      </c>
      <c r="AC19" s="73"/>
      <c r="AD19" s="73"/>
      <c r="AE19" s="48"/>
      <c r="AH19" s="48"/>
    </row>
    <row r="20" spans="1:35" s="78" customFormat="1" ht="15">
      <c r="A20" s="76" t="s">
        <v>55</v>
      </c>
      <c r="B20" s="37" t="s">
        <v>23</v>
      </c>
      <c r="C20" s="56" t="s">
        <v>56</v>
      </c>
      <c r="D20" s="77" t="s">
        <v>57</v>
      </c>
      <c r="E20" s="42"/>
      <c r="F20" s="43">
        <f>SUM(F22:F31)</f>
        <v>0</v>
      </c>
      <c r="G20" s="42"/>
      <c r="H20" s="43">
        <f>SUM(H22:H31)</f>
        <v>0</v>
      </c>
      <c r="I20" s="40"/>
      <c r="J20" s="40"/>
      <c r="K20" s="41"/>
      <c r="L20" s="40"/>
      <c r="M20" s="42">
        <f>SUM(M22:M31)</f>
        <v>3191</v>
      </c>
      <c r="N20" s="43">
        <f>SUM(N22:N31)</f>
        <v>1</v>
      </c>
      <c r="O20" s="42">
        <f>SUM(O22:O31)</f>
        <v>1574.3100683661535</v>
      </c>
      <c r="P20" s="43">
        <f>SUM(P22:P31)</f>
        <v>1.0000000000000002</v>
      </c>
      <c r="Q20" s="42"/>
      <c r="R20" s="43">
        <f>SUM(R22:R31)</f>
        <v>0</v>
      </c>
      <c r="S20" s="42"/>
      <c r="T20" s="43">
        <f>SUM(T22:T31)</f>
        <v>0</v>
      </c>
      <c r="U20" s="42"/>
      <c r="V20" s="43">
        <f>SUM(V22:V31)</f>
        <v>0</v>
      </c>
      <c r="W20" s="42"/>
      <c r="X20" s="43">
        <f>SUM(X22:X31)</f>
        <v>0</v>
      </c>
      <c r="Y20" s="44"/>
      <c r="Z20" s="45">
        <f>SUM(Z22:Z31)</f>
        <v>0</v>
      </c>
      <c r="AA20" s="44"/>
      <c r="AB20" s="45">
        <f>SUM(AB22:AB31)</f>
        <v>0</v>
      </c>
      <c r="AC20" s="46"/>
      <c r="AD20" s="47" t="e">
        <f>AA20/AA$68</f>
        <v>#DIV/0!</v>
      </c>
      <c r="AE20" s="66"/>
      <c r="AF20" s="66"/>
      <c r="AG20" s="67"/>
      <c r="AH20" s="66"/>
      <c r="AI20" s="66"/>
    </row>
    <row r="21" spans="1:35" s="55" customFormat="1" ht="12.75">
      <c r="A21" s="50"/>
      <c r="B21" s="50"/>
      <c r="C21" s="51"/>
      <c r="D21" s="52" t="s">
        <v>24</v>
      </c>
      <c r="E21" s="117">
        <f>IF(E20&gt;0,E20/$Y20,"")</f>
      </c>
      <c r="F21" s="118"/>
      <c r="G21" s="119">
        <f>IF(G20&gt;0,G20/$AA20,"")</f>
      </c>
      <c r="H21" s="120"/>
      <c r="I21" s="117">
        <f>IF(I20&gt;0,I20/$Y20,"")</f>
      </c>
      <c r="J21" s="118"/>
      <c r="K21" s="119">
        <f>IF(K20&gt;0,K20/$AA20,"")</f>
      </c>
      <c r="L21" s="120"/>
      <c r="M21" s="117" t="e">
        <f>IF(M20&gt;0,M20/$Y20,"")</f>
        <v>#DIV/0!</v>
      </c>
      <c r="N21" s="118"/>
      <c r="O21" s="119" t="e">
        <f>IF(O20&gt;0,O20/$AA20,"")</f>
        <v>#DIV/0!</v>
      </c>
      <c r="P21" s="120"/>
      <c r="Q21" s="117">
        <f>IF(Q20&gt;0,Q20/$Y20,"")</f>
      </c>
      <c r="R21" s="118"/>
      <c r="S21" s="119">
        <f>IF(S20&gt;0,S20/$AA20,"")</f>
      </c>
      <c r="T21" s="120"/>
      <c r="U21" s="117">
        <f>IF(U20&gt;0,U20/$Y20,"")</f>
      </c>
      <c r="V21" s="118"/>
      <c r="W21" s="119">
        <f>IF(W20&gt;0,W20/$AA20,"")</f>
      </c>
      <c r="X21" s="120"/>
      <c r="Y21" s="117">
        <f>IF(Y20&gt;0,Y20/$Y20,"")</f>
      </c>
      <c r="Z21" s="118"/>
      <c r="AA21" s="119">
        <f>IF(AA20&gt;0,AA20/$AA20,"")</f>
      </c>
      <c r="AB21" s="120"/>
      <c r="AC21" s="53"/>
      <c r="AD21" s="53"/>
      <c r="AE21" s="54"/>
      <c r="AF21" s="54"/>
      <c r="AG21" s="54"/>
      <c r="AH21" s="54"/>
      <c r="AI21" s="54"/>
    </row>
    <row r="22" spans="1:61" ht="12.75">
      <c r="A22" s="76" t="s">
        <v>55</v>
      </c>
      <c r="B22" s="7" t="s">
        <v>25</v>
      </c>
      <c r="C22" s="38" t="s">
        <v>58</v>
      </c>
      <c r="D22" s="57" t="s">
        <v>27</v>
      </c>
      <c r="E22" s="60"/>
      <c r="F22" s="61">
        <f aca="true" t="shared" si="10" ref="F22:F31">IF(E$20&gt;0,E22/E$20,"")</f>
      </c>
      <c r="G22" s="60"/>
      <c r="H22" s="61">
        <f aca="true" t="shared" si="11" ref="H22:H31">IF(G$20&gt;0,G22/G$20,"")</f>
      </c>
      <c r="I22" s="58"/>
      <c r="J22" s="59"/>
      <c r="K22" s="58"/>
      <c r="L22" s="58"/>
      <c r="M22" s="60">
        <v>55</v>
      </c>
      <c r="N22" s="61">
        <f aca="true" t="shared" si="12" ref="N22:N31">IF(M$20&gt;0,M22/M$20,"")</f>
        <v>0.01723597618301473</v>
      </c>
      <c r="O22" s="60">
        <v>67.09051983441452</v>
      </c>
      <c r="P22" s="61">
        <f aca="true" t="shared" si="13" ref="P22:P31">IF(O$20&gt;0,O22/O$20,"")</f>
        <v>0.042615823389888015</v>
      </c>
      <c r="Q22" s="60"/>
      <c r="R22" s="61">
        <f aca="true" t="shared" si="14" ref="R22:R31">IF(Q$20&gt;0,Q22/Q$20,"")</f>
      </c>
      <c r="S22" s="60"/>
      <c r="T22" s="61">
        <f aca="true" t="shared" si="15" ref="T22:T31">IF(S$20&gt;0,S22/S$20,"")</f>
      </c>
      <c r="U22" s="60"/>
      <c r="V22" s="61">
        <f aca="true" t="shared" si="16" ref="V22:V31">IF(U$20&gt;0,U22/U$20,"")</f>
      </c>
      <c r="W22" s="60"/>
      <c r="X22" s="61">
        <f aca="true" t="shared" si="17" ref="X22:X31">IF(W$20&gt;0,W22/W$20,"")</f>
      </c>
      <c r="Y22" s="62"/>
      <c r="Z22" s="63">
        <f aca="true" t="shared" si="18" ref="Z22:Z31">IF(Y$20&gt;0,Y22/Y$20,"")</f>
      </c>
      <c r="AA22" s="62"/>
      <c r="AB22" s="63">
        <f aca="true" t="shared" si="19" ref="AB22:AB31">IF(AA$20&gt;0,AA22/AA$20,"")</f>
      </c>
      <c r="AC22" s="64"/>
      <c r="AD22" s="65"/>
      <c r="AE22" s="66"/>
      <c r="AF22" s="66"/>
      <c r="AG22" s="67"/>
      <c r="AH22" s="66"/>
      <c r="AI22" s="66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</row>
    <row r="23" spans="1:34" ht="12.75">
      <c r="A23" s="76" t="s">
        <v>55</v>
      </c>
      <c r="B23" s="7" t="s">
        <v>28</v>
      </c>
      <c r="C23" s="56" t="s">
        <v>59</v>
      </c>
      <c r="D23" s="69" t="s">
        <v>30</v>
      </c>
      <c r="E23" s="72"/>
      <c r="F23" s="61">
        <f t="shared" si="10"/>
      </c>
      <c r="G23" s="72"/>
      <c r="H23" s="61">
        <f t="shared" si="11"/>
      </c>
      <c r="I23" s="70"/>
      <c r="J23" s="70"/>
      <c r="K23" s="71"/>
      <c r="L23" s="70"/>
      <c r="M23" s="72"/>
      <c r="N23" s="61">
        <f t="shared" si="12"/>
        <v>0</v>
      </c>
      <c r="O23" s="72"/>
      <c r="P23" s="61">
        <f t="shared" si="13"/>
        <v>0</v>
      </c>
      <c r="Q23" s="72"/>
      <c r="R23" s="61">
        <f t="shared" si="14"/>
      </c>
      <c r="S23" s="72"/>
      <c r="T23" s="61">
        <f t="shared" si="15"/>
      </c>
      <c r="U23" s="72"/>
      <c r="V23" s="61">
        <f t="shared" si="16"/>
      </c>
      <c r="W23" s="72"/>
      <c r="X23" s="61">
        <f t="shared" si="17"/>
      </c>
      <c r="Y23" s="62"/>
      <c r="Z23" s="63">
        <f t="shared" si="18"/>
      </c>
      <c r="AA23" s="62"/>
      <c r="AB23" s="63">
        <f t="shared" si="19"/>
      </c>
      <c r="AC23" s="73"/>
      <c r="AD23" s="73"/>
      <c r="AE23" s="48"/>
      <c r="AH23" s="48"/>
    </row>
    <row r="24" spans="1:35" ht="12.75">
      <c r="A24" s="76" t="s">
        <v>55</v>
      </c>
      <c r="B24" s="7" t="s">
        <v>31</v>
      </c>
      <c r="C24" s="38" t="s">
        <v>60</v>
      </c>
      <c r="D24" s="69" t="s">
        <v>33</v>
      </c>
      <c r="E24" s="60"/>
      <c r="F24" s="61">
        <f t="shared" si="10"/>
      </c>
      <c r="G24" s="60"/>
      <c r="H24" s="61">
        <f t="shared" si="11"/>
      </c>
      <c r="I24" s="58"/>
      <c r="J24" s="59"/>
      <c r="K24" s="58"/>
      <c r="L24" s="58"/>
      <c r="M24" s="60"/>
      <c r="N24" s="61">
        <f t="shared" si="12"/>
        <v>0</v>
      </c>
      <c r="O24" s="60"/>
      <c r="P24" s="61">
        <f t="shared" si="13"/>
        <v>0</v>
      </c>
      <c r="Q24" s="60"/>
      <c r="R24" s="61">
        <f t="shared" si="14"/>
      </c>
      <c r="S24" s="60"/>
      <c r="T24" s="61">
        <f t="shared" si="15"/>
      </c>
      <c r="U24" s="60"/>
      <c r="V24" s="61">
        <f t="shared" si="16"/>
      </c>
      <c r="W24" s="60"/>
      <c r="X24" s="61">
        <f t="shared" si="17"/>
      </c>
      <c r="Y24" s="62"/>
      <c r="Z24" s="63">
        <f t="shared" si="18"/>
      </c>
      <c r="AA24" s="62"/>
      <c r="AB24" s="63">
        <f t="shared" si="19"/>
      </c>
      <c r="AC24" s="64"/>
      <c r="AD24" s="65"/>
      <c r="AE24" s="66"/>
      <c r="AF24" s="66"/>
      <c r="AG24" s="67"/>
      <c r="AH24" s="66"/>
      <c r="AI24" s="66"/>
    </row>
    <row r="25" spans="1:34" ht="12.75">
      <c r="A25" s="76" t="s">
        <v>55</v>
      </c>
      <c r="B25" s="74" t="s">
        <v>34</v>
      </c>
      <c r="C25" s="56" t="s">
        <v>61</v>
      </c>
      <c r="D25" s="69" t="s">
        <v>36</v>
      </c>
      <c r="E25" s="72"/>
      <c r="F25" s="61">
        <f t="shared" si="10"/>
      </c>
      <c r="G25" s="72"/>
      <c r="H25" s="61">
        <f t="shared" si="11"/>
      </c>
      <c r="I25" s="70"/>
      <c r="J25" s="70"/>
      <c r="K25" s="71"/>
      <c r="L25" s="70"/>
      <c r="M25" s="72"/>
      <c r="N25" s="61">
        <f t="shared" si="12"/>
        <v>0</v>
      </c>
      <c r="O25" s="72"/>
      <c r="P25" s="61">
        <f t="shared" si="13"/>
        <v>0</v>
      </c>
      <c r="Q25" s="72"/>
      <c r="R25" s="61">
        <f t="shared" si="14"/>
      </c>
      <c r="S25" s="72"/>
      <c r="T25" s="61">
        <f t="shared" si="15"/>
      </c>
      <c r="U25" s="72"/>
      <c r="V25" s="61">
        <f t="shared" si="16"/>
      </c>
      <c r="W25" s="72"/>
      <c r="X25" s="61">
        <f t="shared" si="17"/>
      </c>
      <c r="Y25" s="62"/>
      <c r="Z25" s="63">
        <f t="shared" si="18"/>
      </c>
      <c r="AA25" s="62"/>
      <c r="AB25" s="63">
        <f t="shared" si="19"/>
      </c>
      <c r="AC25" s="73"/>
      <c r="AD25" s="73"/>
      <c r="AE25" s="48"/>
      <c r="AH25" s="48"/>
    </row>
    <row r="26" spans="1:35" ht="12.75">
      <c r="A26" s="76" t="s">
        <v>55</v>
      </c>
      <c r="B26" s="7" t="s">
        <v>37</v>
      </c>
      <c r="C26" s="38" t="s">
        <v>62</v>
      </c>
      <c r="D26" s="57" t="s">
        <v>39</v>
      </c>
      <c r="E26" s="60"/>
      <c r="F26" s="61">
        <f t="shared" si="10"/>
      </c>
      <c r="G26" s="60"/>
      <c r="H26" s="61">
        <f t="shared" si="11"/>
      </c>
      <c r="I26" s="58"/>
      <c r="J26" s="59"/>
      <c r="K26" s="58"/>
      <c r="L26" s="58"/>
      <c r="M26" s="60">
        <v>44</v>
      </c>
      <c r="N26" s="61">
        <f t="shared" si="12"/>
        <v>0.013788780946411783</v>
      </c>
      <c r="O26" s="60">
        <v>20.97793836247881</v>
      </c>
      <c r="P26" s="61">
        <f t="shared" si="13"/>
        <v>0.013325163056506448</v>
      </c>
      <c r="Q26" s="60"/>
      <c r="R26" s="61">
        <f t="shared" si="14"/>
      </c>
      <c r="S26" s="60"/>
      <c r="T26" s="61">
        <f t="shared" si="15"/>
      </c>
      <c r="U26" s="60"/>
      <c r="V26" s="61">
        <f t="shared" si="16"/>
      </c>
      <c r="W26" s="60"/>
      <c r="X26" s="61">
        <f t="shared" si="17"/>
      </c>
      <c r="Y26" s="62"/>
      <c r="Z26" s="63">
        <f t="shared" si="18"/>
      </c>
      <c r="AA26" s="62"/>
      <c r="AB26" s="63">
        <f t="shared" si="19"/>
      </c>
      <c r="AC26" s="64"/>
      <c r="AD26" s="65"/>
      <c r="AE26" s="66"/>
      <c r="AF26" s="66"/>
      <c r="AG26" s="67"/>
      <c r="AH26" s="66"/>
      <c r="AI26" s="66"/>
    </row>
    <row r="27" spans="1:34" ht="12.75">
      <c r="A27" s="76" t="s">
        <v>55</v>
      </c>
      <c r="B27" s="74" t="s">
        <v>40</v>
      </c>
      <c r="C27" s="56" t="s">
        <v>63</v>
      </c>
      <c r="D27" s="57" t="s">
        <v>42</v>
      </c>
      <c r="E27" s="72"/>
      <c r="F27" s="61">
        <f t="shared" si="10"/>
      </c>
      <c r="G27" s="72"/>
      <c r="H27" s="61">
        <f t="shared" si="11"/>
      </c>
      <c r="I27" s="70"/>
      <c r="J27" s="70"/>
      <c r="K27" s="71"/>
      <c r="L27" s="70"/>
      <c r="M27" s="72"/>
      <c r="N27" s="61">
        <f t="shared" si="12"/>
        <v>0</v>
      </c>
      <c r="O27" s="72"/>
      <c r="P27" s="61">
        <f t="shared" si="13"/>
        <v>0</v>
      </c>
      <c r="Q27" s="72"/>
      <c r="R27" s="61">
        <f t="shared" si="14"/>
      </c>
      <c r="S27" s="72"/>
      <c r="T27" s="61">
        <f t="shared" si="15"/>
      </c>
      <c r="U27" s="72"/>
      <c r="V27" s="61">
        <f t="shared" si="16"/>
      </c>
      <c r="W27" s="72"/>
      <c r="X27" s="61">
        <f t="shared" si="17"/>
      </c>
      <c r="Y27" s="62"/>
      <c r="Z27" s="63">
        <f t="shared" si="18"/>
      </c>
      <c r="AA27" s="62"/>
      <c r="AB27" s="63">
        <f t="shared" si="19"/>
      </c>
      <c r="AC27" s="73"/>
      <c r="AD27" s="73"/>
      <c r="AE27" s="48"/>
      <c r="AH27" s="48"/>
    </row>
    <row r="28" spans="1:35" ht="12.75">
      <c r="A28" s="76" t="s">
        <v>55</v>
      </c>
      <c r="B28" s="74" t="s">
        <v>43</v>
      </c>
      <c r="C28" s="38" t="s">
        <v>64</v>
      </c>
      <c r="D28" s="57" t="s">
        <v>45</v>
      </c>
      <c r="E28" s="60"/>
      <c r="F28" s="61">
        <f t="shared" si="10"/>
      </c>
      <c r="G28" s="60"/>
      <c r="H28" s="61">
        <f t="shared" si="11"/>
      </c>
      <c r="I28" s="58"/>
      <c r="J28" s="59"/>
      <c r="K28" s="58"/>
      <c r="L28" s="58"/>
      <c r="M28" s="60"/>
      <c r="N28" s="61">
        <f t="shared" si="12"/>
        <v>0</v>
      </c>
      <c r="O28" s="60"/>
      <c r="P28" s="61">
        <f t="shared" si="13"/>
        <v>0</v>
      </c>
      <c r="Q28" s="60"/>
      <c r="R28" s="61">
        <f t="shared" si="14"/>
      </c>
      <c r="S28" s="60"/>
      <c r="T28" s="61">
        <f t="shared" si="15"/>
      </c>
      <c r="U28" s="60"/>
      <c r="V28" s="61">
        <f t="shared" si="16"/>
      </c>
      <c r="W28" s="60"/>
      <c r="X28" s="61">
        <f t="shared" si="17"/>
      </c>
      <c r="Y28" s="62"/>
      <c r="Z28" s="63">
        <f t="shared" si="18"/>
      </c>
      <c r="AA28" s="62"/>
      <c r="AB28" s="63">
        <f t="shared" si="19"/>
      </c>
      <c r="AC28" s="64"/>
      <c r="AD28" s="65"/>
      <c r="AE28" s="66"/>
      <c r="AF28" s="66"/>
      <c r="AG28" s="67"/>
      <c r="AH28" s="66"/>
      <c r="AI28" s="66"/>
    </row>
    <row r="29" spans="1:34" ht="12.75">
      <c r="A29" s="76" t="s">
        <v>55</v>
      </c>
      <c r="B29" s="74" t="s">
        <v>46</v>
      </c>
      <c r="C29" s="56" t="s">
        <v>65</v>
      </c>
      <c r="D29" s="57" t="s">
        <v>48</v>
      </c>
      <c r="E29" s="72"/>
      <c r="F29" s="61">
        <f t="shared" si="10"/>
      </c>
      <c r="G29" s="72"/>
      <c r="H29" s="61">
        <f t="shared" si="11"/>
      </c>
      <c r="I29" s="70"/>
      <c r="J29" s="70"/>
      <c r="K29" s="71"/>
      <c r="L29" s="70"/>
      <c r="M29" s="72">
        <v>3053</v>
      </c>
      <c r="N29" s="61">
        <f t="shared" si="12"/>
        <v>0.9567533688498903</v>
      </c>
      <c r="O29" s="72">
        <v>1460.72976260157</v>
      </c>
      <c r="P29" s="61">
        <f t="shared" si="13"/>
        <v>0.9278539164254606</v>
      </c>
      <c r="Q29" s="72"/>
      <c r="R29" s="61">
        <f t="shared" si="14"/>
      </c>
      <c r="S29" s="72"/>
      <c r="T29" s="61">
        <f t="shared" si="15"/>
      </c>
      <c r="U29" s="72"/>
      <c r="V29" s="61">
        <f t="shared" si="16"/>
      </c>
      <c r="W29" s="72"/>
      <c r="X29" s="61">
        <f t="shared" si="17"/>
      </c>
      <c r="Y29" s="62"/>
      <c r="Z29" s="63">
        <f t="shared" si="18"/>
      </c>
      <c r="AA29" s="62"/>
      <c r="AB29" s="63">
        <f t="shared" si="19"/>
      </c>
      <c r="AC29" s="73"/>
      <c r="AD29" s="73"/>
      <c r="AE29" s="48"/>
      <c r="AH29" s="48"/>
    </row>
    <row r="30" spans="1:35" ht="12.75">
      <c r="A30" s="76" t="s">
        <v>55</v>
      </c>
      <c r="B30" s="74" t="s">
        <v>49</v>
      </c>
      <c r="C30" s="38" t="s">
        <v>66</v>
      </c>
      <c r="D30" s="57" t="s">
        <v>51</v>
      </c>
      <c r="E30" s="60"/>
      <c r="F30" s="61">
        <f t="shared" si="10"/>
      </c>
      <c r="G30" s="60"/>
      <c r="H30" s="61">
        <f t="shared" si="11"/>
      </c>
      <c r="I30" s="58"/>
      <c r="J30" s="59"/>
      <c r="K30" s="58"/>
      <c r="L30" s="58"/>
      <c r="M30" s="60">
        <v>39</v>
      </c>
      <c r="N30" s="61">
        <f t="shared" si="12"/>
        <v>0.012221874020683171</v>
      </c>
      <c r="O30" s="60">
        <v>25.51184756769031</v>
      </c>
      <c r="P30" s="61">
        <f t="shared" si="13"/>
        <v>0.016205097128145125</v>
      </c>
      <c r="Q30" s="60"/>
      <c r="R30" s="61">
        <f t="shared" si="14"/>
      </c>
      <c r="S30" s="60"/>
      <c r="T30" s="61">
        <f t="shared" si="15"/>
      </c>
      <c r="U30" s="60"/>
      <c r="V30" s="61">
        <f t="shared" si="16"/>
      </c>
      <c r="W30" s="60"/>
      <c r="X30" s="61">
        <f t="shared" si="17"/>
      </c>
      <c r="Y30" s="62"/>
      <c r="Z30" s="63">
        <f t="shared" si="18"/>
      </c>
      <c r="AA30" s="62"/>
      <c r="AB30" s="63">
        <f t="shared" si="19"/>
      </c>
      <c r="AC30" s="64"/>
      <c r="AD30" s="65"/>
      <c r="AE30" s="66"/>
      <c r="AF30" s="66"/>
      <c r="AG30" s="67"/>
      <c r="AH30" s="66"/>
      <c r="AI30" s="66"/>
    </row>
    <row r="31" spans="1:34" ht="12.75">
      <c r="A31" s="76" t="s">
        <v>55</v>
      </c>
      <c r="B31" s="74" t="s">
        <v>52</v>
      </c>
      <c r="C31" s="56" t="s">
        <v>67</v>
      </c>
      <c r="D31" s="57" t="s">
        <v>54</v>
      </c>
      <c r="E31" s="72"/>
      <c r="F31" s="61">
        <f t="shared" si="10"/>
      </c>
      <c r="G31" s="72"/>
      <c r="H31" s="61">
        <f t="shared" si="11"/>
      </c>
      <c r="I31" s="70"/>
      <c r="J31" s="70"/>
      <c r="K31" s="71"/>
      <c r="L31" s="70"/>
      <c r="M31" s="72"/>
      <c r="N31" s="61">
        <f t="shared" si="12"/>
        <v>0</v>
      </c>
      <c r="O31" s="72"/>
      <c r="P31" s="61">
        <f t="shared" si="13"/>
        <v>0</v>
      </c>
      <c r="Q31" s="72"/>
      <c r="R31" s="61">
        <f t="shared" si="14"/>
      </c>
      <c r="S31" s="72"/>
      <c r="T31" s="61">
        <f t="shared" si="15"/>
      </c>
      <c r="U31" s="72"/>
      <c r="V31" s="61">
        <f t="shared" si="16"/>
      </c>
      <c r="W31" s="72"/>
      <c r="X31" s="61">
        <f t="shared" si="17"/>
      </c>
      <c r="Y31" s="62"/>
      <c r="Z31" s="63">
        <f t="shared" si="18"/>
      </c>
      <c r="AA31" s="62"/>
      <c r="AB31" s="63">
        <f t="shared" si="19"/>
      </c>
      <c r="AC31" s="73"/>
      <c r="AD31" s="73"/>
      <c r="AE31" s="48"/>
      <c r="AH31" s="48"/>
    </row>
    <row r="32" spans="1:35" s="81" customFormat="1" ht="15">
      <c r="A32" s="79" t="s">
        <v>68</v>
      </c>
      <c r="B32" s="37" t="s">
        <v>23</v>
      </c>
      <c r="C32" s="38" t="s">
        <v>69</v>
      </c>
      <c r="D32" s="80" t="s">
        <v>70</v>
      </c>
      <c r="E32" s="42">
        <f aca="true" t="shared" si="20" ref="E32:L32">SUM(E34:E43)</f>
        <v>965122</v>
      </c>
      <c r="F32" s="43">
        <f t="shared" si="20"/>
        <v>1</v>
      </c>
      <c r="G32" s="42">
        <f t="shared" si="20"/>
        <v>2340949.5555805094</v>
      </c>
      <c r="H32" s="43">
        <f t="shared" si="20"/>
        <v>1</v>
      </c>
      <c r="I32" s="42">
        <f t="shared" si="20"/>
        <v>14240</v>
      </c>
      <c r="J32" s="43">
        <f t="shared" si="20"/>
        <v>1</v>
      </c>
      <c r="K32" s="42">
        <f t="shared" si="20"/>
        <v>52150.570526081974</v>
      </c>
      <c r="L32" s="43">
        <f t="shared" si="20"/>
        <v>1</v>
      </c>
      <c r="M32" s="40"/>
      <c r="N32" s="40"/>
      <c r="O32" s="41"/>
      <c r="P32" s="40"/>
      <c r="Q32" s="42">
        <f aca="true" t="shared" si="21" ref="Q32:AB32">SUM(Q34:Q43)</f>
        <v>130121</v>
      </c>
      <c r="R32" s="43">
        <f t="shared" si="21"/>
        <v>1</v>
      </c>
      <c r="S32" s="42">
        <f t="shared" si="21"/>
        <v>101878.28517614602</v>
      </c>
      <c r="T32" s="43">
        <f t="shared" si="21"/>
        <v>1</v>
      </c>
      <c r="U32" s="42">
        <f t="shared" si="21"/>
        <v>24237</v>
      </c>
      <c r="V32" s="43">
        <f t="shared" si="21"/>
        <v>1</v>
      </c>
      <c r="W32" s="42">
        <f t="shared" si="21"/>
        <v>17462.00346574361</v>
      </c>
      <c r="X32" s="43">
        <f t="shared" si="21"/>
        <v>1</v>
      </c>
      <c r="Y32" s="44">
        <f t="shared" si="21"/>
        <v>1133720</v>
      </c>
      <c r="Z32" s="45">
        <f t="shared" si="21"/>
        <v>1</v>
      </c>
      <c r="AA32" s="44">
        <f t="shared" si="21"/>
        <v>2512440.4147484815</v>
      </c>
      <c r="AB32" s="45">
        <f t="shared" si="21"/>
        <v>1</v>
      </c>
      <c r="AC32" s="46"/>
      <c r="AD32" s="47"/>
      <c r="AE32" s="48"/>
      <c r="AF32" s="10"/>
      <c r="AG32" s="10"/>
      <c r="AH32" s="48"/>
      <c r="AI32" s="10"/>
    </row>
    <row r="33" spans="1:35" s="55" customFormat="1" ht="12.75">
      <c r="A33" s="50"/>
      <c r="B33" s="50"/>
      <c r="C33" s="51"/>
      <c r="D33" s="52" t="s">
        <v>24</v>
      </c>
      <c r="E33" s="117">
        <f>IF(E32&gt;0,E32/$Y32,"")</f>
        <v>0.8512877959284479</v>
      </c>
      <c r="F33" s="118"/>
      <c r="G33" s="119">
        <f>IF(G32&gt;0,G32/$AA32,"")</f>
        <v>0.9317433129314074</v>
      </c>
      <c r="H33" s="120"/>
      <c r="I33" s="117">
        <f>IF(I32&gt;0,I32/$Y32,"")</f>
        <v>0.01256042056239636</v>
      </c>
      <c r="J33" s="118"/>
      <c r="K33" s="119">
        <f>IF(K32&gt;0,K32/$AA32,"")</f>
        <v>0.020756938242176275</v>
      </c>
      <c r="L33" s="120"/>
      <c r="M33" s="117">
        <f>IF(M32&gt;0,M32/$Y32,"")</f>
      </c>
      <c r="N33" s="118"/>
      <c r="O33" s="119">
        <f>IF(O32&gt;0,O32/$AA32,"")</f>
      </c>
      <c r="P33" s="120"/>
      <c r="Q33" s="117">
        <f>IF(Q32&gt;0,Q32/$Y32,"")</f>
        <v>0.11477348904491409</v>
      </c>
      <c r="R33" s="118"/>
      <c r="S33" s="119">
        <f>IF(S32&gt;0,S32/$AA32,"")</f>
        <v>0.04054953286776553</v>
      </c>
      <c r="T33" s="120"/>
      <c r="U33" s="117">
        <f>IF(U32&gt;0,U32/$Y32,"")</f>
        <v>0.021378294464241613</v>
      </c>
      <c r="V33" s="118"/>
      <c r="W33" s="119">
        <f>IF(W32&gt;0,W32/$AA32,"")</f>
        <v>0.006950215958650594</v>
      </c>
      <c r="X33" s="120"/>
      <c r="Y33" s="117">
        <f>IF(Y32&gt;0,Y32/$Y32,"")</f>
        <v>1</v>
      </c>
      <c r="Z33" s="118"/>
      <c r="AA33" s="119">
        <f>IF(AA32&gt;0,AA32/$AA32,"")</f>
        <v>1</v>
      </c>
      <c r="AB33" s="120"/>
      <c r="AC33" s="53"/>
      <c r="AD33" s="53"/>
      <c r="AE33" s="54"/>
      <c r="AF33" s="54"/>
      <c r="AG33" s="54"/>
      <c r="AH33" s="54"/>
      <c r="AI33" s="54"/>
    </row>
    <row r="34" spans="1:61" ht="12.75">
      <c r="A34" s="79" t="s">
        <v>68</v>
      </c>
      <c r="B34" s="7" t="s">
        <v>25</v>
      </c>
      <c r="C34" s="56" t="s">
        <v>71</v>
      </c>
      <c r="D34" s="82" t="s">
        <v>27</v>
      </c>
      <c r="E34" s="60">
        <v>610413</v>
      </c>
      <c r="F34" s="61">
        <f aca="true" t="shared" si="22" ref="F34:F43">IF(E$32&gt;0,E34/E$32,"")</f>
        <v>0.6324723713685938</v>
      </c>
      <c r="G34" s="60">
        <v>1492986.0774657347</v>
      </c>
      <c r="H34" s="61">
        <f aca="true" t="shared" si="23" ref="H34:H43">IF(G$32&gt;0,G34/G$32,"")</f>
        <v>0.6377694358712926</v>
      </c>
      <c r="I34" s="60">
        <v>383</v>
      </c>
      <c r="J34" s="61">
        <f aca="true" t="shared" si="24" ref="J34:J43">IF(I$32&gt;0,I34/I$32,"")</f>
        <v>0.026896067415730338</v>
      </c>
      <c r="K34" s="60">
        <v>3312.7235006512774</v>
      </c>
      <c r="L34" s="61">
        <f aca="true" t="shared" si="25" ref="L34:L43">IF(K$32&gt;0,K34/K$32,"")</f>
        <v>0.0635222868557975</v>
      </c>
      <c r="M34" s="58"/>
      <c r="N34" s="59"/>
      <c r="O34" s="58"/>
      <c r="P34" s="58"/>
      <c r="Q34" s="60">
        <v>559</v>
      </c>
      <c r="R34" s="61">
        <f aca="true" t="shared" si="26" ref="R34:R43">IF(Q$32&gt;0,Q34/Q$32,"")</f>
        <v>0.004296001414068444</v>
      </c>
      <c r="S34" s="60">
        <v>1373.1419681402995</v>
      </c>
      <c r="T34" s="61">
        <f aca="true" t="shared" si="27" ref="T34:T43">IF(S$32&gt;0,S34/S$32,"")</f>
        <v>0.01347825953063656</v>
      </c>
      <c r="U34" s="60">
        <v>1215</v>
      </c>
      <c r="V34" s="61">
        <f aca="true" t="shared" si="28" ref="V34:V43">IF(U$32&gt;0,U34/U$32,"")</f>
        <v>0.05012996658002228</v>
      </c>
      <c r="W34" s="60">
        <v>645.3203098229654</v>
      </c>
      <c r="X34" s="61">
        <f aca="true" t="shared" si="29" ref="X34:X43">IF(W$32&gt;0,W34/W$32,"")</f>
        <v>0.03695568558836526</v>
      </c>
      <c r="Y34" s="62">
        <f>SUM(E34,I34,Q34,U34)</f>
        <v>612570</v>
      </c>
      <c r="Z34" s="63">
        <f aca="true" t="shared" si="30" ref="Z34:Z43">IF(Y$32&gt;0,Y34/Y$32,"")</f>
        <v>0.54031859718449</v>
      </c>
      <c r="AA34" s="62">
        <f>SUM(G34,K34,S34,W34)</f>
        <v>1498317.2632443493</v>
      </c>
      <c r="AB34" s="63">
        <f aca="true" t="shared" si="31" ref="AB34:AB43">IF(AA$32&gt;0,AA34/AA$32,"")</f>
        <v>0.5963593223739575</v>
      </c>
      <c r="AC34" s="64"/>
      <c r="AD34" s="65"/>
      <c r="AE34" s="66"/>
      <c r="AF34" s="66"/>
      <c r="AG34" s="67"/>
      <c r="AH34" s="66"/>
      <c r="AI34" s="66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</row>
    <row r="35" spans="1:34" ht="12.75">
      <c r="A35" s="79" t="s">
        <v>68</v>
      </c>
      <c r="B35" s="7" t="s">
        <v>28</v>
      </c>
      <c r="C35" s="38" t="s">
        <v>72</v>
      </c>
      <c r="D35" s="69" t="s">
        <v>30</v>
      </c>
      <c r="E35" s="72"/>
      <c r="F35" s="61">
        <f t="shared" si="22"/>
        <v>0</v>
      </c>
      <c r="G35" s="72"/>
      <c r="H35" s="61">
        <f t="shared" si="23"/>
        <v>0</v>
      </c>
      <c r="I35" s="72"/>
      <c r="J35" s="61">
        <f t="shared" si="24"/>
        <v>0</v>
      </c>
      <c r="K35" s="72"/>
      <c r="L35" s="61">
        <f t="shared" si="25"/>
        <v>0</v>
      </c>
      <c r="M35" s="70"/>
      <c r="N35" s="70"/>
      <c r="O35" s="71"/>
      <c r="P35" s="70"/>
      <c r="Q35" s="72"/>
      <c r="R35" s="61">
        <f t="shared" si="26"/>
        <v>0</v>
      </c>
      <c r="S35" s="72"/>
      <c r="T35" s="61">
        <f t="shared" si="27"/>
        <v>0</v>
      </c>
      <c r="U35" s="72"/>
      <c r="V35" s="61">
        <f t="shared" si="28"/>
        <v>0</v>
      </c>
      <c r="W35" s="72"/>
      <c r="X35" s="61">
        <f t="shared" si="29"/>
        <v>0</v>
      </c>
      <c r="Y35" s="62"/>
      <c r="Z35" s="63">
        <f t="shared" si="30"/>
        <v>0</v>
      </c>
      <c r="AA35" s="62"/>
      <c r="AB35" s="63">
        <f t="shared" si="31"/>
        <v>0</v>
      </c>
      <c r="AC35" s="73"/>
      <c r="AD35" s="73"/>
      <c r="AE35" s="48"/>
      <c r="AH35" s="48"/>
    </row>
    <row r="36" spans="1:35" ht="12.75">
      <c r="A36" s="79" t="s">
        <v>68</v>
      </c>
      <c r="B36" s="7" t="s">
        <v>31</v>
      </c>
      <c r="C36" s="56" t="s">
        <v>73</v>
      </c>
      <c r="D36" s="69" t="s">
        <v>33</v>
      </c>
      <c r="E36" s="60"/>
      <c r="F36" s="61">
        <f t="shared" si="22"/>
        <v>0</v>
      </c>
      <c r="G36" s="60"/>
      <c r="H36" s="61">
        <f t="shared" si="23"/>
        <v>0</v>
      </c>
      <c r="I36" s="60"/>
      <c r="J36" s="61">
        <f t="shared" si="24"/>
        <v>0</v>
      </c>
      <c r="K36" s="60"/>
      <c r="L36" s="61">
        <f t="shared" si="25"/>
        <v>0</v>
      </c>
      <c r="M36" s="58"/>
      <c r="N36" s="59"/>
      <c r="O36" s="58"/>
      <c r="P36" s="58"/>
      <c r="Q36" s="60"/>
      <c r="R36" s="61">
        <f t="shared" si="26"/>
        <v>0</v>
      </c>
      <c r="S36" s="60"/>
      <c r="T36" s="61">
        <f t="shared" si="27"/>
        <v>0</v>
      </c>
      <c r="U36" s="60"/>
      <c r="V36" s="61">
        <f t="shared" si="28"/>
        <v>0</v>
      </c>
      <c r="W36" s="60"/>
      <c r="X36" s="61">
        <f t="shared" si="29"/>
        <v>0</v>
      </c>
      <c r="Y36" s="62"/>
      <c r="Z36" s="63">
        <f t="shared" si="30"/>
        <v>0</v>
      </c>
      <c r="AA36" s="62"/>
      <c r="AB36" s="63">
        <f t="shared" si="31"/>
        <v>0</v>
      </c>
      <c r="AC36" s="64"/>
      <c r="AD36" s="65"/>
      <c r="AE36" s="66"/>
      <c r="AF36" s="66"/>
      <c r="AG36" s="67"/>
      <c r="AH36" s="66"/>
      <c r="AI36" s="66"/>
    </row>
    <row r="37" spans="1:34" ht="12.75">
      <c r="A37" s="79" t="s">
        <v>68</v>
      </c>
      <c r="B37" s="74" t="s">
        <v>34</v>
      </c>
      <c r="C37" s="38" t="s">
        <v>74</v>
      </c>
      <c r="D37" s="69" t="s">
        <v>36</v>
      </c>
      <c r="E37" s="72"/>
      <c r="F37" s="61">
        <f t="shared" si="22"/>
        <v>0</v>
      </c>
      <c r="G37" s="72"/>
      <c r="H37" s="61">
        <f t="shared" si="23"/>
        <v>0</v>
      </c>
      <c r="I37" s="72"/>
      <c r="J37" s="61">
        <f t="shared" si="24"/>
        <v>0</v>
      </c>
      <c r="K37" s="72"/>
      <c r="L37" s="61">
        <f t="shared" si="25"/>
        <v>0</v>
      </c>
      <c r="M37" s="70"/>
      <c r="N37" s="70"/>
      <c r="O37" s="71"/>
      <c r="P37" s="70"/>
      <c r="Q37" s="72"/>
      <c r="R37" s="61">
        <f t="shared" si="26"/>
        <v>0</v>
      </c>
      <c r="S37" s="72"/>
      <c r="T37" s="61">
        <f t="shared" si="27"/>
        <v>0</v>
      </c>
      <c r="U37" s="72"/>
      <c r="V37" s="61">
        <f t="shared" si="28"/>
        <v>0</v>
      </c>
      <c r="W37" s="72"/>
      <c r="X37" s="61">
        <f t="shared" si="29"/>
        <v>0</v>
      </c>
      <c r="Y37" s="62"/>
      <c r="Z37" s="63">
        <f t="shared" si="30"/>
        <v>0</v>
      </c>
      <c r="AA37" s="62"/>
      <c r="AB37" s="63">
        <f t="shared" si="31"/>
        <v>0</v>
      </c>
      <c r="AC37" s="73"/>
      <c r="AD37" s="73"/>
      <c r="AE37" s="48"/>
      <c r="AH37" s="48"/>
    </row>
    <row r="38" spans="1:35" ht="12.75">
      <c r="A38" s="79" t="s">
        <v>68</v>
      </c>
      <c r="B38" s="7" t="s">
        <v>37</v>
      </c>
      <c r="C38" s="56" t="s">
        <v>75</v>
      </c>
      <c r="D38" s="57" t="s">
        <v>39</v>
      </c>
      <c r="E38" s="60">
        <v>24767</v>
      </c>
      <c r="F38" s="61">
        <f t="shared" si="22"/>
        <v>0.02566204065392769</v>
      </c>
      <c r="G38" s="60">
        <v>9545.571482656183</v>
      </c>
      <c r="H38" s="61">
        <f t="shared" si="23"/>
        <v>0.004077649370914816</v>
      </c>
      <c r="I38" s="60">
        <v>317</v>
      </c>
      <c r="J38" s="61">
        <f t="shared" si="24"/>
        <v>0.02226123595505618</v>
      </c>
      <c r="K38" s="60">
        <v>118.06179695387627</v>
      </c>
      <c r="L38" s="61">
        <f t="shared" si="25"/>
        <v>0.0022638639570554692</v>
      </c>
      <c r="M38" s="58"/>
      <c r="N38" s="59"/>
      <c r="O38" s="58"/>
      <c r="P38" s="58"/>
      <c r="Q38" s="60">
        <v>22244</v>
      </c>
      <c r="R38" s="61">
        <f t="shared" si="26"/>
        <v>0.17094857863065915</v>
      </c>
      <c r="S38" s="60">
        <v>6676.749304662925</v>
      </c>
      <c r="T38" s="61">
        <f t="shared" si="27"/>
        <v>0.06553653011649073</v>
      </c>
      <c r="U38" s="60">
        <v>143</v>
      </c>
      <c r="V38" s="61">
        <f t="shared" si="28"/>
        <v>0.00590007014069398</v>
      </c>
      <c r="W38" s="60">
        <v>43.272726645110744</v>
      </c>
      <c r="X38" s="61">
        <f t="shared" si="29"/>
        <v>0.0024781077801296837</v>
      </c>
      <c r="Y38" s="62">
        <f aca="true" t="shared" si="32" ref="Y38:Y43">SUM(E38,I38,Q38,U38)</f>
        <v>47471</v>
      </c>
      <c r="Z38" s="63">
        <f t="shared" si="30"/>
        <v>0.041871890766679604</v>
      </c>
      <c r="AA38" s="62">
        <f aca="true" t="shared" si="33" ref="AA38:AA43">SUM(G38,K38,S38,W38)</f>
        <v>16383.655310918097</v>
      </c>
      <c r="AB38" s="63">
        <f t="shared" si="31"/>
        <v>0.006521012484412791</v>
      </c>
      <c r="AC38" s="64"/>
      <c r="AD38" s="65"/>
      <c r="AE38" s="66"/>
      <c r="AF38" s="66"/>
      <c r="AG38" s="67"/>
      <c r="AH38" s="66"/>
      <c r="AI38" s="66"/>
    </row>
    <row r="39" spans="1:34" ht="12.75">
      <c r="A39" s="79" t="s">
        <v>68</v>
      </c>
      <c r="B39" s="74" t="s">
        <v>40</v>
      </c>
      <c r="C39" s="38" t="s">
        <v>76</v>
      </c>
      <c r="D39" s="57" t="s">
        <v>42</v>
      </c>
      <c r="E39" s="72"/>
      <c r="F39" s="61">
        <f t="shared" si="22"/>
        <v>0</v>
      </c>
      <c r="G39" s="72"/>
      <c r="H39" s="61">
        <f t="shared" si="23"/>
        <v>0</v>
      </c>
      <c r="I39" s="72"/>
      <c r="J39" s="61">
        <f t="shared" si="24"/>
        <v>0</v>
      </c>
      <c r="K39" s="72"/>
      <c r="L39" s="61">
        <f t="shared" si="25"/>
        <v>0</v>
      </c>
      <c r="M39" s="70"/>
      <c r="N39" s="70"/>
      <c r="O39" s="71"/>
      <c r="P39" s="70"/>
      <c r="Q39" s="72">
        <v>805</v>
      </c>
      <c r="R39" s="61">
        <f t="shared" si="26"/>
        <v>0.006186549442442035</v>
      </c>
      <c r="S39" s="72">
        <v>218.55061200628924</v>
      </c>
      <c r="T39" s="61">
        <f t="shared" si="27"/>
        <v>0.0021452129040886244</v>
      </c>
      <c r="U39" s="72"/>
      <c r="V39" s="61">
        <f t="shared" si="28"/>
        <v>0</v>
      </c>
      <c r="W39" s="72"/>
      <c r="X39" s="61">
        <f t="shared" si="29"/>
        <v>0</v>
      </c>
      <c r="Y39" s="62">
        <f t="shared" si="32"/>
        <v>805</v>
      </c>
      <c r="Z39" s="63">
        <f t="shared" si="30"/>
        <v>0.0007100518646579403</v>
      </c>
      <c r="AA39" s="62">
        <f t="shared" si="33"/>
        <v>218.55061200628924</v>
      </c>
      <c r="AB39" s="63">
        <f t="shared" si="31"/>
        <v>8.698738116269642E-05</v>
      </c>
      <c r="AC39" s="73"/>
      <c r="AD39" s="73"/>
      <c r="AE39" s="48"/>
      <c r="AH39" s="48"/>
    </row>
    <row r="40" spans="1:35" ht="12.75">
      <c r="A40" s="79" t="s">
        <v>68</v>
      </c>
      <c r="B40" s="74" t="s">
        <v>43</v>
      </c>
      <c r="C40" s="56" t="s">
        <v>77</v>
      </c>
      <c r="D40" s="57" t="s">
        <v>45</v>
      </c>
      <c r="E40" s="60"/>
      <c r="F40" s="61">
        <f t="shared" si="22"/>
        <v>0</v>
      </c>
      <c r="G40" s="60"/>
      <c r="H40" s="61">
        <f t="shared" si="23"/>
        <v>0</v>
      </c>
      <c r="I40" s="60"/>
      <c r="J40" s="61">
        <f t="shared" si="24"/>
        <v>0</v>
      </c>
      <c r="K40" s="60"/>
      <c r="L40" s="61">
        <f t="shared" si="25"/>
        <v>0</v>
      </c>
      <c r="M40" s="58"/>
      <c r="N40" s="59"/>
      <c r="O40" s="58"/>
      <c r="P40" s="58"/>
      <c r="Q40" s="60"/>
      <c r="R40" s="61">
        <f t="shared" si="26"/>
        <v>0</v>
      </c>
      <c r="S40" s="60"/>
      <c r="T40" s="61">
        <f t="shared" si="27"/>
        <v>0</v>
      </c>
      <c r="U40" s="60"/>
      <c r="V40" s="61">
        <f t="shared" si="28"/>
        <v>0</v>
      </c>
      <c r="W40" s="60"/>
      <c r="X40" s="61">
        <f t="shared" si="29"/>
        <v>0</v>
      </c>
      <c r="Y40" s="62"/>
      <c r="Z40" s="63">
        <f t="shared" si="30"/>
        <v>0</v>
      </c>
      <c r="AA40" s="62"/>
      <c r="AB40" s="63">
        <f t="shared" si="31"/>
        <v>0</v>
      </c>
      <c r="AC40" s="64"/>
      <c r="AD40" s="65"/>
      <c r="AE40" s="66"/>
      <c r="AF40" s="66"/>
      <c r="AG40" s="67"/>
      <c r="AH40" s="66"/>
      <c r="AI40" s="66"/>
    </row>
    <row r="41" spans="1:34" ht="12.75">
      <c r="A41" s="79" t="s">
        <v>68</v>
      </c>
      <c r="B41" s="74" t="s">
        <v>46</v>
      </c>
      <c r="C41" s="38" t="s">
        <v>78</v>
      </c>
      <c r="D41" s="57" t="s">
        <v>48</v>
      </c>
      <c r="E41" s="72">
        <v>323999</v>
      </c>
      <c r="F41" s="61">
        <f t="shared" si="22"/>
        <v>0.33570781725004717</v>
      </c>
      <c r="G41" s="72">
        <v>796430.8890572576</v>
      </c>
      <c r="H41" s="61">
        <f t="shared" si="23"/>
        <v>0.34021702311298135</v>
      </c>
      <c r="I41" s="72">
        <v>13134</v>
      </c>
      <c r="J41" s="61">
        <f t="shared" si="24"/>
        <v>0.9223314606741573</v>
      </c>
      <c r="K41" s="72">
        <v>44439.84367797989</v>
      </c>
      <c r="L41" s="61">
        <f t="shared" si="25"/>
        <v>0.8521449186400418</v>
      </c>
      <c r="M41" s="70"/>
      <c r="N41" s="70"/>
      <c r="O41" s="71"/>
      <c r="P41" s="70"/>
      <c r="Q41" s="72">
        <v>106316</v>
      </c>
      <c r="R41" s="61">
        <f t="shared" si="26"/>
        <v>0.8170548950592141</v>
      </c>
      <c r="S41" s="72">
        <v>93109.39360030997</v>
      </c>
      <c r="T41" s="61">
        <f t="shared" si="27"/>
        <v>0.913927766248963</v>
      </c>
      <c r="U41" s="72">
        <v>22856</v>
      </c>
      <c r="V41" s="61">
        <f t="shared" si="28"/>
        <v>0.9430210009489624</v>
      </c>
      <c r="W41" s="72">
        <v>16711.347495486905</v>
      </c>
      <c r="X41" s="61">
        <f t="shared" si="29"/>
        <v>0.9570120363491327</v>
      </c>
      <c r="Y41" s="62">
        <f t="shared" si="32"/>
        <v>466305</v>
      </c>
      <c r="Z41" s="63">
        <f t="shared" si="30"/>
        <v>0.4113052605581625</v>
      </c>
      <c r="AA41" s="62">
        <f t="shared" si="33"/>
        <v>950691.4738310344</v>
      </c>
      <c r="AB41" s="63">
        <f t="shared" si="31"/>
        <v>0.37839364000447645</v>
      </c>
      <c r="AC41" s="73"/>
      <c r="AD41" s="73"/>
      <c r="AE41" s="48"/>
      <c r="AH41" s="48"/>
    </row>
    <row r="42" spans="1:35" ht="12.75">
      <c r="A42" s="79" t="s">
        <v>68</v>
      </c>
      <c r="B42" s="74" t="s">
        <v>49</v>
      </c>
      <c r="C42" s="56" t="s">
        <v>79</v>
      </c>
      <c r="D42" s="57" t="s">
        <v>51</v>
      </c>
      <c r="E42" s="60">
        <v>5919</v>
      </c>
      <c r="F42" s="61">
        <f t="shared" si="22"/>
        <v>0.00613290340495813</v>
      </c>
      <c r="G42" s="60">
        <v>40333.39167747567</v>
      </c>
      <c r="H42" s="61">
        <f t="shared" si="23"/>
        <v>0.017229500559431656</v>
      </c>
      <c r="I42" s="60">
        <v>406</v>
      </c>
      <c r="J42" s="61">
        <f t="shared" si="24"/>
        <v>0.02851123595505618</v>
      </c>
      <c r="K42" s="60">
        <v>4279.941550496936</v>
      </c>
      <c r="L42" s="61">
        <f t="shared" si="25"/>
        <v>0.08206893054710525</v>
      </c>
      <c r="M42" s="58"/>
      <c r="N42" s="59"/>
      <c r="O42" s="58"/>
      <c r="P42" s="58"/>
      <c r="Q42" s="60">
        <v>192</v>
      </c>
      <c r="R42" s="61">
        <f t="shared" si="26"/>
        <v>0.001475549680681827</v>
      </c>
      <c r="S42" s="60">
        <v>489.5680866681418</v>
      </c>
      <c r="T42" s="61">
        <f t="shared" si="27"/>
        <v>0.0048054213498164595</v>
      </c>
      <c r="U42" s="60">
        <v>23</v>
      </c>
      <c r="V42" s="61">
        <f t="shared" si="28"/>
        <v>0.0009489623303214095</v>
      </c>
      <c r="W42" s="60">
        <v>62.06293378862954</v>
      </c>
      <c r="X42" s="61">
        <f t="shared" si="29"/>
        <v>0.003554170282372385</v>
      </c>
      <c r="Y42" s="62">
        <f t="shared" si="32"/>
        <v>6540</v>
      </c>
      <c r="Z42" s="63">
        <f t="shared" si="30"/>
        <v>0.005768620117842148</v>
      </c>
      <c r="AA42" s="62">
        <f t="shared" si="33"/>
        <v>45164.96424842938</v>
      </c>
      <c r="AB42" s="63">
        <f t="shared" si="31"/>
        <v>0.017976531496350256</v>
      </c>
      <c r="AC42" s="64"/>
      <c r="AD42" s="65"/>
      <c r="AE42" s="66"/>
      <c r="AF42" s="66"/>
      <c r="AG42" s="67"/>
      <c r="AH42" s="66"/>
      <c r="AI42" s="66"/>
    </row>
    <row r="43" spans="1:34" ht="12.75">
      <c r="A43" s="79" t="s">
        <v>68</v>
      </c>
      <c r="B43" s="74" t="s">
        <v>52</v>
      </c>
      <c r="C43" s="38" t="s">
        <v>80</v>
      </c>
      <c r="D43" s="57" t="s">
        <v>54</v>
      </c>
      <c r="E43" s="72">
        <v>24</v>
      </c>
      <c r="F43" s="61">
        <f t="shared" si="22"/>
        <v>2.4867322473221002E-05</v>
      </c>
      <c r="G43" s="72">
        <v>1653.6258973852514</v>
      </c>
      <c r="H43" s="61">
        <f t="shared" si="23"/>
        <v>0.000706391085379533</v>
      </c>
      <c r="I43" s="72"/>
      <c r="J43" s="61">
        <f t="shared" si="24"/>
        <v>0</v>
      </c>
      <c r="K43" s="72"/>
      <c r="L43" s="61">
        <f t="shared" si="25"/>
        <v>0</v>
      </c>
      <c r="M43" s="70"/>
      <c r="N43" s="70"/>
      <c r="O43" s="71"/>
      <c r="P43" s="70"/>
      <c r="Q43" s="72">
        <v>5</v>
      </c>
      <c r="R43" s="61">
        <f t="shared" si="26"/>
        <v>3.8425772934422574E-05</v>
      </c>
      <c r="S43" s="72">
        <v>10.88160435840117</v>
      </c>
      <c r="T43" s="61">
        <f t="shared" si="27"/>
        <v>0.00010680985000470944</v>
      </c>
      <c r="U43" s="72"/>
      <c r="V43" s="61">
        <f t="shared" si="28"/>
        <v>0</v>
      </c>
      <c r="W43" s="72"/>
      <c r="X43" s="61">
        <f t="shared" si="29"/>
        <v>0</v>
      </c>
      <c r="Y43" s="62">
        <f t="shared" si="32"/>
        <v>29</v>
      </c>
      <c r="Z43" s="63">
        <f t="shared" si="30"/>
        <v>2.5579508167801574E-05</v>
      </c>
      <c r="AA43" s="62">
        <f t="shared" si="33"/>
        <v>1664.5075017436525</v>
      </c>
      <c r="AB43" s="63">
        <f t="shared" si="31"/>
        <v>0.0006625062596401057</v>
      </c>
      <c r="AC43" s="73"/>
      <c r="AD43" s="73"/>
      <c r="AE43" s="48"/>
      <c r="AH43" s="48"/>
    </row>
    <row r="44" spans="1:35" ht="15">
      <c r="A44" s="83" t="s">
        <v>81</v>
      </c>
      <c r="B44" s="37" t="s">
        <v>23</v>
      </c>
      <c r="C44" s="56" t="s">
        <v>82</v>
      </c>
      <c r="D44" s="84" t="s">
        <v>83</v>
      </c>
      <c r="E44" s="42"/>
      <c r="F44" s="43">
        <f>SUM(F46:F55)</f>
        <v>0</v>
      </c>
      <c r="G44" s="42"/>
      <c r="H44" s="43">
        <f>SUM(H46:H55)</f>
        <v>0</v>
      </c>
      <c r="I44" s="42"/>
      <c r="J44" s="43">
        <f>SUM(J46:J55)</f>
        <v>0</v>
      </c>
      <c r="K44" s="42"/>
      <c r="L44" s="43">
        <f>SUM(L46:L55)</f>
        <v>0</v>
      </c>
      <c r="M44" s="42">
        <f>SUM(M46:M55)</f>
        <v>10885</v>
      </c>
      <c r="N44" s="43">
        <f>SUM(N46:N55)</f>
        <v>1</v>
      </c>
      <c r="O44" s="42">
        <f>SUM(O46:O55)</f>
        <v>29317.227201406713</v>
      </c>
      <c r="P44" s="43">
        <f>SUM(P46:P55)</f>
        <v>1</v>
      </c>
      <c r="Q44" s="40"/>
      <c r="R44" s="40"/>
      <c r="S44" s="41"/>
      <c r="T44" s="40"/>
      <c r="U44" s="42"/>
      <c r="V44" s="43">
        <f>SUM(V46:V55)</f>
        <v>0</v>
      </c>
      <c r="W44" s="42"/>
      <c r="X44" s="43">
        <f>SUM(X46:X55)</f>
        <v>0</v>
      </c>
      <c r="Y44" s="44"/>
      <c r="Z44" s="45">
        <f>SUM(Z46:Z55)</f>
        <v>0</v>
      </c>
      <c r="AA44" s="44"/>
      <c r="AB44" s="45">
        <f>SUM(AB46:AB55)</f>
        <v>0</v>
      </c>
      <c r="AC44" s="46" t="e">
        <f>Y44/Y$68</f>
        <v>#DIV/0!</v>
      </c>
      <c r="AD44" s="47" t="e">
        <f>AA44/AA$68</f>
        <v>#DIV/0!</v>
      </c>
      <c r="AE44" s="66"/>
      <c r="AF44" s="66"/>
      <c r="AG44" s="67"/>
      <c r="AH44" s="66"/>
      <c r="AI44" s="66"/>
    </row>
    <row r="45" spans="1:35" s="55" customFormat="1" ht="12.75">
      <c r="A45" s="50"/>
      <c r="B45" s="50"/>
      <c r="C45" s="51"/>
      <c r="D45" s="52" t="s">
        <v>24</v>
      </c>
      <c r="E45" s="117">
        <f>IF(E44&gt;0,E44/$Y44,"")</f>
      </c>
      <c r="F45" s="118"/>
      <c r="G45" s="119">
        <f>IF(G44&gt;0,G44/$AA44,"")</f>
      </c>
      <c r="H45" s="120"/>
      <c r="I45" s="117">
        <f>IF(I44&gt;0,I44/$Y44,"")</f>
      </c>
      <c r="J45" s="118"/>
      <c r="K45" s="119">
        <f>IF(K44&gt;0,K44/$AA44,"")</f>
      </c>
      <c r="L45" s="120"/>
      <c r="M45" s="117" t="e">
        <f>IF(M44&gt;0,M44/$Y44,"")</f>
        <v>#DIV/0!</v>
      </c>
      <c r="N45" s="118"/>
      <c r="O45" s="119" t="e">
        <f>IF(O44&gt;0,O44/$AA44,"")</f>
        <v>#DIV/0!</v>
      </c>
      <c r="P45" s="120"/>
      <c r="Q45" s="117">
        <f>IF(Q44&gt;0,Q44/$Y44,"")</f>
      </c>
      <c r="R45" s="118"/>
      <c r="S45" s="119">
        <f>IF(S44&gt;0,S44/$AA44,"")</f>
      </c>
      <c r="T45" s="120"/>
      <c r="U45" s="117">
        <f>IF(U44&gt;0,U44/$Y44,"")</f>
      </c>
      <c r="V45" s="118"/>
      <c r="W45" s="119">
        <f>IF(W44&gt;0,W44/$AA44,"")</f>
      </c>
      <c r="X45" s="120"/>
      <c r="Y45" s="117">
        <f>IF(Y44&gt;0,Y44/$Y44,"")</f>
      </c>
      <c r="Z45" s="118"/>
      <c r="AA45" s="119">
        <f>IF(AA44&gt;0,AA44/$AA44,"")</f>
      </c>
      <c r="AB45" s="120"/>
      <c r="AC45" s="53"/>
      <c r="AD45" s="53"/>
      <c r="AE45" s="54"/>
      <c r="AF45" s="54"/>
      <c r="AG45" s="54"/>
      <c r="AH45" s="54"/>
      <c r="AI45" s="54"/>
    </row>
    <row r="46" spans="1:61" ht="12.75">
      <c r="A46" s="83" t="s">
        <v>81</v>
      </c>
      <c r="B46" s="7" t="s">
        <v>25</v>
      </c>
      <c r="C46" s="38" t="s">
        <v>84</v>
      </c>
      <c r="D46" s="57" t="s">
        <v>27</v>
      </c>
      <c r="E46" s="60"/>
      <c r="F46" s="61">
        <f aca="true" t="shared" si="34" ref="F46:F55">IF(E$44&gt;0,E46/E$44,"")</f>
      </c>
      <c r="G46" s="60"/>
      <c r="H46" s="61">
        <f aca="true" t="shared" si="35" ref="H46:H55">IF(G$44&gt;0,G46/G$44,"")</f>
      </c>
      <c r="I46" s="60"/>
      <c r="J46" s="61">
        <f aca="true" t="shared" si="36" ref="J46:J55">IF(I$44&gt;0,I46/I$44,"")</f>
      </c>
      <c r="K46" s="60"/>
      <c r="L46" s="61">
        <f aca="true" t="shared" si="37" ref="L46:L55">IF(K$44&gt;0,K46/K$44,"")</f>
      </c>
      <c r="M46" s="60">
        <v>558</v>
      </c>
      <c r="N46" s="61">
        <f aca="true" t="shared" si="38" ref="N46:N55">IF(M$44&gt;0,M46/M$44,"")</f>
        <v>0.05126320624712908</v>
      </c>
      <c r="O46" s="60">
        <v>1138.7937911691276</v>
      </c>
      <c r="P46" s="61">
        <f aca="true" t="shared" si="39" ref="P46:P55">IF(O$44&gt;0,O46/O$44,"")</f>
        <v>0.03884384370137451</v>
      </c>
      <c r="Q46" s="58"/>
      <c r="R46" s="59"/>
      <c r="S46" s="58"/>
      <c r="T46" s="58"/>
      <c r="U46" s="60"/>
      <c r="V46" s="61">
        <f aca="true" t="shared" si="40" ref="V46:V55">IF(U$44&gt;0,U46/U$44,"")</f>
      </c>
      <c r="W46" s="60"/>
      <c r="X46" s="61">
        <f aca="true" t="shared" si="41" ref="X46:X55">IF(W$44&gt;0,W46/W$44,"")</f>
      </c>
      <c r="Y46" s="62"/>
      <c r="Z46" s="63">
        <f aca="true" t="shared" si="42" ref="Z46:Z55">IF(Y$44&gt;0,Y46/Y$44,"")</f>
      </c>
      <c r="AA46" s="62"/>
      <c r="AB46" s="63">
        <f aca="true" t="shared" si="43" ref="AB46:AB55">IF(AA$44&gt;0,AA46/AA$44,"")</f>
      </c>
      <c r="AC46" s="64"/>
      <c r="AD46" s="65"/>
      <c r="AE46" s="66"/>
      <c r="AF46" s="66"/>
      <c r="AG46" s="67"/>
      <c r="AH46" s="66"/>
      <c r="AI46" s="66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</row>
    <row r="47" spans="1:34" ht="12.75">
      <c r="A47" s="83" t="s">
        <v>81</v>
      </c>
      <c r="B47" s="7" t="s">
        <v>28</v>
      </c>
      <c r="C47" s="56" t="s">
        <v>85</v>
      </c>
      <c r="D47" s="69" t="s">
        <v>30</v>
      </c>
      <c r="E47" s="72"/>
      <c r="F47" s="61">
        <f t="shared" si="34"/>
      </c>
      <c r="G47" s="72"/>
      <c r="H47" s="61">
        <f t="shared" si="35"/>
      </c>
      <c r="I47" s="72"/>
      <c r="J47" s="61">
        <f t="shared" si="36"/>
      </c>
      <c r="K47" s="72"/>
      <c r="L47" s="61">
        <f t="shared" si="37"/>
      </c>
      <c r="M47" s="72"/>
      <c r="N47" s="61">
        <f t="shared" si="38"/>
        <v>0</v>
      </c>
      <c r="O47" s="72"/>
      <c r="P47" s="61">
        <f t="shared" si="39"/>
        <v>0</v>
      </c>
      <c r="Q47" s="70"/>
      <c r="R47" s="70"/>
      <c r="S47" s="71"/>
      <c r="T47" s="70"/>
      <c r="U47" s="72"/>
      <c r="V47" s="61">
        <f t="shared" si="40"/>
      </c>
      <c r="W47" s="72"/>
      <c r="X47" s="61">
        <f t="shared" si="41"/>
      </c>
      <c r="Y47" s="62"/>
      <c r="Z47" s="63">
        <f t="shared" si="42"/>
      </c>
      <c r="AA47" s="62"/>
      <c r="AB47" s="63">
        <f t="shared" si="43"/>
      </c>
      <c r="AC47" s="73"/>
      <c r="AD47" s="73"/>
      <c r="AE47" s="48"/>
      <c r="AH47" s="48"/>
    </row>
    <row r="48" spans="1:35" ht="12.75">
      <c r="A48" s="83" t="s">
        <v>81</v>
      </c>
      <c r="B48" s="7" t="s">
        <v>31</v>
      </c>
      <c r="C48" s="38" t="s">
        <v>86</v>
      </c>
      <c r="D48" s="69" t="s">
        <v>33</v>
      </c>
      <c r="E48" s="60"/>
      <c r="F48" s="61">
        <f t="shared" si="34"/>
      </c>
      <c r="G48" s="60"/>
      <c r="H48" s="61">
        <f t="shared" si="35"/>
      </c>
      <c r="I48" s="60"/>
      <c r="J48" s="61">
        <f t="shared" si="36"/>
      </c>
      <c r="K48" s="60"/>
      <c r="L48" s="61">
        <f t="shared" si="37"/>
      </c>
      <c r="M48" s="60"/>
      <c r="N48" s="61">
        <f t="shared" si="38"/>
        <v>0</v>
      </c>
      <c r="O48" s="60"/>
      <c r="P48" s="61">
        <f t="shared" si="39"/>
        <v>0</v>
      </c>
      <c r="Q48" s="58"/>
      <c r="R48" s="59"/>
      <c r="S48" s="58"/>
      <c r="T48" s="58"/>
      <c r="U48" s="60"/>
      <c r="V48" s="61">
        <f t="shared" si="40"/>
      </c>
      <c r="W48" s="60"/>
      <c r="X48" s="61">
        <f t="shared" si="41"/>
      </c>
      <c r="Y48" s="62"/>
      <c r="Z48" s="63">
        <f t="shared" si="42"/>
      </c>
      <c r="AA48" s="62"/>
      <c r="AB48" s="63">
        <f t="shared" si="43"/>
      </c>
      <c r="AC48" s="64"/>
      <c r="AD48" s="65"/>
      <c r="AE48" s="66"/>
      <c r="AF48" s="66"/>
      <c r="AG48" s="67"/>
      <c r="AH48" s="66"/>
      <c r="AI48" s="66"/>
    </row>
    <row r="49" spans="1:34" ht="12.75">
      <c r="A49" s="83" t="s">
        <v>81</v>
      </c>
      <c r="B49" s="74" t="s">
        <v>34</v>
      </c>
      <c r="C49" s="56" t="s">
        <v>87</v>
      </c>
      <c r="D49" s="69" t="s">
        <v>36</v>
      </c>
      <c r="E49" s="72"/>
      <c r="F49" s="61">
        <f t="shared" si="34"/>
      </c>
      <c r="G49" s="72"/>
      <c r="H49" s="61">
        <f t="shared" si="35"/>
      </c>
      <c r="I49" s="72"/>
      <c r="J49" s="61">
        <f t="shared" si="36"/>
      </c>
      <c r="K49" s="72"/>
      <c r="L49" s="61">
        <f t="shared" si="37"/>
      </c>
      <c r="M49" s="72"/>
      <c r="N49" s="61">
        <f t="shared" si="38"/>
        <v>0</v>
      </c>
      <c r="O49" s="72"/>
      <c r="P49" s="61">
        <f t="shared" si="39"/>
        <v>0</v>
      </c>
      <c r="Q49" s="70"/>
      <c r="R49" s="70"/>
      <c r="S49" s="71"/>
      <c r="T49" s="70"/>
      <c r="U49" s="72"/>
      <c r="V49" s="61">
        <f t="shared" si="40"/>
      </c>
      <c r="W49" s="72"/>
      <c r="X49" s="61">
        <f t="shared" si="41"/>
      </c>
      <c r="Y49" s="62"/>
      <c r="Z49" s="63">
        <f t="shared" si="42"/>
      </c>
      <c r="AA49" s="62"/>
      <c r="AB49" s="63">
        <f t="shared" si="43"/>
      </c>
      <c r="AC49" s="73"/>
      <c r="AD49" s="73"/>
      <c r="AE49" s="48"/>
      <c r="AH49" s="48"/>
    </row>
    <row r="50" spans="1:35" ht="12.75">
      <c r="A50" s="83" t="s">
        <v>81</v>
      </c>
      <c r="B50" s="7" t="s">
        <v>37</v>
      </c>
      <c r="C50" s="38" t="s">
        <v>88</v>
      </c>
      <c r="D50" s="57" t="s">
        <v>39</v>
      </c>
      <c r="E50" s="60"/>
      <c r="F50" s="61">
        <f t="shared" si="34"/>
      </c>
      <c r="G50" s="60"/>
      <c r="H50" s="61">
        <f t="shared" si="35"/>
      </c>
      <c r="I50" s="60"/>
      <c r="J50" s="61">
        <f t="shared" si="36"/>
      </c>
      <c r="K50" s="60"/>
      <c r="L50" s="61">
        <f t="shared" si="37"/>
      </c>
      <c r="M50" s="60">
        <v>1426</v>
      </c>
      <c r="N50" s="61">
        <f t="shared" si="38"/>
        <v>0.13100597152044097</v>
      </c>
      <c r="O50" s="60">
        <v>799.4691290997783</v>
      </c>
      <c r="P50" s="61">
        <f t="shared" si="39"/>
        <v>0.02726960239477961</v>
      </c>
      <c r="Q50" s="58"/>
      <c r="R50" s="59"/>
      <c r="S50" s="58"/>
      <c r="T50" s="58"/>
      <c r="U50" s="60"/>
      <c r="V50" s="61">
        <f t="shared" si="40"/>
      </c>
      <c r="W50" s="60"/>
      <c r="X50" s="61">
        <f t="shared" si="41"/>
      </c>
      <c r="Y50" s="62"/>
      <c r="Z50" s="63">
        <f t="shared" si="42"/>
      </c>
      <c r="AA50" s="62"/>
      <c r="AB50" s="63">
        <f t="shared" si="43"/>
      </c>
      <c r="AC50" s="64"/>
      <c r="AD50" s="65"/>
      <c r="AE50" s="66"/>
      <c r="AF50" s="66"/>
      <c r="AG50" s="67"/>
      <c r="AH50" s="66"/>
      <c r="AI50" s="66"/>
    </row>
    <row r="51" spans="1:34" ht="12.75">
      <c r="A51" s="83" t="s">
        <v>81</v>
      </c>
      <c r="B51" s="74" t="s">
        <v>40</v>
      </c>
      <c r="C51" s="56" t="s">
        <v>89</v>
      </c>
      <c r="D51" s="57" t="s">
        <v>42</v>
      </c>
      <c r="E51" s="72"/>
      <c r="F51" s="61">
        <f t="shared" si="34"/>
      </c>
      <c r="G51" s="72"/>
      <c r="H51" s="61">
        <f t="shared" si="35"/>
      </c>
      <c r="I51" s="72"/>
      <c r="J51" s="61">
        <f t="shared" si="36"/>
      </c>
      <c r="K51" s="72"/>
      <c r="L51" s="61">
        <f t="shared" si="37"/>
      </c>
      <c r="M51" s="72">
        <v>432</v>
      </c>
      <c r="N51" s="61">
        <f t="shared" si="38"/>
        <v>0.03968764354616445</v>
      </c>
      <c r="O51" s="72">
        <v>467.8676967482657</v>
      </c>
      <c r="P51" s="61">
        <f t="shared" si="39"/>
        <v>0.015958797656205913</v>
      </c>
      <c r="Q51" s="70"/>
      <c r="R51" s="70"/>
      <c r="S51" s="71"/>
      <c r="T51" s="70"/>
      <c r="U51" s="72"/>
      <c r="V51" s="61">
        <f t="shared" si="40"/>
      </c>
      <c r="W51" s="72"/>
      <c r="X51" s="61">
        <f t="shared" si="41"/>
      </c>
      <c r="Y51" s="62"/>
      <c r="Z51" s="63">
        <f t="shared" si="42"/>
      </c>
      <c r="AA51" s="62"/>
      <c r="AB51" s="63">
        <f t="shared" si="43"/>
      </c>
      <c r="AC51" s="73"/>
      <c r="AD51" s="73"/>
      <c r="AE51" s="48"/>
      <c r="AH51" s="48"/>
    </row>
    <row r="52" spans="1:35" ht="12.75">
      <c r="A52" s="83" t="s">
        <v>81</v>
      </c>
      <c r="B52" s="74" t="s">
        <v>43</v>
      </c>
      <c r="C52" s="38" t="s">
        <v>90</v>
      </c>
      <c r="D52" s="57" t="s">
        <v>45</v>
      </c>
      <c r="E52" s="60"/>
      <c r="F52" s="61">
        <f t="shared" si="34"/>
      </c>
      <c r="G52" s="60"/>
      <c r="H52" s="61">
        <f t="shared" si="35"/>
      </c>
      <c r="I52" s="60"/>
      <c r="J52" s="61">
        <f t="shared" si="36"/>
      </c>
      <c r="K52" s="60"/>
      <c r="L52" s="61">
        <f t="shared" si="37"/>
      </c>
      <c r="M52" s="60"/>
      <c r="N52" s="61">
        <f t="shared" si="38"/>
        <v>0</v>
      </c>
      <c r="O52" s="60"/>
      <c r="P52" s="61">
        <f t="shared" si="39"/>
        <v>0</v>
      </c>
      <c r="Q52" s="58"/>
      <c r="R52" s="59"/>
      <c r="S52" s="58"/>
      <c r="T52" s="58"/>
      <c r="U52" s="60"/>
      <c r="V52" s="61">
        <f t="shared" si="40"/>
      </c>
      <c r="W52" s="60"/>
      <c r="X52" s="61">
        <f t="shared" si="41"/>
      </c>
      <c r="Y52" s="62"/>
      <c r="Z52" s="63">
        <f t="shared" si="42"/>
      </c>
      <c r="AA52" s="62"/>
      <c r="AB52" s="63">
        <f t="shared" si="43"/>
      </c>
      <c r="AC52" s="64"/>
      <c r="AD52" s="65"/>
      <c r="AE52" s="66"/>
      <c r="AF52" s="66"/>
      <c r="AG52" s="67"/>
      <c r="AH52" s="66"/>
      <c r="AI52" s="66"/>
    </row>
    <row r="53" spans="1:34" ht="12.75">
      <c r="A53" s="83" t="s">
        <v>81</v>
      </c>
      <c r="B53" s="74" t="s">
        <v>46</v>
      </c>
      <c r="C53" s="56" t="s">
        <v>91</v>
      </c>
      <c r="D53" s="57" t="s">
        <v>48</v>
      </c>
      <c r="E53" s="72"/>
      <c r="F53" s="61">
        <f t="shared" si="34"/>
      </c>
      <c r="G53" s="72"/>
      <c r="H53" s="61">
        <f t="shared" si="35"/>
      </c>
      <c r="I53" s="72"/>
      <c r="J53" s="61">
        <f t="shared" si="36"/>
      </c>
      <c r="K53" s="72"/>
      <c r="L53" s="61">
        <f t="shared" si="37"/>
      </c>
      <c r="M53" s="72">
        <v>8273</v>
      </c>
      <c r="N53" s="61">
        <f t="shared" si="38"/>
        <v>0.7600367478180983</v>
      </c>
      <c r="O53" s="72">
        <v>26273.322302237404</v>
      </c>
      <c r="P53" s="61">
        <f t="shared" si="39"/>
        <v>0.8961735065100818</v>
      </c>
      <c r="Q53" s="70"/>
      <c r="R53" s="70"/>
      <c r="S53" s="71"/>
      <c r="T53" s="70"/>
      <c r="U53" s="72"/>
      <c r="V53" s="61">
        <f t="shared" si="40"/>
      </c>
      <c r="W53" s="72"/>
      <c r="X53" s="61">
        <f t="shared" si="41"/>
      </c>
      <c r="Y53" s="62"/>
      <c r="Z53" s="63">
        <f t="shared" si="42"/>
      </c>
      <c r="AA53" s="62"/>
      <c r="AB53" s="63">
        <f t="shared" si="43"/>
      </c>
      <c r="AC53" s="73"/>
      <c r="AD53" s="73"/>
      <c r="AE53" s="48"/>
      <c r="AH53" s="48"/>
    </row>
    <row r="54" spans="1:35" ht="12.75">
      <c r="A54" s="83" t="s">
        <v>81</v>
      </c>
      <c r="B54" s="74" t="s">
        <v>49</v>
      </c>
      <c r="C54" s="38" t="s">
        <v>92</v>
      </c>
      <c r="D54" s="57" t="s">
        <v>51</v>
      </c>
      <c r="E54" s="60"/>
      <c r="F54" s="61">
        <f t="shared" si="34"/>
      </c>
      <c r="G54" s="60"/>
      <c r="H54" s="61">
        <f t="shared" si="35"/>
      </c>
      <c r="I54" s="60"/>
      <c r="J54" s="61">
        <f t="shared" si="36"/>
      </c>
      <c r="K54" s="60"/>
      <c r="L54" s="61">
        <f t="shared" si="37"/>
      </c>
      <c r="M54" s="60">
        <v>193</v>
      </c>
      <c r="N54" s="61">
        <f t="shared" si="38"/>
        <v>0.01773082223242995</v>
      </c>
      <c r="O54" s="60">
        <v>605.8572622282089</v>
      </c>
      <c r="P54" s="61">
        <f t="shared" si="39"/>
        <v>0.02066557174953907</v>
      </c>
      <c r="Q54" s="58"/>
      <c r="R54" s="59"/>
      <c r="S54" s="58"/>
      <c r="T54" s="58"/>
      <c r="U54" s="60"/>
      <c r="V54" s="61">
        <f t="shared" si="40"/>
      </c>
      <c r="W54" s="60"/>
      <c r="X54" s="61">
        <f t="shared" si="41"/>
      </c>
      <c r="Y54" s="62"/>
      <c r="Z54" s="63">
        <f t="shared" si="42"/>
      </c>
      <c r="AA54" s="62"/>
      <c r="AB54" s="63">
        <f t="shared" si="43"/>
      </c>
      <c r="AC54" s="64"/>
      <c r="AD54" s="65"/>
      <c r="AE54" s="66"/>
      <c r="AF54" s="66"/>
      <c r="AG54" s="67"/>
      <c r="AH54" s="66"/>
      <c r="AI54" s="66"/>
    </row>
    <row r="55" spans="1:34" ht="12.75">
      <c r="A55" s="83" t="s">
        <v>81</v>
      </c>
      <c r="B55" s="74" t="s">
        <v>52</v>
      </c>
      <c r="C55" s="56" t="s">
        <v>93</v>
      </c>
      <c r="D55" s="57" t="s">
        <v>54</v>
      </c>
      <c r="E55" s="72"/>
      <c r="F55" s="61">
        <f t="shared" si="34"/>
      </c>
      <c r="G55" s="72"/>
      <c r="H55" s="61">
        <f t="shared" si="35"/>
      </c>
      <c r="I55" s="72"/>
      <c r="J55" s="61">
        <f t="shared" si="36"/>
      </c>
      <c r="K55" s="72"/>
      <c r="L55" s="61">
        <f t="shared" si="37"/>
      </c>
      <c r="M55" s="72">
        <v>3</v>
      </c>
      <c r="N55" s="61">
        <f t="shared" si="38"/>
        <v>0.0002756086357372531</v>
      </c>
      <c r="O55" s="72">
        <v>31.917019923929487</v>
      </c>
      <c r="P55" s="61">
        <f t="shared" si="39"/>
        <v>0.0010886779880192091</v>
      </c>
      <c r="Q55" s="70"/>
      <c r="R55" s="70"/>
      <c r="S55" s="71"/>
      <c r="T55" s="70"/>
      <c r="U55" s="72"/>
      <c r="V55" s="61">
        <f t="shared" si="40"/>
      </c>
      <c r="W55" s="72"/>
      <c r="X55" s="61">
        <f t="shared" si="41"/>
      </c>
      <c r="Y55" s="62"/>
      <c r="Z55" s="63">
        <f t="shared" si="42"/>
      </c>
      <c r="AA55" s="62"/>
      <c r="AB55" s="63">
        <f t="shared" si="43"/>
      </c>
      <c r="AC55" s="73"/>
      <c r="AD55" s="73"/>
      <c r="AE55" s="48"/>
      <c r="AH55" s="48"/>
    </row>
    <row r="56" spans="1:35" s="88" customFormat="1" ht="15">
      <c r="A56" s="85" t="s">
        <v>94</v>
      </c>
      <c r="B56" s="37" t="s">
        <v>23</v>
      </c>
      <c r="C56" s="38" t="s">
        <v>95</v>
      </c>
      <c r="D56" s="86" t="s">
        <v>96</v>
      </c>
      <c r="E56" s="42"/>
      <c r="F56" s="43">
        <f>SUM(F58:F67)</f>
        <v>0</v>
      </c>
      <c r="G56" s="42"/>
      <c r="H56" s="43">
        <f>SUM(H58:H67)</f>
        <v>0</v>
      </c>
      <c r="I56" s="42"/>
      <c r="J56" s="43">
        <f>SUM(J58:J67)</f>
        <v>0</v>
      </c>
      <c r="K56" s="42"/>
      <c r="L56" s="43">
        <f>SUM(L58:L67)</f>
        <v>0</v>
      </c>
      <c r="M56" s="42">
        <f>SUM(M58:M67)</f>
        <v>5646</v>
      </c>
      <c r="N56" s="87">
        <v>1</v>
      </c>
      <c r="O56" s="42">
        <f>SUM(O58:O67)</f>
        <v>20649.320449982297</v>
      </c>
      <c r="P56" s="43">
        <f>SUM(P58:P67)</f>
        <v>1</v>
      </c>
      <c r="Q56" s="42"/>
      <c r="R56" s="43">
        <f>SUM(R58:R67)</f>
        <v>0</v>
      </c>
      <c r="S56" s="42"/>
      <c r="T56" s="43">
        <f>SUM(T58:T67)</f>
        <v>0</v>
      </c>
      <c r="U56" s="40"/>
      <c r="V56" s="40"/>
      <c r="W56" s="41"/>
      <c r="X56" s="40"/>
      <c r="Y56" s="44"/>
      <c r="Z56" s="45">
        <f>SUM(Z58:Z67)</f>
        <v>0</v>
      </c>
      <c r="AA56" s="44"/>
      <c r="AB56" s="45">
        <f>SUM(AB58:AB67)</f>
        <v>0</v>
      </c>
      <c r="AC56" s="46" t="e">
        <f>Y56/Y$68</f>
        <v>#DIV/0!</v>
      </c>
      <c r="AD56" s="47" t="e">
        <f>AA56/AA$68</f>
        <v>#DIV/0!</v>
      </c>
      <c r="AE56" s="48"/>
      <c r="AF56" s="10"/>
      <c r="AG56" s="10"/>
      <c r="AH56" s="48"/>
      <c r="AI56" s="10"/>
    </row>
    <row r="57" spans="1:35" s="55" customFormat="1" ht="12.75">
      <c r="A57" s="50"/>
      <c r="B57" s="50"/>
      <c r="C57" s="51"/>
      <c r="D57" s="52" t="s">
        <v>24</v>
      </c>
      <c r="E57" s="117">
        <f>IF(E56&gt;0,E56/$Y56,"")</f>
      </c>
      <c r="F57" s="118"/>
      <c r="G57" s="119">
        <f>IF(G56&gt;0,G56/$AA56,"")</f>
      </c>
      <c r="H57" s="120"/>
      <c r="I57" s="117">
        <f>IF(I56&gt;0,I56/$Y56,"")</f>
      </c>
      <c r="J57" s="118"/>
      <c r="K57" s="119">
        <f>IF(K56&gt;0,K56/$AA56,"")</f>
      </c>
      <c r="L57" s="120"/>
      <c r="M57" s="117" t="e">
        <f>IF(M56&gt;0,M56/$Y56,"")</f>
        <v>#DIV/0!</v>
      </c>
      <c r="N57" s="118"/>
      <c r="O57" s="119" t="e">
        <f>IF(O56&gt;0,O56/$AA56,"")</f>
        <v>#DIV/0!</v>
      </c>
      <c r="P57" s="120"/>
      <c r="Q57" s="117">
        <f>IF(Q56&gt;0,Q56/$Y56,"")</f>
      </c>
      <c r="R57" s="118"/>
      <c r="S57" s="119">
        <f>IF(S56&gt;0,S56/$AA56,"")</f>
      </c>
      <c r="T57" s="120"/>
      <c r="U57" s="117">
        <f>IF(U56&gt;0,U56/$Y56,"")</f>
      </c>
      <c r="V57" s="118"/>
      <c r="W57" s="119">
        <f>IF(W56&gt;0,W56/$AA56,"")</f>
      </c>
      <c r="X57" s="120"/>
      <c r="Y57" s="117">
        <f>IF(Y56&gt;0,Y56/$Y56,"")</f>
      </c>
      <c r="Z57" s="118"/>
      <c r="AA57" s="119">
        <f>IF(AA56&gt;0,AA56/$AA56,"")</f>
      </c>
      <c r="AB57" s="120"/>
      <c r="AC57" s="53"/>
      <c r="AD57" s="53"/>
      <c r="AE57" s="54"/>
      <c r="AF57" s="54"/>
      <c r="AG57" s="54"/>
      <c r="AH57" s="54"/>
      <c r="AI57" s="54"/>
    </row>
    <row r="58" spans="1:61" ht="12.75">
      <c r="A58" s="85" t="s">
        <v>94</v>
      </c>
      <c r="B58" s="7" t="s">
        <v>25</v>
      </c>
      <c r="C58" s="56" t="s">
        <v>97</v>
      </c>
      <c r="D58" s="57" t="s">
        <v>27</v>
      </c>
      <c r="E58" s="60"/>
      <c r="F58" s="61">
        <f aca="true" t="shared" si="44" ref="F58:F67">IF(E$56&gt;0,E58/E$56,"")</f>
      </c>
      <c r="G58" s="60"/>
      <c r="H58" s="61">
        <f aca="true" t="shared" si="45" ref="H58:H67">IF(G$56&gt;0,G58/G$56,"")</f>
      </c>
      <c r="I58" s="60"/>
      <c r="J58" s="61">
        <f aca="true" t="shared" si="46" ref="J58:J67">IF(I$56&gt;0,I58/I$56,"")</f>
      </c>
      <c r="K58" s="60"/>
      <c r="L58" s="61">
        <f aca="true" t="shared" si="47" ref="L58:L67">IF(K$56&gt;0,K58/K$56,"")</f>
      </c>
      <c r="M58" s="60">
        <v>602</v>
      </c>
      <c r="N58" s="61">
        <f aca="true" t="shared" si="48" ref="N58:N67">IF(M$56&gt;0,M58/M$56,"")</f>
        <v>0.10662415869642225</v>
      </c>
      <c r="O58" s="60">
        <v>2358.8822967204756</v>
      </c>
      <c r="P58" s="61">
        <f aca="true" t="shared" si="49" ref="P58:P67">IF(O$56&gt;0,O58/O$56,"")</f>
        <v>0.11423534747471546</v>
      </c>
      <c r="Q58" s="60"/>
      <c r="R58" s="61">
        <f aca="true" t="shared" si="50" ref="R58:R67">IF(Q$56&gt;0,Q58/Q$56,"")</f>
      </c>
      <c r="S58" s="60"/>
      <c r="T58" s="61">
        <f aca="true" t="shared" si="51" ref="T58:T67">IF(S$56&gt;0,S58/S$56,"")</f>
      </c>
      <c r="U58" s="58"/>
      <c r="V58" s="59"/>
      <c r="W58" s="58"/>
      <c r="X58" s="58"/>
      <c r="Y58" s="62"/>
      <c r="Z58" s="63">
        <f aca="true" t="shared" si="52" ref="Z58:Z67">IF(Y$56&gt;0,Y58/Y$44,"")</f>
      </c>
      <c r="AA58" s="62"/>
      <c r="AB58" s="63">
        <f aca="true" t="shared" si="53" ref="AB58:AB67">IF(AA$56&gt;0,AA58/AA$56,"")</f>
      </c>
      <c r="AC58" s="64"/>
      <c r="AD58" s="65"/>
      <c r="AE58" s="66"/>
      <c r="AF58" s="66"/>
      <c r="AG58" s="67"/>
      <c r="AH58" s="66"/>
      <c r="AI58" s="66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</row>
    <row r="59" spans="1:34" ht="12.75">
      <c r="A59" s="85" t="s">
        <v>94</v>
      </c>
      <c r="B59" s="7" t="s">
        <v>28</v>
      </c>
      <c r="C59" s="38" t="s">
        <v>98</v>
      </c>
      <c r="D59" s="69" t="s">
        <v>30</v>
      </c>
      <c r="E59" s="72"/>
      <c r="F59" s="61">
        <f t="shared" si="44"/>
      </c>
      <c r="G59" s="72"/>
      <c r="H59" s="61">
        <f t="shared" si="45"/>
      </c>
      <c r="I59" s="72"/>
      <c r="J59" s="61">
        <f t="shared" si="46"/>
      </c>
      <c r="K59" s="72"/>
      <c r="L59" s="61">
        <f t="shared" si="47"/>
      </c>
      <c r="M59" s="72"/>
      <c r="N59" s="61">
        <f t="shared" si="48"/>
        <v>0</v>
      </c>
      <c r="O59" s="72"/>
      <c r="P59" s="61">
        <f t="shared" si="49"/>
        <v>0</v>
      </c>
      <c r="Q59" s="72"/>
      <c r="R59" s="61">
        <f t="shared" si="50"/>
      </c>
      <c r="S59" s="72"/>
      <c r="T59" s="61">
        <f t="shared" si="51"/>
      </c>
      <c r="U59" s="70"/>
      <c r="V59" s="70"/>
      <c r="W59" s="71"/>
      <c r="X59" s="70"/>
      <c r="Y59" s="62"/>
      <c r="Z59" s="63">
        <f t="shared" si="52"/>
      </c>
      <c r="AA59" s="62"/>
      <c r="AB59" s="63">
        <f t="shared" si="53"/>
      </c>
      <c r="AC59" s="73"/>
      <c r="AD59" s="73"/>
      <c r="AE59" s="48"/>
      <c r="AH59" s="48"/>
    </row>
    <row r="60" spans="1:35" ht="12.75">
      <c r="A60" s="85" t="s">
        <v>94</v>
      </c>
      <c r="B60" s="7" t="s">
        <v>31</v>
      </c>
      <c r="C60" s="56" t="s">
        <v>99</v>
      </c>
      <c r="D60" s="69" t="s">
        <v>33</v>
      </c>
      <c r="E60" s="60"/>
      <c r="F60" s="61">
        <f t="shared" si="44"/>
      </c>
      <c r="G60" s="60"/>
      <c r="H60" s="61">
        <f t="shared" si="45"/>
      </c>
      <c r="I60" s="60"/>
      <c r="J60" s="61">
        <f t="shared" si="46"/>
      </c>
      <c r="K60" s="60"/>
      <c r="L60" s="61">
        <f t="shared" si="47"/>
      </c>
      <c r="M60" s="60"/>
      <c r="N60" s="61">
        <f t="shared" si="48"/>
        <v>0</v>
      </c>
      <c r="O60" s="60"/>
      <c r="P60" s="61">
        <f t="shared" si="49"/>
        <v>0</v>
      </c>
      <c r="Q60" s="60"/>
      <c r="R60" s="61">
        <f t="shared" si="50"/>
      </c>
      <c r="S60" s="60"/>
      <c r="T60" s="61">
        <f t="shared" si="51"/>
      </c>
      <c r="U60" s="58"/>
      <c r="V60" s="59"/>
      <c r="W60" s="58"/>
      <c r="X60" s="58"/>
      <c r="Y60" s="62"/>
      <c r="Z60" s="63">
        <f t="shared" si="52"/>
      </c>
      <c r="AA60" s="62"/>
      <c r="AB60" s="63">
        <f t="shared" si="53"/>
      </c>
      <c r="AC60" s="64"/>
      <c r="AD60" s="65"/>
      <c r="AE60" s="66"/>
      <c r="AF60" s="66"/>
      <c r="AG60" s="67"/>
      <c r="AH60" s="66"/>
      <c r="AI60" s="66"/>
    </row>
    <row r="61" spans="1:34" ht="12.75">
      <c r="A61" s="85" t="s">
        <v>94</v>
      </c>
      <c r="B61" s="74" t="s">
        <v>34</v>
      </c>
      <c r="C61" s="38" t="s">
        <v>100</v>
      </c>
      <c r="D61" s="69" t="s">
        <v>36</v>
      </c>
      <c r="E61" s="72"/>
      <c r="F61" s="61">
        <f t="shared" si="44"/>
      </c>
      <c r="G61" s="72"/>
      <c r="H61" s="61">
        <f t="shared" si="45"/>
      </c>
      <c r="I61" s="72"/>
      <c r="J61" s="61">
        <f t="shared" si="46"/>
      </c>
      <c r="K61" s="72"/>
      <c r="L61" s="61">
        <f t="shared" si="47"/>
      </c>
      <c r="M61" s="72"/>
      <c r="N61" s="61">
        <f t="shared" si="48"/>
        <v>0</v>
      </c>
      <c r="O61" s="72"/>
      <c r="P61" s="61">
        <f t="shared" si="49"/>
        <v>0</v>
      </c>
      <c r="Q61" s="72"/>
      <c r="R61" s="61">
        <f t="shared" si="50"/>
      </c>
      <c r="S61" s="72"/>
      <c r="T61" s="61">
        <f t="shared" si="51"/>
      </c>
      <c r="U61" s="70"/>
      <c r="V61" s="70"/>
      <c r="W61" s="71"/>
      <c r="X61" s="70"/>
      <c r="Y61" s="62"/>
      <c r="Z61" s="63">
        <f t="shared" si="52"/>
      </c>
      <c r="AA61" s="62"/>
      <c r="AB61" s="63">
        <f t="shared" si="53"/>
      </c>
      <c r="AC61" s="73"/>
      <c r="AD61" s="73"/>
      <c r="AE61" s="48"/>
      <c r="AH61" s="48"/>
    </row>
    <row r="62" spans="1:35" ht="12.75">
      <c r="A62" s="85" t="s">
        <v>94</v>
      </c>
      <c r="B62" s="7" t="s">
        <v>37</v>
      </c>
      <c r="C62" s="56" t="s">
        <v>101</v>
      </c>
      <c r="D62" s="57" t="s">
        <v>39</v>
      </c>
      <c r="E62" s="60"/>
      <c r="F62" s="61">
        <f t="shared" si="44"/>
      </c>
      <c r="G62" s="60"/>
      <c r="H62" s="61">
        <f t="shared" si="45"/>
      </c>
      <c r="I62" s="60"/>
      <c r="J62" s="61">
        <f t="shared" si="46"/>
      </c>
      <c r="K62" s="60"/>
      <c r="L62" s="61">
        <f t="shared" si="47"/>
      </c>
      <c r="M62" s="60">
        <v>20</v>
      </c>
      <c r="N62" s="61">
        <f t="shared" si="48"/>
        <v>0.003542330853701736</v>
      </c>
      <c r="O62" s="60">
        <v>65.73993248803622</v>
      </c>
      <c r="P62" s="61">
        <f t="shared" si="49"/>
        <v>0.003183636606699693</v>
      </c>
      <c r="Q62" s="60"/>
      <c r="R62" s="61">
        <f t="shared" si="50"/>
      </c>
      <c r="S62" s="60"/>
      <c r="T62" s="61">
        <f t="shared" si="51"/>
      </c>
      <c r="U62" s="58"/>
      <c r="V62" s="59"/>
      <c r="W62" s="58"/>
      <c r="X62" s="58"/>
      <c r="Y62" s="62"/>
      <c r="Z62" s="63">
        <f t="shared" si="52"/>
      </c>
      <c r="AA62" s="62"/>
      <c r="AB62" s="63">
        <f t="shared" si="53"/>
      </c>
      <c r="AC62" s="64"/>
      <c r="AD62" s="65"/>
      <c r="AE62" s="66"/>
      <c r="AF62" s="66"/>
      <c r="AG62" s="67"/>
      <c r="AH62" s="66"/>
      <c r="AI62" s="66"/>
    </row>
    <row r="63" spans="1:34" ht="12.75">
      <c r="A63" s="85" t="s">
        <v>94</v>
      </c>
      <c r="B63" s="74" t="s">
        <v>40</v>
      </c>
      <c r="C63" s="38" t="s">
        <v>102</v>
      </c>
      <c r="D63" s="57" t="s">
        <v>42</v>
      </c>
      <c r="E63" s="72"/>
      <c r="F63" s="61">
        <f t="shared" si="44"/>
      </c>
      <c r="G63" s="72"/>
      <c r="H63" s="61">
        <f t="shared" si="45"/>
      </c>
      <c r="I63" s="72"/>
      <c r="J63" s="61">
        <f t="shared" si="46"/>
      </c>
      <c r="K63" s="72"/>
      <c r="L63" s="61">
        <f t="shared" si="47"/>
      </c>
      <c r="M63" s="72"/>
      <c r="N63" s="61">
        <f t="shared" si="48"/>
        <v>0</v>
      </c>
      <c r="O63" s="72"/>
      <c r="P63" s="61">
        <f t="shared" si="49"/>
        <v>0</v>
      </c>
      <c r="Q63" s="72"/>
      <c r="R63" s="61">
        <f t="shared" si="50"/>
      </c>
      <c r="S63" s="72"/>
      <c r="T63" s="61">
        <f t="shared" si="51"/>
      </c>
      <c r="U63" s="70"/>
      <c r="V63" s="70"/>
      <c r="W63" s="71"/>
      <c r="X63" s="70"/>
      <c r="Y63" s="62"/>
      <c r="Z63" s="63">
        <f t="shared" si="52"/>
      </c>
      <c r="AA63" s="62"/>
      <c r="AB63" s="63">
        <f t="shared" si="53"/>
      </c>
      <c r="AC63" s="73"/>
      <c r="AD63" s="73"/>
      <c r="AE63" s="48"/>
      <c r="AH63" s="48"/>
    </row>
    <row r="64" spans="1:35" ht="12.75">
      <c r="A64" s="85" t="s">
        <v>94</v>
      </c>
      <c r="B64" s="74" t="s">
        <v>43</v>
      </c>
      <c r="C64" s="56" t="s">
        <v>103</v>
      </c>
      <c r="D64" s="57" t="s">
        <v>45</v>
      </c>
      <c r="E64" s="60"/>
      <c r="F64" s="61">
        <f t="shared" si="44"/>
      </c>
      <c r="G64" s="60"/>
      <c r="H64" s="61">
        <f t="shared" si="45"/>
      </c>
      <c r="I64" s="60"/>
      <c r="J64" s="61">
        <f t="shared" si="46"/>
      </c>
      <c r="K64" s="60"/>
      <c r="L64" s="61">
        <f t="shared" si="47"/>
      </c>
      <c r="M64" s="60"/>
      <c r="N64" s="61">
        <f t="shared" si="48"/>
        <v>0</v>
      </c>
      <c r="O64" s="60"/>
      <c r="P64" s="61">
        <f t="shared" si="49"/>
        <v>0</v>
      </c>
      <c r="Q64" s="60"/>
      <c r="R64" s="61">
        <f t="shared" si="50"/>
      </c>
      <c r="S64" s="60"/>
      <c r="T64" s="61">
        <f t="shared" si="51"/>
      </c>
      <c r="U64" s="58"/>
      <c r="V64" s="59"/>
      <c r="W64" s="58"/>
      <c r="X64" s="58"/>
      <c r="Y64" s="62"/>
      <c r="Z64" s="63">
        <f t="shared" si="52"/>
      </c>
      <c r="AA64" s="62"/>
      <c r="AB64" s="63">
        <f t="shared" si="53"/>
      </c>
      <c r="AC64" s="64"/>
      <c r="AD64" s="65"/>
      <c r="AE64" s="66"/>
      <c r="AF64" s="66"/>
      <c r="AG64" s="67"/>
      <c r="AH64" s="66"/>
      <c r="AI64" s="66"/>
    </row>
    <row r="65" spans="1:34" ht="12.75">
      <c r="A65" s="85" t="s">
        <v>94</v>
      </c>
      <c r="B65" s="74" t="s">
        <v>46</v>
      </c>
      <c r="C65" s="38" t="s">
        <v>104</v>
      </c>
      <c r="D65" s="57" t="s">
        <v>48</v>
      </c>
      <c r="E65" s="72"/>
      <c r="F65" s="61">
        <f t="shared" si="44"/>
      </c>
      <c r="G65" s="72"/>
      <c r="H65" s="61">
        <f t="shared" si="45"/>
      </c>
      <c r="I65" s="72"/>
      <c r="J65" s="61">
        <f t="shared" si="46"/>
      </c>
      <c r="K65" s="72"/>
      <c r="L65" s="61">
        <f t="shared" si="47"/>
      </c>
      <c r="M65" s="72">
        <v>4946</v>
      </c>
      <c r="N65" s="61">
        <f t="shared" si="48"/>
        <v>0.8760184201204393</v>
      </c>
      <c r="O65" s="72">
        <v>17976.33626618681</v>
      </c>
      <c r="P65" s="61">
        <f t="shared" si="49"/>
        <v>0.8705534068169406</v>
      </c>
      <c r="Q65" s="72"/>
      <c r="R65" s="61">
        <f t="shared" si="50"/>
      </c>
      <c r="S65" s="72"/>
      <c r="T65" s="61">
        <f t="shared" si="51"/>
      </c>
      <c r="U65" s="70"/>
      <c r="V65" s="70"/>
      <c r="W65" s="71"/>
      <c r="X65" s="70"/>
      <c r="Y65" s="62"/>
      <c r="Z65" s="63">
        <f t="shared" si="52"/>
      </c>
      <c r="AA65" s="62"/>
      <c r="AB65" s="63">
        <f t="shared" si="53"/>
      </c>
      <c r="AC65" s="73"/>
      <c r="AD65" s="73"/>
      <c r="AE65" s="48"/>
      <c r="AH65" s="48"/>
    </row>
    <row r="66" spans="1:35" ht="12.75">
      <c r="A66" s="85" t="s">
        <v>94</v>
      </c>
      <c r="B66" s="74" t="s">
        <v>49</v>
      </c>
      <c r="C66" s="56" t="s">
        <v>105</v>
      </c>
      <c r="D66" s="57" t="s">
        <v>51</v>
      </c>
      <c r="E66" s="60"/>
      <c r="F66" s="61">
        <f t="shared" si="44"/>
      </c>
      <c r="G66" s="60"/>
      <c r="H66" s="61">
        <f t="shared" si="45"/>
      </c>
      <c r="I66" s="60"/>
      <c r="J66" s="61">
        <f t="shared" si="46"/>
      </c>
      <c r="K66" s="60"/>
      <c r="L66" s="61">
        <f t="shared" si="47"/>
      </c>
      <c r="M66" s="60">
        <v>72</v>
      </c>
      <c r="N66" s="61">
        <f t="shared" si="48"/>
        <v>0.012752391073326248</v>
      </c>
      <c r="O66" s="60">
        <v>241.30598010959164</v>
      </c>
      <c r="P66" s="61">
        <f t="shared" si="49"/>
        <v>0.011685904177529412</v>
      </c>
      <c r="Q66" s="60"/>
      <c r="R66" s="61">
        <f t="shared" si="50"/>
      </c>
      <c r="S66" s="60"/>
      <c r="T66" s="61">
        <f t="shared" si="51"/>
      </c>
      <c r="U66" s="58"/>
      <c r="V66" s="59"/>
      <c r="W66" s="58"/>
      <c r="X66" s="58"/>
      <c r="Y66" s="62"/>
      <c r="Z66" s="63">
        <f t="shared" si="52"/>
      </c>
      <c r="AA66" s="62"/>
      <c r="AB66" s="63">
        <f t="shared" si="53"/>
      </c>
      <c r="AC66" s="64"/>
      <c r="AD66" s="65"/>
      <c r="AE66" s="66"/>
      <c r="AF66" s="66"/>
      <c r="AG66" s="67"/>
      <c r="AH66" s="66"/>
      <c r="AI66" s="66"/>
    </row>
    <row r="67" spans="1:34" ht="12.75">
      <c r="A67" s="85" t="s">
        <v>94</v>
      </c>
      <c r="B67" s="74" t="s">
        <v>52</v>
      </c>
      <c r="C67" s="38" t="s">
        <v>106</v>
      </c>
      <c r="D67" s="57" t="s">
        <v>54</v>
      </c>
      <c r="E67" s="72"/>
      <c r="F67" s="61">
        <f t="shared" si="44"/>
      </c>
      <c r="G67" s="72"/>
      <c r="H67" s="61">
        <f t="shared" si="45"/>
      </c>
      <c r="I67" s="72"/>
      <c r="J67" s="61">
        <f t="shared" si="46"/>
      </c>
      <c r="K67" s="72"/>
      <c r="L67" s="61">
        <f t="shared" si="47"/>
      </c>
      <c r="M67" s="72">
        <v>6</v>
      </c>
      <c r="N67" s="61">
        <f t="shared" si="48"/>
        <v>0.0010626992561105207</v>
      </c>
      <c r="O67" s="72">
        <v>7.0559744773837565</v>
      </c>
      <c r="P67" s="61">
        <f t="shared" si="49"/>
        <v>0.00034170492411481784</v>
      </c>
      <c r="Q67" s="72"/>
      <c r="R67" s="61">
        <f t="shared" si="50"/>
      </c>
      <c r="S67" s="72"/>
      <c r="T67" s="61">
        <f t="shared" si="51"/>
      </c>
      <c r="U67" s="70"/>
      <c r="V67" s="70"/>
      <c r="W67" s="71"/>
      <c r="X67" s="70"/>
      <c r="Y67" s="62"/>
      <c r="Z67" s="63">
        <f t="shared" si="52"/>
      </c>
      <c r="AA67" s="62"/>
      <c r="AB67" s="63">
        <f t="shared" si="53"/>
      </c>
      <c r="AC67" s="73"/>
      <c r="AD67" s="73"/>
      <c r="AE67" s="48"/>
      <c r="AH67" s="48"/>
    </row>
    <row r="68" spans="1:35" s="96" customFormat="1" ht="15">
      <c r="A68" s="89" t="s">
        <v>107</v>
      </c>
      <c r="B68" s="37" t="s">
        <v>23</v>
      </c>
      <c r="C68" s="56" t="s">
        <v>108</v>
      </c>
      <c r="D68" s="90" t="s">
        <v>109</v>
      </c>
      <c r="E68" s="42"/>
      <c r="F68" s="43">
        <f>SUM(F70:F79)</f>
        <v>0</v>
      </c>
      <c r="G68" s="42"/>
      <c r="H68" s="43">
        <f>SUM(H70:H79)</f>
        <v>0</v>
      </c>
      <c r="I68" s="42"/>
      <c r="J68" s="43">
        <f>SUM(J70:J79)</f>
        <v>0</v>
      </c>
      <c r="K68" s="42"/>
      <c r="L68" s="43">
        <f>SUM(L70:L79)</f>
        <v>0</v>
      </c>
      <c r="M68" s="42">
        <f>SUM(M70:M79)</f>
        <v>554999</v>
      </c>
      <c r="N68" s="43">
        <f>SUM(N70:N79)</f>
        <v>1</v>
      </c>
      <c r="O68" s="42">
        <f>SUM(O70:O79)</f>
        <v>542466.0374303731</v>
      </c>
      <c r="P68" s="43">
        <f>SUM(P70:P79)</f>
        <v>0.9999999999999998</v>
      </c>
      <c r="Q68" s="42"/>
      <c r="R68" s="43">
        <f>SUM(R70:R79)</f>
        <v>0</v>
      </c>
      <c r="S68" s="42"/>
      <c r="T68" s="43">
        <f>SUM(T70:T79)</f>
        <v>0</v>
      </c>
      <c r="U68" s="91">
        <f>SUM(U70:U79)</f>
        <v>0</v>
      </c>
      <c r="V68" s="92">
        <f>SUM(V70:V79)</f>
        <v>0</v>
      </c>
      <c r="W68" s="93">
        <f>SUM(W70:W79)</f>
        <v>0</v>
      </c>
      <c r="X68" s="92">
        <f>SUM(X70:X79)</f>
        <v>0</v>
      </c>
      <c r="Y68" s="44"/>
      <c r="Z68" s="45">
        <f>SUM(Z70:Z79)</f>
        <v>0</v>
      </c>
      <c r="AA68" s="44"/>
      <c r="AB68" s="45">
        <f>SUM(AB70:AB79)</f>
        <v>0</v>
      </c>
      <c r="AC68" s="46" t="e">
        <f>Y68/Y$68</f>
        <v>#DIV/0!</v>
      </c>
      <c r="AD68" s="47" t="e">
        <f>AA68/AA$68</f>
        <v>#DIV/0!</v>
      </c>
      <c r="AE68" s="94"/>
      <c r="AF68" s="94"/>
      <c r="AG68" s="95"/>
      <c r="AH68" s="94"/>
      <c r="AI68" s="94"/>
    </row>
    <row r="69" spans="1:35" s="55" customFormat="1" ht="12.75">
      <c r="A69" s="50"/>
      <c r="B69" s="50"/>
      <c r="C69" s="51"/>
      <c r="D69" s="52" t="s">
        <v>24</v>
      </c>
      <c r="E69" s="117">
        <f>IF(E68&gt;0,E68/$Y68,"")</f>
      </c>
      <c r="F69" s="118"/>
      <c r="G69" s="119">
        <f>IF(G68&gt;0,G68/$AA68,"")</f>
      </c>
      <c r="H69" s="120"/>
      <c r="I69" s="117">
        <f>IF(I68&gt;0,I68/$Y68,"")</f>
      </c>
      <c r="J69" s="118"/>
      <c r="K69" s="119">
        <f>IF(K68&gt;0,K68/$AA68,"")</f>
      </c>
      <c r="L69" s="120"/>
      <c r="M69" s="117" t="e">
        <f>IF(M68&gt;0,M68/$Y68,"")</f>
        <v>#DIV/0!</v>
      </c>
      <c r="N69" s="118"/>
      <c r="O69" s="119" t="e">
        <f>IF(O68&gt;0,O68/$AA68,"")</f>
        <v>#DIV/0!</v>
      </c>
      <c r="P69" s="120"/>
      <c r="Q69" s="117">
        <f>IF(Q68&gt;0,Q68/$Y68,"")</f>
      </c>
      <c r="R69" s="118"/>
      <c r="S69" s="119">
        <f>IF(S68&gt;0,S68/$AA68,"")</f>
      </c>
      <c r="T69" s="120"/>
      <c r="U69" s="117">
        <f>IF(U68&gt;0,U68/$Y68,"")</f>
      </c>
      <c r="V69" s="118"/>
      <c r="W69" s="119">
        <f>IF(W68&gt;0,W68/$AA68,"")</f>
      </c>
      <c r="X69" s="120"/>
      <c r="Y69" s="117">
        <f>IF(Y68&gt;0,Y68/$Y68,"")</f>
      </c>
      <c r="Z69" s="118"/>
      <c r="AA69" s="119">
        <f>IF(AA68&gt;0,AA68/$AA68,"")</f>
      </c>
      <c r="AB69" s="120"/>
      <c r="AC69" s="53"/>
      <c r="AD69" s="53"/>
      <c r="AE69" s="54"/>
      <c r="AF69" s="54"/>
      <c r="AG69" s="54"/>
      <c r="AH69" s="54"/>
      <c r="AI69" s="54"/>
    </row>
    <row r="70" spans="1:61" ht="12.75">
      <c r="A70" s="89" t="s">
        <v>107</v>
      </c>
      <c r="B70" s="7" t="s">
        <v>25</v>
      </c>
      <c r="C70" s="38" t="s">
        <v>110</v>
      </c>
      <c r="D70" s="57" t="s">
        <v>27</v>
      </c>
      <c r="E70" s="62"/>
      <c r="F70" s="63">
        <f aca="true" t="shared" si="54" ref="F70:F79">IF(E$68&gt;0,E70/E$68,"")</f>
      </c>
      <c r="G70" s="62"/>
      <c r="H70" s="63">
        <f aca="true" t="shared" si="55" ref="H70:H79">IF(G$68&gt;0,G70/G$68,"")</f>
      </c>
      <c r="I70" s="62"/>
      <c r="J70" s="63">
        <f>IF(I$68&gt;N82,I70/I$68,"")</f>
      </c>
      <c r="K70" s="62"/>
      <c r="L70" s="63">
        <f aca="true" t="shared" si="56" ref="L70:L79">IF(K$68&gt;0,K70/K$68,"")</f>
      </c>
      <c r="M70" s="62">
        <f>SUM(M10,M22,M46,M58)</f>
        <v>368816</v>
      </c>
      <c r="N70" s="63">
        <f aca="true" t="shared" si="57" ref="N70:N79">IF(M$68&gt;0,M70/M$68,"")</f>
        <v>0.6645345306928481</v>
      </c>
      <c r="O70" s="62">
        <f>SUM(O10,O22,O46,O58)</f>
        <v>279637.08776043204</v>
      </c>
      <c r="P70" s="63">
        <f aca="true" t="shared" si="58" ref="P70:P79">IF(O$68&gt;0,O70/O$68,"")</f>
        <v>0.5154923413916473</v>
      </c>
      <c r="Q70" s="62"/>
      <c r="R70" s="63">
        <f aca="true" t="shared" si="59" ref="R70:R79">IF(Q$68&gt;0,Q70/Q$68,"")</f>
      </c>
      <c r="S70" s="62"/>
      <c r="T70" s="63">
        <f aca="true" t="shared" si="60" ref="T70:T79">IF(S$68&gt;0,S70/S$68,"")</f>
      </c>
      <c r="U70" s="62"/>
      <c r="V70" s="63">
        <f aca="true" t="shared" si="61" ref="V70:V79">IF(U$68&gt;0,U70/U$68,"")</f>
      </c>
      <c r="W70" s="62"/>
      <c r="X70" s="63">
        <f aca="true" t="shared" si="62" ref="X70:X79">IF(W$68&gt;0,W70/W$68,"")</f>
      </c>
      <c r="Y70" s="62"/>
      <c r="Z70" s="63">
        <f aca="true" t="shared" si="63" ref="Z70:Z79">IF(Y$68&gt;0,Y70/Y$68,"")</f>
      </c>
      <c r="AA70" s="62"/>
      <c r="AB70" s="63">
        <f aca="true" t="shared" si="64" ref="AB70:AB79">IF(AA$68&gt;0,AA70/AA$68,"")</f>
      </c>
      <c r="AC70" s="64"/>
      <c r="AD70" s="65"/>
      <c r="AE70" s="66"/>
      <c r="AF70" s="66"/>
      <c r="AG70" s="67"/>
      <c r="AH70" s="66"/>
      <c r="AI70" s="66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</row>
    <row r="71" spans="1:34" ht="12.75">
      <c r="A71" s="89" t="s">
        <v>107</v>
      </c>
      <c r="B71" s="7" t="s">
        <v>28</v>
      </c>
      <c r="C71" s="56" t="s">
        <v>111</v>
      </c>
      <c r="D71" s="69" t="s">
        <v>30</v>
      </c>
      <c r="E71" s="97"/>
      <c r="F71" s="63">
        <f t="shared" si="54"/>
      </c>
      <c r="G71" s="97"/>
      <c r="H71" s="63">
        <f t="shared" si="55"/>
      </c>
      <c r="I71" s="97"/>
      <c r="J71" s="63">
        <f aca="true" t="shared" si="65" ref="J71:J79">IF(I$68&gt;0,I71/I$68,"")</f>
      </c>
      <c r="K71" s="97"/>
      <c r="L71" s="63">
        <f t="shared" si="56"/>
      </c>
      <c r="M71" s="62"/>
      <c r="N71" s="63">
        <f t="shared" si="57"/>
        <v>0</v>
      </c>
      <c r="O71" s="62"/>
      <c r="P71" s="63">
        <f t="shared" si="58"/>
        <v>0</v>
      </c>
      <c r="Q71" s="97"/>
      <c r="R71" s="63">
        <f t="shared" si="59"/>
      </c>
      <c r="S71" s="97"/>
      <c r="T71" s="63">
        <f t="shared" si="60"/>
      </c>
      <c r="U71" s="97"/>
      <c r="V71" s="63">
        <f t="shared" si="61"/>
      </c>
      <c r="W71" s="97"/>
      <c r="X71" s="63">
        <f t="shared" si="62"/>
      </c>
      <c r="Y71" s="62"/>
      <c r="Z71" s="63">
        <f t="shared" si="63"/>
      </c>
      <c r="AA71" s="62"/>
      <c r="AB71" s="63">
        <f t="shared" si="64"/>
      </c>
      <c r="AC71" s="73"/>
      <c r="AD71" s="73"/>
      <c r="AE71" s="48"/>
      <c r="AH71" s="48"/>
    </row>
    <row r="72" spans="1:35" ht="12.75">
      <c r="A72" s="89" t="s">
        <v>107</v>
      </c>
      <c r="B72" s="7" t="s">
        <v>31</v>
      </c>
      <c r="C72" s="38" t="s">
        <v>112</v>
      </c>
      <c r="D72" s="69" t="s">
        <v>33</v>
      </c>
      <c r="E72" s="62"/>
      <c r="F72" s="63">
        <f t="shared" si="54"/>
      </c>
      <c r="G72" s="62"/>
      <c r="H72" s="63">
        <f t="shared" si="55"/>
      </c>
      <c r="I72" s="62"/>
      <c r="J72" s="63">
        <f t="shared" si="65"/>
      </c>
      <c r="K72" s="62"/>
      <c r="L72" s="63">
        <f t="shared" si="56"/>
      </c>
      <c r="M72" s="62"/>
      <c r="N72" s="63">
        <f t="shared" si="57"/>
        <v>0</v>
      </c>
      <c r="O72" s="62"/>
      <c r="P72" s="63">
        <f t="shared" si="58"/>
        <v>0</v>
      </c>
      <c r="Q72" s="62"/>
      <c r="R72" s="63">
        <f t="shared" si="59"/>
      </c>
      <c r="S72" s="62"/>
      <c r="T72" s="63">
        <f t="shared" si="60"/>
      </c>
      <c r="U72" s="62"/>
      <c r="V72" s="63">
        <f t="shared" si="61"/>
      </c>
      <c r="W72" s="62"/>
      <c r="X72" s="63">
        <f t="shared" si="62"/>
      </c>
      <c r="Y72" s="62"/>
      <c r="Z72" s="63">
        <f t="shared" si="63"/>
      </c>
      <c r="AA72" s="62"/>
      <c r="AB72" s="63">
        <f t="shared" si="64"/>
      </c>
      <c r="AC72" s="64"/>
      <c r="AD72" s="65"/>
      <c r="AE72" s="66"/>
      <c r="AF72" s="66"/>
      <c r="AG72" s="67"/>
      <c r="AH72" s="66"/>
      <c r="AI72" s="66"/>
    </row>
    <row r="73" spans="1:34" ht="12.75">
      <c r="A73" s="89" t="s">
        <v>107</v>
      </c>
      <c r="B73" s="74" t="s">
        <v>34</v>
      </c>
      <c r="C73" s="56" t="s">
        <v>113</v>
      </c>
      <c r="D73" s="69" t="s">
        <v>36</v>
      </c>
      <c r="E73" s="97"/>
      <c r="F73" s="63">
        <f t="shared" si="54"/>
      </c>
      <c r="G73" s="97"/>
      <c r="H73" s="63">
        <f t="shared" si="55"/>
      </c>
      <c r="I73" s="97"/>
      <c r="J73" s="63">
        <f t="shared" si="65"/>
      </c>
      <c r="K73" s="97"/>
      <c r="L73" s="63">
        <f t="shared" si="56"/>
      </c>
      <c r="M73" s="62"/>
      <c r="N73" s="63">
        <f t="shared" si="57"/>
        <v>0</v>
      </c>
      <c r="O73" s="62"/>
      <c r="P73" s="63">
        <f t="shared" si="58"/>
        <v>0</v>
      </c>
      <c r="Q73" s="97"/>
      <c r="R73" s="63">
        <f t="shared" si="59"/>
      </c>
      <c r="S73" s="97"/>
      <c r="T73" s="63">
        <f t="shared" si="60"/>
      </c>
      <c r="U73" s="97"/>
      <c r="V73" s="63">
        <f t="shared" si="61"/>
      </c>
      <c r="W73" s="97"/>
      <c r="X73" s="63">
        <f t="shared" si="62"/>
      </c>
      <c r="Y73" s="62"/>
      <c r="Z73" s="63">
        <f t="shared" si="63"/>
      </c>
      <c r="AA73" s="62"/>
      <c r="AB73" s="63">
        <f t="shared" si="64"/>
      </c>
      <c r="AC73" s="73"/>
      <c r="AD73" s="73"/>
      <c r="AE73" s="48"/>
      <c r="AH73" s="48"/>
    </row>
    <row r="74" spans="1:35" ht="12.75">
      <c r="A74" s="89" t="s">
        <v>107</v>
      </c>
      <c r="B74" s="7" t="s">
        <v>37</v>
      </c>
      <c r="C74" s="38" t="s">
        <v>114</v>
      </c>
      <c r="D74" s="57" t="s">
        <v>39</v>
      </c>
      <c r="E74" s="62"/>
      <c r="F74" s="63">
        <f t="shared" si="54"/>
      </c>
      <c r="G74" s="62"/>
      <c r="H74" s="63">
        <f t="shared" si="55"/>
      </c>
      <c r="I74" s="62"/>
      <c r="J74" s="63">
        <f t="shared" si="65"/>
      </c>
      <c r="K74" s="62"/>
      <c r="L74" s="63">
        <f t="shared" si="56"/>
      </c>
      <c r="M74" s="62">
        <f aca="true" t="shared" si="66" ref="M74:M79">SUM(M14,M26,M50,M62)</f>
        <v>25060</v>
      </c>
      <c r="N74" s="63">
        <f t="shared" si="57"/>
        <v>0.04515323451033245</v>
      </c>
      <c r="O74" s="62">
        <f aca="true" t="shared" si="67" ref="O74:O79">SUM(O14,O26,O50,O62)</f>
        <v>11543.371878969578</v>
      </c>
      <c r="P74" s="63">
        <f t="shared" si="58"/>
        <v>0.021279437019964955</v>
      </c>
      <c r="Q74" s="62"/>
      <c r="R74" s="63">
        <f t="shared" si="59"/>
      </c>
      <c r="S74" s="62"/>
      <c r="T74" s="63">
        <f t="shared" si="60"/>
      </c>
      <c r="U74" s="62"/>
      <c r="V74" s="63">
        <f t="shared" si="61"/>
      </c>
      <c r="W74" s="62"/>
      <c r="X74" s="63">
        <f t="shared" si="62"/>
      </c>
      <c r="Y74" s="62"/>
      <c r="Z74" s="63">
        <f t="shared" si="63"/>
      </c>
      <c r="AA74" s="62"/>
      <c r="AB74" s="63">
        <f t="shared" si="64"/>
      </c>
      <c r="AC74" s="64"/>
      <c r="AD74" s="65"/>
      <c r="AE74" s="66"/>
      <c r="AF74" s="66"/>
      <c r="AG74" s="67"/>
      <c r="AH74" s="66"/>
      <c r="AI74" s="66"/>
    </row>
    <row r="75" spans="1:34" ht="12.75">
      <c r="A75" s="89" t="s">
        <v>107</v>
      </c>
      <c r="B75" s="74" t="s">
        <v>40</v>
      </c>
      <c r="C75" s="56" t="s">
        <v>115</v>
      </c>
      <c r="D75" s="57" t="s">
        <v>42</v>
      </c>
      <c r="E75" s="97"/>
      <c r="F75" s="63">
        <f t="shared" si="54"/>
      </c>
      <c r="G75" s="97"/>
      <c r="H75" s="63">
        <f t="shared" si="55"/>
      </c>
      <c r="I75" s="97"/>
      <c r="J75" s="63">
        <f t="shared" si="65"/>
      </c>
      <c r="K75" s="97"/>
      <c r="L75" s="63">
        <f t="shared" si="56"/>
      </c>
      <c r="M75" s="62">
        <f t="shared" si="66"/>
        <v>452</v>
      </c>
      <c r="N75" s="63">
        <f t="shared" si="57"/>
        <v>0.0008144158818304177</v>
      </c>
      <c r="O75" s="62">
        <f t="shared" si="67"/>
        <v>468.46533055298863</v>
      </c>
      <c r="P75" s="63">
        <f t="shared" si="58"/>
        <v>0.0008635846269235193</v>
      </c>
      <c r="Q75" s="97"/>
      <c r="R75" s="63">
        <f t="shared" si="59"/>
      </c>
      <c r="S75" s="97"/>
      <c r="T75" s="63">
        <f t="shared" si="60"/>
      </c>
      <c r="U75" s="97"/>
      <c r="V75" s="63">
        <f t="shared" si="61"/>
      </c>
      <c r="W75" s="97"/>
      <c r="X75" s="63">
        <f t="shared" si="62"/>
      </c>
      <c r="Y75" s="62"/>
      <c r="Z75" s="63">
        <f t="shared" si="63"/>
      </c>
      <c r="AA75" s="62"/>
      <c r="AB75" s="63">
        <f t="shared" si="64"/>
      </c>
      <c r="AC75" s="73"/>
      <c r="AD75" s="73"/>
      <c r="AE75" s="48"/>
      <c r="AH75" s="48"/>
    </row>
    <row r="76" spans="1:35" ht="12.75">
      <c r="A76" s="89" t="s">
        <v>107</v>
      </c>
      <c r="B76" s="74" t="s">
        <v>43</v>
      </c>
      <c r="C76" s="38" t="s">
        <v>116</v>
      </c>
      <c r="D76" s="57" t="s">
        <v>45</v>
      </c>
      <c r="E76" s="62"/>
      <c r="F76" s="63">
        <f t="shared" si="54"/>
      </c>
      <c r="G76" s="62"/>
      <c r="H76" s="63">
        <f t="shared" si="55"/>
      </c>
      <c r="I76" s="62"/>
      <c r="J76" s="63">
        <f t="shared" si="65"/>
      </c>
      <c r="K76" s="62"/>
      <c r="L76" s="63">
        <f t="shared" si="56"/>
      </c>
      <c r="M76" s="62"/>
      <c r="N76" s="63">
        <f t="shared" si="57"/>
        <v>0</v>
      </c>
      <c r="O76" s="62"/>
      <c r="P76" s="63">
        <f t="shared" si="58"/>
        <v>0</v>
      </c>
      <c r="Q76" s="62"/>
      <c r="R76" s="63">
        <f t="shared" si="59"/>
      </c>
      <c r="S76" s="62"/>
      <c r="T76" s="63">
        <f t="shared" si="60"/>
      </c>
      <c r="U76" s="62"/>
      <c r="V76" s="63">
        <f t="shared" si="61"/>
      </c>
      <c r="W76" s="62"/>
      <c r="X76" s="63">
        <f t="shared" si="62"/>
      </c>
      <c r="Y76" s="62"/>
      <c r="Z76" s="63">
        <f t="shared" si="63"/>
      </c>
      <c r="AA76" s="62"/>
      <c r="AB76" s="63">
        <f t="shared" si="64"/>
      </c>
      <c r="AC76" s="64"/>
      <c r="AD76" s="65"/>
      <c r="AE76" s="66"/>
      <c r="AF76" s="66"/>
      <c r="AG76" s="67"/>
      <c r="AH76" s="66"/>
      <c r="AI76" s="66"/>
    </row>
    <row r="77" spans="1:34" ht="12.75">
      <c r="A77" s="89" t="s">
        <v>107</v>
      </c>
      <c r="B77" s="74" t="s">
        <v>46</v>
      </c>
      <c r="C77" s="56" t="s">
        <v>117</v>
      </c>
      <c r="D77" s="57" t="s">
        <v>48</v>
      </c>
      <c r="E77" s="97"/>
      <c r="F77" s="63">
        <f t="shared" si="54"/>
      </c>
      <c r="G77" s="97"/>
      <c r="H77" s="63">
        <f t="shared" si="55"/>
      </c>
      <c r="I77" s="97"/>
      <c r="J77" s="63">
        <f t="shared" si="65"/>
      </c>
      <c r="K77" s="97"/>
      <c r="L77" s="63">
        <f t="shared" si="56"/>
      </c>
      <c r="M77" s="62">
        <f t="shared" si="66"/>
        <v>155972</v>
      </c>
      <c r="N77" s="63">
        <f t="shared" si="57"/>
        <v>0.2810311369930396</v>
      </c>
      <c r="O77" s="62">
        <f t="shared" si="67"/>
        <v>242905.77013501385</v>
      </c>
      <c r="P77" s="63">
        <f t="shared" si="58"/>
        <v>0.44778060445155776</v>
      </c>
      <c r="Q77" s="97"/>
      <c r="R77" s="63">
        <f t="shared" si="59"/>
      </c>
      <c r="S77" s="97"/>
      <c r="T77" s="63">
        <f t="shared" si="60"/>
      </c>
      <c r="U77" s="97"/>
      <c r="V77" s="63">
        <f t="shared" si="61"/>
      </c>
      <c r="W77" s="97"/>
      <c r="X77" s="63">
        <f t="shared" si="62"/>
      </c>
      <c r="Y77" s="62"/>
      <c r="Z77" s="63">
        <f t="shared" si="63"/>
      </c>
      <c r="AA77" s="62"/>
      <c r="AB77" s="63">
        <f t="shared" si="64"/>
      </c>
      <c r="AC77" s="73"/>
      <c r="AD77" s="73"/>
      <c r="AE77" s="48"/>
      <c r="AH77" s="48"/>
    </row>
    <row r="78" spans="1:35" ht="12.75">
      <c r="A78" s="89" t="s">
        <v>107</v>
      </c>
      <c r="B78" s="74" t="s">
        <v>49</v>
      </c>
      <c r="C78" s="38" t="s">
        <v>118</v>
      </c>
      <c r="D78" s="57" t="s">
        <v>51</v>
      </c>
      <c r="E78" s="62"/>
      <c r="F78" s="63">
        <f t="shared" si="54"/>
      </c>
      <c r="G78" s="62"/>
      <c r="H78" s="63">
        <f t="shared" si="55"/>
      </c>
      <c r="I78" s="62"/>
      <c r="J78" s="63">
        <f t="shared" si="65"/>
      </c>
      <c r="K78" s="62"/>
      <c r="L78" s="63">
        <f t="shared" si="56"/>
      </c>
      <c r="M78" s="62">
        <f t="shared" si="66"/>
        <v>4648</v>
      </c>
      <c r="N78" s="63">
        <f t="shared" si="57"/>
        <v>0.008374789864486242</v>
      </c>
      <c r="O78" s="62">
        <f t="shared" si="67"/>
        <v>7787.355577437424</v>
      </c>
      <c r="P78" s="63">
        <f t="shared" si="58"/>
        <v>0.014355471200235186</v>
      </c>
      <c r="Q78" s="62"/>
      <c r="R78" s="63">
        <f t="shared" si="59"/>
      </c>
      <c r="S78" s="62"/>
      <c r="T78" s="63">
        <f t="shared" si="60"/>
      </c>
      <c r="U78" s="62"/>
      <c r="V78" s="63">
        <f t="shared" si="61"/>
      </c>
      <c r="W78" s="62"/>
      <c r="X78" s="63">
        <f t="shared" si="62"/>
      </c>
      <c r="Y78" s="62"/>
      <c r="Z78" s="63">
        <f t="shared" si="63"/>
      </c>
      <c r="AA78" s="62"/>
      <c r="AB78" s="63">
        <f t="shared" si="64"/>
      </c>
      <c r="AC78" s="64"/>
      <c r="AD78" s="65"/>
      <c r="AE78" s="66"/>
      <c r="AF78" s="66"/>
      <c r="AG78" s="67"/>
      <c r="AH78" s="66"/>
      <c r="AI78" s="66"/>
    </row>
    <row r="79" spans="1:34" ht="12.75">
      <c r="A79" s="89" t="s">
        <v>107</v>
      </c>
      <c r="B79" s="74" t="s">
        <v>52</v>
      </c>
      <c r="C79" s="56" t="s">
        <v>119</v>
      </c>
      <c r="D79" s="57" t="s">
        <v>54</v>
      </c>
      <c r="E79" s="97"/>
      <c r="F79" s="63">
        <f t="shared" si="54"/>
      </c>
      <c r="G79" s="97"/>
      <c r="H79" s="63">
        <f t="shared" si="55"/>
      </c>
      <c r="I79" s="97"/>
      <c r="J79" s="63">
        <f t="shared" si="65"/>
      </c>
      <c r="K79" s="97"/>
      <c r="L79" s="63">
        <f t="shared" si="56"/>
      </c>
      <c r="M79" s="62">
        <f t="shared" si="66"/>
        <v>51</v>
      </c>
      <c r="N79" s="63">
        <f t="shared" si="57"/>
        <v>9.18920574631666E-05</v>
      </c>
      <c r="O79" s="62">
        <f t="shared" si="67"/>
        <v>123.98674796719469</v>
      </c>
      <c r="P79" s="63">
        <f t="shared" si="58"/>
        <v>0.00022856130967113068</v>
      </c>
      <c r="Q79" s="97"/>
      <c r="R79" s="63">
        <f t="shared" si="59"/>
      </c>
      <c r="S79" s="97"/>
      <c r="T79" s="63">
        <f t="shared" si="60"/>
      </c>
      <c r="U79" s="97"/>
      <c r="V79" s="63">
        <f t="shared" si="61"/>
      </c>
      <c r="W79" s="97"/>
      <c r="X79" s="63">
        <f t="shared" si="62"/>
      </c>
      <c r="Y79" s="62"/>
      <c r="Z79" s="63">
        <f t="shared" si="63"/>
      </c>
      <c r="AA79" s="62"/>
      <c r="AB79" s="63">
        <f t="shared" si="64"/>
      </c>
      <c r="AC79" s="73"/>
      <c r="AD79" s="73"/>
      <c r="AE79" s="48"/>
      <c r="AH79" s="48"/>
    </row>
    <row r="80" spans="7:27" ht="12.75">
      <c r="G80" s="48"/>
      <c r="J80" s="98"/>
      <c r="O80" s="48"/>
      <c r="Y80" s="99"/>
      <c r="Z80" s="99"/>
      <c r="AA80" s="99"/>
    </row>
    <row r="81" spans="7:27" ht="12.75">
      <c r="G81" s="48"/>
      <c r="J81" s="98"/>
      <c r="O81" s="48"/>
      <c r="Y81" s="99"/>
      <c r="Z81" s="99"/>
      <c r="AA81" s="99"/>
    </row>
    <row r="82" spans="7:27" ht="12.75">
      <c r="G82" s="48"/>
      <c r="J82" s="98"/>
      <c r="O82" s="48"/>
      <c r="Y82" s="99"/>
      <c r="Z82" s="99"/>
      <c r="AA82" s="99"/>
    </row>
    <row r="83" spans="7:27" ht="12.75">
      <c r="G83" s="48"/>
      <c r="J83" s="98"/>
      <c r="O83" s="48"/>
      <c r="AA83" s="100"/>
    </row>
    <row r="84" spans="7:15" ht="12.75">
      <c r="G84" s="48"/>
      <c r="J84" s="98"/>
      <c r="O84" s="48"/>
    </row>
    <row r="85" spans="7:15" ht="12.75">
      <c r="G85" s="48"/>
      <c r="J85" s="98"/>
      <c r="O85" s="48"/>
    </row>
    <row r="86" spans="7:15" ht="12.75">
      <c r="G86" s="48"/>
      <c r="J86" s="98"/>
      <c r="O86" s="48"/>
    </row>
    <row r="87" spans="7:15" ht="12.75">
      <c r="G87" s="48"/>
      <c r="J87" s="98"/>
      <c r="O87" s="48"/>
    </row>
    <row r="88" spans="7:15" ht="12.75">
      <c r="G88" s="48"/>
      <c r="J88" s="98"/>
      <c r="O88" s="48"/>
    </row>
    <row r="89" spans="7:15" ht="12.75">
      <c r="G89" s="48"/>
      <c r="J89" s="98"/>
      <c r="O89" s="48"/>
    </row>
    <row r="90" spans="7:15" ht="12.75">
      <c r="G90" s="48"/>
      <c r="J90" s="98"/>
      <c r="O90" s="48"/>
    </row>
    <row r="91" spans="7:15" ht="12.75">
      <c r="G91" s="48"/>
      <c r="J91" s="98"/>
      <c r="O91" s="48"/>
    </row>
    <row r="92" spans="7:15" ht="12.75">
      <c r="G92" s="48"/>
      <c r="J92" s="98"/>
      <c r="O92" s="48"/>
    </row>
    <row r="93" spans="7:15" ht="12.75">
      <c r="G93" s="48"/>
      <c r="J93" s="98"/>
      <c r="O93" s="48"/>
    </row>
    <row r="94" spans="7:15" ht="12.75">
      <c r="G94" s="48"/>
      <c r="J94" s="98"/>
      <c r="O94" s="48"/>
    </row>
    <row r="95" spans="7:15" ht="12.75">
      <c r="G95" s="48"/>
      <c r="J95" s="98"/>
      <c r="O95" s="48"/>
    </row>
    <row r="96" spans="7:15" ht="12.75">
      <c r="G96" s="48"/>
      <c r="J96" s="98"/>
      <c r="O96" s="48"/>
    </row>
    <row r="97" spans="7:15" ht="12.75">
      <c r="G97" s="48"/>
      <c r="J97" s="98"/>
      <c r="O97" s="48"/>
    </row>
    <row r="98" spans="7:15" ht="12.75">
      <c r="G98" s="48"/>
      <c r="J98" s="98"/>
      <c r="O98" s="48"/>
    </row>
    <row r="99" spans="7:15" ht="12.75">
      <c r="G99" s="48"/>
      <c r="J99" s="98"/>
      <c r="O99" s="48"/>
    </row>
    <row r="100" spans="7:15" ht="12.75">
      <c r="G100" s="48"/>
      <c r="J100" s="98"/>
      <c r="O100" s="48"/>
    </row>
    <row r="101" spans="7:15" ht="12.75">
      <c r="G101" s="48"/>
      <c r="J101" s="98"/>
      <c r="O101" s="48"/>
    </row>
    <row r="102" spans="7:15" ht="12.75">
      <c r="G102" s="48"/>
      <c r="J102" s="98"/>
      <c r="O102" s="48"/>
    </row>
    <row r="103" spans="7:15" ht="12.75">
      <c r="G103" s="48"/>
      <c r="J103" s="98"/>
      <c r="O103" s="48"/>
    </row>
    <row r="104" spans="7:15" ht="12.75">
      <c r="G104" s="48"/>
      <c r="J104" s="98"/>
      <c r="O104" s="48"/>
    </row>
    <row r="105" spans="7:15" ht="12.75">
      <c r="G105" s="48"/>
      <c r="J105" s="98"/>
      <c r="O105" s="48"/>
    </row>
    <row r="106" spans="7:15" ht="12.75">
      <c r="G106" s="48"/>
      <c r="J106" s="98"/>
      <c r="O106" s="48"/>
    </row>
    <row r="107" spans="7:15" ht="12.75">
      <c r="G107" s="48"/>
      <c r="J107" s="98"/>
      <c r="O107" s="48"/>
    </row>
    <row r="108" spans="7:15" ht="12.75">
      <c r="G108" s="48"/>
      <c r="J108" s="98"/>
      <c r="O108" s="48"/>
    </row>
    <row r="109" spans="7:15" ht="12.75">
      <c r="G109" s="48"/>
      <c r="J109" s="98"/>
      <c r="O109" s="48"/>
    </row>
    <row r="110" spans="7:15" ht="12.75">
      <c r="G110" s="48"/>
      <c r="J110" s="98"/>
      <c r="O110" s="48"/>
    </row>
    <row r="111" spans="7:15" ht="12.75">
      <c r="G111" s="48"/>
      <c r="J111" s="98"/>
      <c r="O111" s="48"/>
    </row>
    <row r="112" spans="7:15" ht="12.75">
      <c r="G112" s="48"/>
      <c r="J112" s="98"/>
      <c r="O112" s="48"/>
    </row>
    <row r="113" spans="7:15" ht="12.75">
      <c r="G113" s="48"/>
      <c r="J113" s="98"/>
      <c r="O113" s="48"/>
    </row>
    <row r="114" spans="7:15" ht="12.75">
      <c r="G114" s="48"/>
      <c r="J114" s="98"/>
      <c r="O114" s="48"/>
    </row>
    <row r="115" spans="7:15" ht="12.75">
      <c r="G115" s="48"/>
      <c r="J115" s="98"/>
      <c r="O115" s="48"/>
    </row>
    <row r="116" spans="7:15" ht="12.75">
      <c r="G116" s="48"/>
      <c r="J116" s="98"/>
      <c r="O116" s="48"/>
    </row>
    <row r="117" spans="7:15" ht="12.75">
      <c r="G117" s="48"/>
      <c r="J117" s="98"/>
      <c r="O117" s="48"/>
    </row>
    <row r="118" spans="7:15" ht="12.75">
      <c r="G118" s="48"/>
      <c r="J118" s="98"/>
      <c r="O118" s="48"/>
    </row>
    <row r="119" spans="7:15" ht="12.75">
      <c r="G119" s="48"/>
      <c r="J119" s="98"/>
      <c r="O119" s="48"/>
    </row>
    <row r="120" spans="7:15" ht="12.75">
      <c r="G120" s="48"/>
      <c r="J120" s="98"/>
      <c r="O120" s="48"/>
    </row>
    <row r="121" spans="7:15" ht="12.75">
      <c r="G121" s="48"/>
      <c r="J121" s="98"/>
      <c r="O121" s="48"/>
    </row>
    <row r="122" spans="7:15" ht="12.75">
      <c r="G122" s="48"/>
      <c r="J122" s="98"/>
      <c r="O122" s="48"/>
    </row>
    <row r="123" spans="7:15" ht="12.75">
      <c r="G123" s="48"/>
      <c r="J123" s="98"/>
      <c r="O123" s="48"/>
    </row>
    <row r="124" spans="7:15" ht="12.75">
      <c r="G124" s="48"/>
      <c r="J124" s="98"/>
      <c r="O124" s="48"/>
    </row>
    <row r="125" spans="7:15" ht="12.75">
      <c r="G125" s="48"/>
      <c r="J125" s="98"/>
      <c r="O125" s="48"/>
    </row>
    <row r="126" spans="7:15" ht="12.75">
      <c r="G126" s="48"/>
      <c r="J126" s="98"/>
      <c r="O126" s="48"/>
    </row>
    <row r="127" spans="7:15" ht="12.75">
      <c r="G127" s="48"/>
      <c r="J127" s="98"/>
      <c r="O127" s="48"/>
    </row>
    <row r="128" spans="7:15" ht="12.75">
      <c r="G128" s="48"/>
      <c r="J128" s="98"/>
      <c r="O128" s="48"/>
    </row>
    <row r="129" spans="7:15" ht="12.75">
      <c r="G129" s="48"/>
      <c r="J129" s="98"/>
      <c r="O129" s="48"/>
    </row>
    <row r="130" spans="7:15" ht="12.75">
      <c r="G130" s="48"/>
      <c r="J130" s="98"/>
      <c r="O130" s="48"/>
    </row>
    <row r="131" spans="7:15" ht="12.75">
      <c r="G131" s="48"/>
      <c r="J131" s="98"/>
      <c r="O131" s="48"/>
    </row>
    <row r="132" spans="7:15" ht="12.75">
      <c r="G132" s="48"/>
      <c r="J132" s="98"/>
      <c r="O132" s="48"/>
    </row>
    <row r="133" spans="7:15" ht="12.75">
      <c r="G133" s="48"/>
      <c r="J133" s="98"/>
      <c r="O133" s="48"/>
    </row>
    <row r="134" spans="7:15" ht="12.75">
      <c r="G134" s="48"/>
      <c r="J134" s="98"/>
      <c r="O134" s="48"/>
    </row>
    <row r="135" spans="7:15" ht="12.75">
      <c r="G135" s="48"/>
      <c r="J135" s="98"/>
      <c r="O135" s="48"/>
    </row>
    <row r="136" spans="7:15" ht="12.75">
      <c r="G136" s="48"/>
      <c r="J136" s="98"/>
      <c r="O136" s="48"/>
    </row>
    <row r="137" spans="7:15" ht="12.75">
      <c r="G137" s="48"/>
      <c r="J137" s="98"/>
      <c r="O137" s="48"/>
    </row>
    <row r="138" spans="7:15" ht="12.75">
      <c r="G138" s="48"/>
      <c r="J138" s="98"/>
      <c r="O138" s="48"/>
    </row>
    <row r="139" spans="7:15" ht="12.75">
      <c r="G139" s="48"/>
      <c r="J139" s="98"/>
      <c r="O139" s="48"/>
    </row>
    <row r="140" spans="7:15" ht="12.75">
      <c r="G140" s="48"/>
      <c r="J140" s="98"/>
      <c r="O140" s="48"/>
    </row>
    <row r="141" spans="7:15" ht="12.75">
      <c r="G141" s="48"/>
      <c r="J141" s="98"/>
      <c r="O141" s="48"/>
    </row>
    <row r="142" spans="7:15" ht="12.75">
      <c r="G142" s="48"/>
      <c r="J142" s="98"/>
      <c r="O142" s="48"/>
    </row>
    <row r="143" spans="7:15" ht="12.75">
      <c r="G143" s="48"/>
      <c r="J143" s="98"/>
      <c r="O143" s="48"/>
    </row>
    <row r="144" spans="7:15" ht="12.75">
      <c r="G144" s="48"/>
      <c r="J144" s="98"/>
      <c r="O144" s="48"/>
    </row>
    <row r="145" spans="7:15" ht="12.75">
      <c r="G145" s="48"/>
      <c r="J145" s="98"/>
      <c r="O145" s="48"/>
    </row>
    <row r="146" spans="7:15" ht="12.75">
      <c r="G146" s="48"/>
      <c r="J146" s="98"/>
      <c r="O146" s="48"/>
    </row>
    <row r="147" spans="7:15" ht="12.75">
      <c r="G147" s="48"/>
      <c r="J147" s="98"/>
      <c r="O147" s="48"/>
    </row>
    <row r="148" spans="7:15" ht="12.75">
      <c r="G148" s="48"/>
      <c r="J148" s="98"/>
      <c r="O148" s="48"/>
    </row>
    <row r="149" spans="7:15" ht="12.75">
      <c r="G149" s="48"/>
      <c r="J149" s="98"/>
      <c r="O149" s="48"/>
    </row>
    <row r="150" spans="7:15" ht="12.75">
      <c r="G150" s="48"/>
      <c r="J150" s="98"/>
      <c r="O150" s="48"/>
    </row>
    <row r="151" spans="7:15" ht="12.75">
      <c r="G151" s="48"/>
      <c r="J151" s="98"/>
      <c r="O151" s="48"/>
    </row>
    <row r="152" spans="7:15" ht="12.75">
      <c r="G152" s="48"/>
      <c r="J152" s="98"/>
      <c r="O152" s="48"/>
    </row>
    <row r="153" spans="7:15" ht="12.75">
      <c r="G153" s="48"/>
      <c r="J153" s="98"/>
      <c r="O153" s="48"/>
    </row>
    <row r="154" spans="7:15" ht="12.75">
      <c r="G154" s="48"/>
      <c r="J154" s="98"/>
      <c r="O154" s="48"/>
    </row>
    <row r="155" spans="7:15" ht="12.75">
      <c r="G155" s="48"/>
      <c r="J155" s="98"/>
      <c r="O155" s="48"/>
    </row>
    <row r="156" spans="7:15" ht="12.75">
      <c r="G156" s="48"/>
      <c r="J156" s="98"/>
      <c r="O156" s="48"/>
    </row>
    <row r="157" spans="7:15" ht="12.75">
      <c r="G157" s="48"/>
      <c r="J157" s="98"/>
      <c r="O157" s="48"/>
    </row>
    <row r="158" spans="7:15" ht="12.75">
      <c r="G158" s="48"/>
      <c r="J158" s="98"/>
      <c r="O158" s="48"/>
    </row>
    <row r="159" spans="7:15" ht="12.75">
      <c r="G159" s="48"/>
      <c r="J159" s="98"/>
      <c r="O159" s="48"/>
    </row>
    <row r="160" spans="7:15" ht="12.75">
      <c r="G160" s="48"/>
      <c r="J160" s="98"/>
      <c r="O160" s="48"/>
    </row>
    <row r="161" spans="7:15" ht="12.75">
      <c r="G161" s="48"/>
      <c r="J161" s="98"/>
      <c r="O161" s="48"/>
    </row>
    <row r="162" spans="7:15" ht="12.75">
      <c r="G162" s="48"/>
      <c r="J162" s="98"/>
      <c r="O162" s="48"/>
    </row>
    <row r="163" spans="7:15" ht="12.75">
      <c r="G163" s="48"/>
      <c r="J163" s="98"/>
      <c r="O163" s="48"/>
    </row>
    <row r="164" spans="7:15" ht="12.75">
      <c r="G164" s="48"/>
      <c r="J164" s="98"/>
      <c r="O164" s="48"/>
    </row>
    <row r="165" spans="7:15" ht="12.75">
      <c r="G165" s="48"/>
      <c r="J165" s="98"/>
      <c r="O165" s="48"/>
    </row>
    <row r="166" spans="7:15" ht="12.75">
      <c r="G166" s="48"/>
      <c r="J166" s="98"/>
      <c r="O166" s="48"/>
    </row>
    <row r="167" spans="7:15" ht="12.75">
      <c r="G167" s="48"/>
      <c r="J167" s="98"/>
      <c r="O167" s="48"/>
    </row>
    <row r="168" spans="7:15" ht="12.75">
      <c r="G168" s="48"/>
      <c r="J168" s="98"/>
      <c r="O168" s="48"/>
    </row>
    <row r="169" spans="7:15" ht="12.75">
      <c r="G169" s="48"/>
      <c r="J169" s="98"/>
      <c r="O169" s="48"/>
    </row>
    <row r="170" spans="7:15" ht="12.75">
      <c r="G170" s="48"/>
      <c r="J170" s="98"/>
      <c r="O170" s="48"/>
    </row>
    <row r="171" spans="7:10" ht="12.75">
      <c r="G171" s="48"/>
      <c r="J171" s="98"/>
    </row>
    <row r="172" spans="7:10" ht="12.75">
      <c r="G172" s="48"/>
      <c r="J172" s="98"/>
    </row>
    <row r="173" spans="7:10" ht="12.75">
      <c r="G173" s="48"/>
      <c r="J173" s="98"/>
    </row>
    <row r="174" spans="7:10" ht="12.75">
      <c r="G174" s="48"/>
      <c r="J174" s="98"/>
    </row>
    <row r="175" spans="7:10" ht="12.75">
      <c r="G175" s="48"/>
      <c r="J175" s="98"/>
    </row>
    <row r="176" spans="7:10" ht="12.75">
      <c r="G176" s="48"/>
      <c r="J176" s="98"/>
    </row>
    <row r="177" spans="7:10" ht="12.75">
      <c r="G177" s="48"/>
      <c r="J177" s="98"/>
    </row>
    <row r="178" spans="7:10" ht="12.75">
      <c r="G178" s="48"/>
      <c r="J178" s="98"/>
    </row>
    <row r="179" spans="7:10" ht="12.75">
      <c r="G179" s="48"/>
      <c r="J179" s="98"/>
    </row>
    <row r="180" spans="7:10" ht="12.75">
      <c r="G180" s="48"/>
      <c r="J180" s="98"/>
    </row>
    <row r="181" spans="7:10" ht="12.75">
      <c r="G181" s="48"/>
      <c r="J181" s="98"/>
    </row>
    <row r="182" spans="7:10" ht="12.75">
      <c r="G182" s="48"/>
      <c r="J182" s="98"/>
    </row>
    <row r="183" spans="7:10" ht="12.75">
      <c r="G183" s="48"/>
      <c r="J183" s="98"/>
    </row>
    <row r="184" spans="7:10" ht="12.75">
      <c r="G184" s="48"/>
      <c r="J184" s="98"/>
    </row>
    <row r="185" spans="7:10" ht="12.75">
      <c r="G185" s="48"/>
      <c r="J185" s="98"/>
    </row>
    <row r="186" spans="7:10" ht="12.75">
      <c r="G186" s="48"/>
      <c r="J186" s="98"/>
    </row>
    <row r="187" spans="7:10" ht="12.75">
      <c r="G187" s="48"/>
      <c r="J187" s="98"/>
    </row>
    <row r="188" spans="7:10" ht="12.75">
      <c r="G188" s="48"/>
      <c r="J188" s="98"/>
    </row>
    <row r="189" spans="7:10" ht="12.75">
      <c r="G189" s="48"/>
      <c r="J189" s="98"/>
    </row>
    <row r="190" spans="7:10" ht="12.75">
      <c r="G190" s="48"/>
      <c r="J190" s="98"/>
    </row>
    <row r="191" spans="7:10" ht="12.75">
      <c r="G191" s="48"/>
      <c r="J191" s="98"/>
    </row>
    <row r="192" spans="7:10" ht="12.75">
      <c r="G192" s="48"/>
      <c r="J192" s="98"/>
    </row>
    <row r="193" spans="7:10" ht="12.75">
      <c r="G193" s="48"/>
      <c r="J193" s="98"/>
    </row>
    <row r="194" spans="7:10" ht="12.75">
      <c r="G194" s="48"/>
      <c r="J194" s="98"/>
    </row>
    <row r="195" spans="7:10" ht="12.75">
      <c r="G195" s="48"/>
      <c r="J195" s="98"/>
    </row>
    <row r="196" spans="7:10" ht="12.75">
      <c r="G196" s="48"/>
      <c r="J196" s="98"/>
    </row>
    <row r="197" spans="7:10" ht="12.75">
      <c r="G197" s="48"/>
      <c r="J197" s="98"/>
    </row>
    <row r="198" spans="7:10" ht="12.75">
      <c r="G198" s="48"/>
      <c r="J198" s="98"/>
    </row>
    <row r="199" spans="7:10" ht="12.75">
      <c r="G199" s="48"/>
      <c r="J199" s="98"/>
    </row>
    <row r="200" spans="7:10" ht="12.75">
      <c r="G200" s="48"/>
      <c r="J200" s="98"/>
    </row>
    <row r="201" spans="7:10" ht="12.75">
      <c r="G201" s="48"/>
      <c r="J201" s="98"/>
    </row>
    <row r="202" spans="7:10" ht="12.75">
      <c r="G202" s="48"/>
      <c r="J202" s="98"/>
    </row>
    <row r="203" spans="7:10" ht="12.75">
      <c r="G203" s="48"/>
      <c r="J203" s="98"/>
    </row>
    <row r="204" spans="7:10" ht="12.75">
      <c r="G204" s="48"/>
      <c r="J204" s="98"/>
    </row>
    <row r="205" spans="7:10" ht="12.75">
      <c r="G205" s="48"/>
      <c r="J205" s="98"/>
    </row>
    <row r="206" spans="7:10" ht="12.75">
      <c r="G206" s="48"/>
      <c r="J206" s="98"/>
    </row>
    <row r="207" spans="7:10" ht="12.75">
      <c r="G207" s="48"/>
      <c r="J207" s="98"/>
    </row>
    <row r="208" spans="7:10" ht="12.75">
      <c r="G208" s="48"/>
      <c r="J208" s="98"/>
    </row>
    <row r="209" spans="7:10" ht="12.75">
      <c r="G209" s="48"/>
      <c r="J209" s="98"/>
    </row>
    <row r="210" spans="7:10" ht="12.75">
      <c r="G210" s="48"/>
      <c r="J210" s="98"/>
    </row>
    <row r="211" spans="7:10" ht="12.75">
      <c r="G211" s="48"/>
      <c r="J211" s="98"/>
    </row>
    <row r="212" spans="7:10" ht="12.75">
      <c r="G212" s="48"/>
      <c r="J212" s="98"/>
    </row>
    <row r="213" ht="12.75">
      <c r="J213" s="98"/>
    </row>
    <row r="214" ht="12.75">
      <c r="J214" s="98"/>
    </row>
    <row r="215" ht="12.75">
      <c r="J215" s="98"/>
    </row>
    <row r="216" ht="12.75">
      <c r="J216" s="98"/>
    </row>
    <row r="217" ht="12.75">
      <c r="J217" s="98"/>
    </row>
    <row r="218" ht="12.75">
      <c r="J218" s="98"/>
    </row>
    <row r="219" ht="12.75">
      <c r="J219" s="98"/>
    </row>
    <row r="220" ht="12.75">
      <c r="J220" s="98"/>
    </row>
    <row r="221" ht="12.75">
      <c r="J221" s="98"/>
    </row>
    <row r="222" ht="12.75">
      <c r="J222" s="98"/>
    </row>
    <row r="223" ht="12.75">
      <c r="J223" s="98"/>
    </row>
    <row r="224" ht="12.75">
      <c r="J224" s="98"/>
    </row>
    <row r="225" ht="12.75">
      <c r="J225" s="98"/>
    </row>
    <row r="226" ht="12.75">
      <c r="J226" s="98"/>
    </row>
    <row r="227" ht="12.75">
      <c r="J227" s="98"/>
    </row>
    <row r="228" ht="12.75">
      <c r="J228" s="98"/>
    </row>
    <row r="229" ht="12.75">
      <c r="J229" s="98"/>
    </row>
    <row r="230" ht="12.75">
      <c r="J230" s="98"/>
    </row>
    <row r="231" ht="12.75">
      <c r="J231" s="98"/>
    </row>
    <row r="232" ht="12.75">
      <c r="J232" s="98"/>
    </row>
    <row r="233" ht="12.75">
      <c r="J233" s="98"/>
    </row>
    <row r="234" ht="12.75">
      <c r="J234" s="98"/>
    </row>
    <row r="235" ht="12.75">
      <c r="J235" s="98"/>
    </row>
    <row r="236" ht="12.75">
      <c r="J236" s="98"/>
    </row>
    <row r="237" ht="12.75">
      <c r="J237" s="98"/>
    </row>
    <row r="238" ht="12.75">
      <c r="J238" s="98"/>
    </row>
    <row r="239" ht="12.75">
      <c r="J239" s="98"/>
    </row>
    <row r="240" ht="12.75">
      <c r="J240" s="98"/>
    </row>
    <row r="241" ht="12.75">
      <c r="J241" s="98"/>
    </row>
    <row r="242" ht="12.75">
      <c r="J242" s="98"/>
    </row>
    <row r="243" ht="12.75">
      <c r="J243" s="98"/>
    </row>
    <row r="244" ht="12.75">
      <c r="J244" s="98"/>
    </row>
    <row r="245" ht="12.75">
      <c r="J245" s="98"/>
    </row>
    <row r="246" ht="12.75">
      <c r="J246" s="98"/>
    </row>
    <row r="247" ht="12.75">
      <c r="J247" s="98"/>
    </row>
    <row r="248" ht="12.75">
      <c r="J248" s="98"/>
    </row>
    <row r="249" ht="12.75">
      <c r="J249" s="98"/>
    </row>
    <row r="250" ht="12.75">
      <c r="J250" s="98"/>
    </row>
    <row r="251" ht="12.75">
      <c r="J251" s="98"/>
    </row>
    <row r="252" ht="12.75">
      <c r="J252" s="98"/>
    </row>
    <row r="253" ht="12.75">
      <c r="J253" s="98"/>
    </row>
    <row r="254" ht="12.75">
      <c r="J254" s="98"/>
    </row>
    <row r="255" ht="12.75">
      <c r="J255" s="98"/>
    </row>
    <row r="256" ht="12.75">
      <c r="J256" s="98"/>
    </row>
    <row r="257" ht="12.75">
      <c r="J257" s="98"/>
    </row>
    <row r="258" ht="12.75">
      <c r="J258" s="98"/>
    </row>
    <row r="259" ht="12.75">
      <c r="J259" s="98"/>
    </row>
    <row r="260" ht="12.75">
      <c r="J260" s="98"/>
    </row>
    <row r="261" ht="12.75">
      <c r="J261" s="98"/>
    </row>
    <row r="262" ht="12.75">
      <c r="J262" s="98"/>
    </row>
    <row r="263" ht="12.75">
      <c r="J263" s="98"/>
    </row>
    <row r="264" ht="12.75">
      <c r="J264" s="98"/>
    </row>
    <row r="265" ht="12.75">
      <c r="J265" s="98"/>
    </row>
    <row r="266" ht="12.75">
      <c r="J266" s="98"/>
    </row>
    <row r="267" ht="12.75">
      <c r="J267" s="98"/>
    </row>
    <row r="268" ht="12.75">
      <c r="J268" s="98"/>
    </row>
    <row r="269" ht="12.75">
      <c r="J269" s="98"/>
    </row>
    <row r="270" ht="12.75">
      <c r="J270" s="98"/>
    </row>
    <row r="271" ht="12.75">
      <c r="J271" s="98"/>
    </row>
    <row r="272" ht="12.75">
      <c r="J272" s="98"/>
    </row>
    <row r="273" ht="12.75">
      <c r="J273" s="98"/>
    </row>
    <row r="274" ht="12.75">
      <c r="J274" s="98"/>
    </row>
    <row r="275" ht="12.75">
      <c r="J275" s="98"/>
    </row>
    <row r="276" ht="12.75">
      <c r="J276" s="98"/>
    </row>
    <row r="277" ht="12.75">
      <c r="J277" s="98"/>
    </row>
    <row r="278" ht="12.75">
      <c r="J278" s="98"/>
    </row>
    <row r="279" ht="12.75">
      <c r="J279" s="98"/>
    </row>
    <row r="280" ht="12.75">
      <c r="J280" s="98"/>
    </row>
    <row r="281" ht="12.75">
      <c r="J281" s="98"/>
    </row>
    <row r="282" ht="12.75">
      <c r="J282" s="98"/>
    </row>
    <row r="283" ht="12.75">
      <c r="J283" s="98"/>
    </row>
    <row r="284" ht="12.75">
      <c r="J284" s="98"/>
    </row>
    <row r="285" ht="12.75">
      <c r="J285" s="98"/>
    </row>
    <row r="286" ht="12.75">
      <c r="J286" s="98"/>
    </row>
    <row r="287" ht="12.75">
      <c r="J287" s="98"/>
    </row>
    <row r="288" ht="12.75">
      <c r="J288" s="98"/>
    </row>
    <row r="289" ht="12.75">
      <c r="J289" s="98"/>
    </row>
    <row r="290" ht="12.75">
      <c r="J290" s="98"/>
    </row>
    <row r="291" ht="12.75">
      <c r="J291" s="98"/>
    </row>
    <row r="292" ht="12.75">
      <c r="J292" s="98"/>
    </row>
    <row r="293" ht="12.75">
      <c r="J293" s="98"/>
    </row>
    <row r="294" ht="12.75">
      <c r="J294" s="98"/>
    </row>
    <row r="295" ht="12.75">
      <c r="J295" s="98"/>
    </row>
    <row r="296" ht="12.75">
      <c r="J296" s="98"/>
    </row>
    <row r="297" ht="12.75">
      <c r="J297" s="98"/>
    </row>
    <row r="298" ht="12.75">
      <c r="J298" s="98"/>
    </row>
    <row r="299" ht="12.75">
      <c r="J299" s="98"/>
    </row>
    <row r="300" ht="12.75">
      <c r="J300" s="98"/>
    </row>
    <row r="301" ht="12.75">
      <c r="J301" s="98"/>
    </row>
    <row r="302" ht="12.75">
      <c r="J302" s="98"/>
    </row>
    <row r="303" ht="12.75">
      <c r="J303" s="98"/>
    </row>
    <row r="304" ht="12.75">
      <c r="J304" s="98"/>
    </row>
    <row r="305" ht="12.75">
      <c r="J305" s="98"/>
    </row>
    <row r="306" ht="12.75">
      <c r="J306" s="98"/>
    </row>
    <row r="307" ht="12.75">
      <c r="J307" s="98"/>
    </row>
    <row r="308" ht="12.75">
      <c r="J308" s="98"/>
    </row>
    <row r="309" ht="12.75">
      <c r="J309" s="98"/>
    </row>
    <row r="310" ht="12.75">
      <c r="J310" s="98"/>
    </row>
    <row r="311" ht="12.75">
      <c r="J311" s="98"/>
    </row>
    <row r="312" ht="12.75">
      <c r="J312" s="98"/>
    </row>
    <row r="313" ht="12.75">
      <c r="J313" s="98"/>
    </row>
    <row r="314" ht="12.75">
      <c r="J314" s="98"/>
    </row>
    <row r="315" ht="12.75">
      <c r="J315" s="98"/>
    </row>
    <row r="316" ht="12.75">
      <c r="J316" s="98"/>
    </row>
    <row r="317" ht="12.75">
      <c r="J317" s="98"/>
    </row>
    <row r="318" ht="12.75">
      <c r="J318" s="98"/>
    </row>
    <row r="319" ht="12.75">
      <c r="J319" s="98"/>
    </row>
    <row r="320" ht="12.75">
      <c r="J320" s="98"/>
    </row>
    <row r="321" ht="12.75">
      <c r="J321" s="98"/>
    </row>
    <row r="322" ht="12.75">
      <c r="J322" s="98"/>
    </row>
    <row r="323" ht="12.75">
      <c r="J323" s="98"/>
    </row>
    <row r="324" ht="12.75">
      <c r="J324" s="98"/>
    </row>
    <row r="325" ht="12.75">
      <c r="J325" s="98"/>
    </row>
    <row r="326" ht="12.75">
      <c r="J326" s="98"/>
    </row>
    <row r="327" ht="12.75">
      <c r="J327" s="98"/>
    </row>
    <row r="328" ht="12.75">
      <c r="J328" s="98"/>
    </row>
    <row r="329" ht="12.75">
      <c r="J329" s="98"/>
    </row>
    <row r="330" ht="12.75">
      <c r="J330" s="98"/>
    </row>
    <row r="331" ht="12.75">
      <c r="J331" s="98"/>
    </row>
    <row r="332" ht="12.75">
      <c r="J332" s="98"/>
    </row>
    <row r="333" ht="12.75">
      <c r="J333" s="98"/>
    </row>
    <row r="334" ht="12.75">
      <c r="J334" s="98"/>
    </row>
    <row r="335" ht="12.75">
      <c r="J335" s="98"/>
    </row>
    <row r="336" ht="12.75">
      <c r="J336" s="98"/>
    </row>
    <row r="337" ht="12.75">
      <c r="J337" s="98"/>
    </row>
    <row r="338" ht="12.75">
      <c r="J338" s="98"/>
    </row>
    <row r="339" ht="12.75">
      <c r="J339" s="98"/>
    </row>
    <row r="340" ht="12.75">
      <c r="J340" s="98"/>
    </row>
    <row r="341" ht="12.75">
      <c r="J341" s="98"/>
    </row>
    <row r="342" ht="12.75">
      <c r="J342" s="98"/>
    </row>
    <row r="343" ht="12.75">
      <c r="J343" s="98"/>
    </row>
    <row r="344" ht="12.75">
      <c r="J344" s="98"/>
    </row>
    <row r="345" ht="12.75">
      <c r="J345" s="98"/>
    </row>
    <row r="346" ht="12.75">
      <c r="J346" s="98"/>
    </row>
    <row r="347" ht="12.75">
      <c r="J347" s="98"/>
    </row>
    <row r="348" ht="12.75">
      <c r="J348" s="98"/>
    </row>
    <row r="349" ht="12.75">
      <c r="J349" s="98"/>
    </row>
    <row r="350" ht="12.75">
      <c r="J350" s="98"/>
    </row>
    <row r="351" ht="12.75">
      <c r="J351" s="98"/>
    </row>
    <row r="352" ht="12.75">
      <c r="J352" s="98"/>
    </row>
    <row r="353" ht="12.75">
      <c r="J353" s="98"/>
    </row>
    <row r="354" ht="12.75">
      <c r="J354" s="98"/>
    </row>
    <row r="355" ht="12.75">
      <c r="J355" s="98"/>
    </row>
    <row r="356" ht="12.75">
      <c r="J356" s="98"/>
    </row>
    <row r="357" ht="12.75">
      <c r="J357" s="98"/>
    </row>
    <row r="358" ht="12.75">
      <c r="J358" s="98"/>
    </row>
    <row r="359" ht="12.75">
      <c r="J359" s="98"/>
    </row>
    <row r="360" ht="12.75">
      <c r="J360" s="98"/>
    </row>
    <row r="361" ht="12.75">
      <c r="J361" s="98"/>
    </row>
    <row r="362" ht="12.75">
      <c r="J362" s="98"/>
    </row>
    <row r="363" ht="12.75">
      <c r="J363" s="98"/>
    </row>
    <row r="364" ht="12.75">
      <c r="J364" s="98"/>
    </row>
    <row r="365" ht="12.75">
      <c r="J365" s="98"/>
    </row>
    <row r="366" ht="12.75">
      <c r="J366" s="98"/>
    </row>
    <row r="367" ht="12.75">
      <c r="J367" s="98"/>
    </row>
    <row r="368" ht="12.75">
      <c r="J368" s="98"/>
    </row>
    <row r="369" ht="12.75">
      <c r="J369" s="98"/>
    </row>
    <row r="370" ht="12.75">
      <c r="J370" s="98"/>
    </row>
    <row r="371" ht="12.75">
      <c r="J371" s="98"/>
    </row>
    <row r="372" ht="12.75">
      <c r="J372" s="98"/>
    </row>
    <row r="373" ht="12.75">
      <c r="J373" s="98"/>
    </row>
    <row r="374" ht="12.75">
      <c r="J374" s="98"/>
    </row>
    <row r="375" ht="12.75">
      <c r="J375" s="98"/>
    </row>
    <row r="376" ht="12.75">
      <c r="J376" s="98"/>
    </row>
    <row r="377" ht="12.75">
      <c r="J377" s="98"/>
    </row>
    <row r="378" ht="12.75">
      <c r="J378" s="98"/>
    </row>
    <row r="379" ht="12.75">
      <c r="J379" s="98"/>
    </row>
    <row r="380" ht="12.75">
      <c r="J380" s="98"/>
    </row>
    <row r="381" ht="12.75">
      <c r="J381" s="98"/>
    </row>
    <row r="382" ht="12.75">
      <c r="J382" s="98"/>
    </row>
    <row r="383" ht="12.75">
      <c r="J383" s="98"/>
    </row>
    <row r="384" ht="12.75">
      <c r="J384" s="98"/>
    </row>
    <row r="385" ht="12.75">
      <c r="J385" s="98"/>
    </row>
    <row r="386" ht="12.75">
      <c r="J386" s="98"/>
    </row>
    <row r="387" ht="12.75">
      <c r="J387" s="98"/>
    </row>
    <row r="388" ht="12.75">
      <c r="J388" s="98"/>
    </row>
    <row r="389" ht="12.75">
      <c r="J389" s="98"/>
    </row>
    <row r="390" ht="12.75">
      <c r="J390" s="98"/>
    </row>
    <row r="391" ht="12.75">
      <c r="J391" s="98"/>
    </row>
    <row r="392" ht="12.75">
      <c r="J392" s="98"/>
    </row>
    <row r="393" ht="12.75">
      <c r="J393" s="98"/>
    </row>
    <row r="394" ht="12.75">
      <c r="J394" s="98"/>
    </row>
    <row r="395" ht="12.75">
      <c r="J395" s="98"/>
    </row>
    <row r="396" ht="12.75">
      <c r="J396" s="98"/>
    </row>
    <row r="397" ht="12.75">
      <c r="J397" s="98"/>
    </row>
    <row r="398" ht="12.75">
      <c r="J398" s="98"/>
    </row>
    <row r="399" ht="12.75">
      <c r="J399" s="98"/>
    </row>
    <row r="400" ht="12.75">
      <c r="J400" s="98"/>
    </row>
    <row r="401" ht="12.75">
      <c r="J401" s="98"/>
    </row>
    <row r="402" ht="12.75">
      <c r="J402" s="98"/>
    </row>
    <row r="403" ht="12.75">
      <c r="J403" s="98"/>
    </row>
    <row r="404" ht="12.75">
      <c r="J404" s="98"/>
    </row>
    <row r="405" ht="12.75">
      <c r="J405" s="98"/>
    </row>
    <row r="406" ht="12.75">
      <c r="J406" s="98"/>
    </row>
    <row r="407" ht="12.75">
      <c r="J407" s="98"/>
    </row>
    <row r="408" ht="12.75">
      <c r="J408" s="98"/>
    </row>
    <row r="409" ht="12.75">
      <c r="J409" s="98"/>
    </row>
    <row r="410" ht="12.75">
      <c r="J410" s="98"/>
    </row>
    <row r="411" ht="12.75">
      <c r="J411" s="98"/>
    </row>
    <row r="412" ht="12.75">
      <c r="J412" s="98"/>
    </row>
    <row r="413" ht="12.75">
      <c r="J413" s="98"/>
    </row>
    <row r="414" ht="12.75">
      <c r="J414" s="98"/>
    </row>
    <row r="415" ht="12.75">
      <c r="J415" s="98"/>
    </row>
    <row r="416" ht="12.75">
      <c r="J416" s="98"/>
    </row>
    <row r="417" ht="12.75">
      <c r="J417" s="98"/>
    </row>
    <row r="418" ht="12.75">
      <c r="J418" s="98"/>
    </row>
    <row r="419" ht="12.75">
      <c r="J419" s="98"/>
    </row>
    <row r="420" ht="12.75">
      <c r="J420" s="98"/>
    </row>
    <row r="421" ht="12.75">
      <c r="J421" s="98"/>
    </row>
    <row r="422" ht="12.75">
      <c r="J422" s="98"/>
    </row>
    <row r="423" ht="12.75">
      <c r="J423" s="98"/>
    </row>
    <row r="424" ht="12.75">
      <c r="J424" s="98"/>
    </row>
    <row r="425" ht="12.75">
      <c r="J425" s="98"/>
    </row>
    <row r="426" ht="12.75">
      <c r="J426" s="98"/>
    </row>
    <row r="427" ht="12.75">
      <c r="J427" s="98"/>
    </row>
    <row r="428" ht="12.75">
      <c r="J428" s="98"/>
    </row>
    <row r="429" ht="12.75">
      <c r="J429" s="98"/>
    </row>
    <row r="430" ht="12.75">
      <c r="J430" s="98"/>
    </row>
    <row r="431" ht="12.75">
      <c r="J431" s="98"/>
    </row>
    <row r="432" ht="12.75">
      <c r="J432" s="98"/>
    </row>
    <row r="433" ht="12.75">
      <c r="J433" s="98"/>
    </row>
    <row r="434" ht="12.75">
      <c r="J434" s="98"/>
    </row>
    <row r="435" ht="12.75">
      <c r="J435" s="98"/>
    </row>
    <row r="436" ht="12.75">
      <c r="J436" s="98"/>
    </row>
    <row r="437" ht="12.75">
      <c r="J437" s="98"/>
    </row>
    <row r="438" ht="12.75">
      <c r="J438" s="98"/>
    </row>
    <row r="439" ht="12.75">
      <c r="J439" s="98"/>
    </row>
    <row r="440" ht="12.75">
      <c r="J440" s="98"/>
    </row>
    <row r="441" ht="12.75">
      <c r="J441" s="98"/>
    </row>
    <row r="442" ht="12.75">
      <c r="J442" s="98"/>
    </row>
    <row r="443" ht="12.75">
      <c r="J443" s="98"/>
    </row>
    <row r="444" ht="12.75">
      <c r="J444" s="98"/>
    </row>
    <row r="445" ht="12.75">
      <c r="J445" s="98"/>
    </row>
    <row r="446" ht="12.75">
      <c r="J446" s="98"/>
    </row>
    <row r="447" ht="12.75">
      <c r="J447" s="98"/>
    </row>
    <row r="448" ht="12.75">
      <c r="J448" s="98"/>
    </row>
    <row r="449" ht="12.75">
      <c r="J449" s="98"/>
    </row>
    <row r="450" ht="12.75">
      <c r="J450" s="98"/>
    </row>
    <row r="451" ht="12.75">
      <c r="J451" s="98"/>
    </row>
    <row r="452" ht="12.75">
      <c r="J452" s="98"/>
    </row>
    <row r="453" ht="12.75">
      <c r="J453" s="98"/>
    </row>
    <row r="454" ht="12.75">
      <c r="J454" s="98"/>
    </row>
    <row r="455" ht="12.75">
      <c r="J455" s="98"/>
    </row>
    <row r="456" ht="12.75">
      <c r="J456" s="98"/>
    </row>
    <row r="457" ht="12.75">
      <c r="J457" s="98"/>
    </row>
    <row r="458" ht="12.75">
      <c r="J458" s="98"/>
    </row>
    <row r="459" ht="12.75">
      <c r="J459" s="98"/>
    </row>
    <row r="460" ht="12.75">
      <c r="J460" s="98"/>
    </row>
    <row r="461" ht="12.75">
      <c r="J461" s="98"/>
    </row>
    <row r="462" ht="12.75">
      <c r="J462" s="98"/>
    </row>
    <row r="463" ht="12.75">
      <c r="J463" s="98"/>
    </row>
    <row r="464" ht="12.75">
      <c r="J464" s="98"/>
    </row>
    <row r="465" ht="12.75">
      <c r="J465" s="98"/>
    </row>
    <row r="466" ht="12.75">
      <c r="J466" s="98"/>
    </row>
    <row r="467" ht="12.75">
      <c r="J467" s="98"/>
    </row>
    <row r="468" ht="12.75">
      <c r="J468" s="98"/>
    </row>
    <row r="469" ht="12.75">
      <c r="J469" s="98"/>
    </row>
    <row r="470" ht="12.75">
      <c r="J470" s="98"/>
    </row>
    <row r="471" ht="12.75">
      <c r="J471" s="98"/>
    </row>
    <row r="472" ht="12.75">
      <c r="J472" s="98"/>
    </row>
    <row r="473" ht="12.75">
      <c r="J473" s="98"/>
    </row>
    <row r="474" ht="12.75">
      <c r="J474" s="98"/>
    </row>
    <row r="475" ht="12.75">
      <c r="J475" s="98"/>
    </row>
    <row r="476" ht="12.75">
      <c r="J476" s="98"/>
    </row>
    <row r="477" ht="12.75">
      <c r="J477" s="98"/>
    </row>
    <row r="478" ht="12.75">
      <c r="J478" s="98"/>
    </row>
    <row r="479" ht="12.75">
      <c r="J479" s="98"/>
    </row>
    <row r="480" ht="12.75">
      <c r="J480" s="98"/>
    </row>
    <row r="481" ht="12.75">
      <c r="J481" s="98"/>
    </row>
    <row r="482" ht="12.75">
      <c r="J482" s="98"/>
    </row>
    <row r="483" ht="12.75">
      <c r="J483" s="98"/>
    </row>
    <row r="484" ht="12.75">
      <c r="J484" s="98"/>
    </row>
    <row r="485" ht="12.75">
      <c r="J485" s="98"/>
    </row>
    <row r="486" ht="12.75">
      <c r="J486" s="98"/>
    </row>
    <row r="487" ht="12.75">
      <c r="J487" s="98"/>
    </row>
    <row r="488" ht="12.75">
      <c r="J488" s="98"/>
    </row>
    <row r="489" ht="12.75">
      <c r="J489" s="98"/>
    </row>
    <row r="490" ht="12.75">
      <c r="J490" s="98"/>
    </row>
    <row r="491" ht="12.75">
      <c r="J491" s="98"/>
    </row>
    <row r="492" ht="12.75">
      <c r="J492" s="98"/>
    </row>
    <row r="493" ht="12.75">
      <c r="J493" s="98"/>
    </row>
    <row r="494" ht="12.75">
      <c r="J494" s="98"/>
    </row>
    <row r="495" ht="12.75">
      <c r="J495" s="98"/>
    </row>
    <row r="496" ht="12.75">
      <c r="J496" s="98"/>
    </row>
    <row r="497" ht="12.75">
      <c r="J497" s="98"/>
    </row>
    <row r="498" ht="12.75">
      <c r="J498" s="98"/>
    </row>
    <row r="499" ht="12.75">
      <c r="J499" s="98"/>
    </row>
    <row r="500" ht="12.75">
      <c r="J500" s="98"/>
    </row>
    <row r="501" ht="12.75">
      <c r="J501" s="98"/>
    </row>
    <row r="502" ht="12.75">
      <c r="J502" s="98"/>
    </row>
    <row r="503" ht="12.75">
      <c r="J503" s="98"/>
    </row>
    <row r="504" ht="12.75">
      <c r="J504" s="98"/>
    </row>
    <row r="505" ht="12.75">
      <c r="J505" s="98"/>
    </row>
    <row r="506" ht="12.75">
      <c r="J506" s="98"/>
    </row>
    <row r="507" ht="12.75">
      <c r="J507" s="98"/>
    </row>
    <row r="508" ht="12.75">
      <c r="J508" s="98"/>
    </row>
    <row r="509" ht="12.75">
      <c r="J509" s="98"/>
    </row>
    <row r="510" ht="12.75">
      <c r="J510" s="98"/>
    </row>
    <row r="511" ht="12.75">
      <c r="J511" s="98"/>
    </row>
    <row r="512" ht="12.75">
      <c r="J512" s="98"/>
    </row>
    <row r="513" ht="12.75">
      <c r="J513" s="98"/>
    </row>
    <row r="514" ht="12.75">
      <c r="J514" s="98"/>
    </row>
    <row r="515" ht="12.75">
      <c r="J515" s="98"/>
    </row>
    <row r="516" ht="12.75">
      <c r="J516" s="98"/>
    </row>
    <row r="517" ht="12.75">
      <c r="J517" s="98"/>
    </row>
    <row r="518" ht="12.75">
      <c r="J518" s="98"/>
    </row>
    <row r="519" ht="12.75">
      <c r="J519" s="98"/>
    </row>
    <row r="520" ht="12.75">
      <c r="J520" s="98"/>
    </row>
    <row r="521" ht="12.75">
      <c r="J521" s="98"/>
    </row>
    <row r="522" ht="12.75">
      <c r="J522" s="98"/>
    </row>
    <row r="523" ht="12.75">
      <c r="J523" s="98"/>
    </row>
    <row r="524" ht="12.75">
      <c r="J524" s="98"/>
    </row>
    <row r="525" ht="12.75">
      <c r="J525" s="98"/>
    </row>
    <row r="526" ht="12.75">
      <c r="J526" s="98"/>
    </row>
    <row r="527" ht="12.75">
      <c r="J527" s="98"/>
    </row>
    <row r="528" ht="12.75">
      <c r="J528" s="98"/>
    </row>
    <row r="529" ht="12.75">
      <c r="J529" s="98"/>
    </row>
    <row r="530" ht="12.75">
      <c r="J530" s="98"/>
    </row>
    <row r="531" ht="12.75">
      <c r="J531" s="98"/>
    </row>
    <row r="532" ht="12.75">
      <c r="J532" s="98"/>
    </row>
    <row r="533" ht="12.75">
      <c r="J533" s="98"/>
    </row>
    <row r="534" ht="12.75">
      <c r="J534" s="98"/>
    </row>
    <row r="535" ht="12.75">
      <c r="J535" s="98"/>
    </row>
    <row r="536" ht="12.75">
      <c r="J536" s="98"/>
    </row>
    <row r="537" ht="12.75">
      <c r="J537" s="98"/>
    </row>
    <row r="538" ht="12.75">
      <c r="J538" s="98"/>
    </row>
    <row r="539" ht="12.75">
      <c r="J539" s="98"/>
    </row>
    <row r="540" ht="12.75">
      <c r="J540" s="98"/>
    </row>
    <row r="541" ht="12.75">
      <c r="J541" s="98"/>
    </row>
    <row r="542" ht="12.75">
      <c r="J542" s="98"/>
    </row>
    <row r="543" ht="12.75">
      <c r="J543" s="98"/>
    </row>
    <row r="544" ht="12.75">
      <c r="J544" s="98"/>
    </row>
    <row r="545" ht="12.75">
      <c r="J545" s="98"/>
    </row>
    <row r="546" ht="12.75">
      <c r="J546" s="98"/>
    </row>
    <row r="547" ht="12.75">
      <c r="J547" s="98"/>
    </row>
    <row r="548" ht="12.75">
      <c r="J548" s="98"/>
    </row>
    <row r="549" ht="12.75">
      <c r="J549" s="98"/>
    </row>
    <row r="550" ht="12.75">
      <c r="J550" s="98"/>
    </row>
    <row r="551" ht="12.75">
      <c r="J551" s="98"/>
    </row>
    <row r="552" ht="12.75">
      <c r="J552" s="98"/>
    </row>
    <row r="553" ht="12.75">
      <c r="J553" s="98"/>
    </row>
    <row r="554" ht="12.75">
      <c r="J554" s="98"/>
    </row>
    <row r="555" ht="12.75">
      <c r="J555" s="98"/>
    </row>
    <row r="556" ht="12.75">
      <c r="J556" s="98"/>
    </row>
    <row r="557" ht="12.75">
      <c r="J557" s="98"/>
    </row>
    <row r="558" ht="12.75">
      <c r="J558" s="98"/>
    </row>
    <row r="559" ht="12.75">
      <c r="J559" s="98"/>
    </row>
    <row r="560" ht="12.75">
      <c r="J560" s="98"/>
    </row>
    <row r="561" ht="12.75">
      <c r="J561" s="98"/>
    </row>
    <row r="562" ht="12.75">
      <c r="J562" s="98"/>
    </row>
    <row r="563" ht="12.75">
      <c r="J563" s="98"/>
    </row>
    <row r="564" ht="12.75">
      <c r="J564" s="98"/>
    </row>
    <row r="565" ht="12.75">
      <c r="J565" s="98"/>
    </row>
    <row r="566" ht="12.75">
      <c r="J566" s="98"/>
    </row>
    <row r="567" ht="12.75">
      <c r="J567" s="98"/>
    </row>
    <row r="568" ht="12.75">
      <c r="J568" s="98"/>
    </row>
    <row r="569" ht="12.75">
      <c r="J569" s="98"/>
    </row>
    <row r="570" ht="12.75">
      <c r="J570" s="98"/>
    </row>
    <row r="571" ht="12.75">
      <c r="J571" s="98"/>
    </row>
    <row r="572" ht="12.75">
      <c r="J572" s="98"/>
    </row>
    <row r="573" ht="12.75">
      <c r="J573" s="98"/>
    </row>
    <row r="574" ht="12.75">
      <c r="J574" s="98"/>
    </row>
    <row r="575" ht="12.75">
      <c r="J575" s="98"/>
    </row>
    <row r="576" ht="12.75">
      <c r="J576" s="98"/>
    </row>
    <row r="577" ht="12.75">
      <c r="J577" s="98"/>
    </row>
    <row r="578" ht="12.75">
      <c r="J578" s="98"/>
    </row>
    <row r="579" ht="12.75">
      <c r="J579" s="98"/>
    </row>
    <row r="580" ht="12.75">
      <c r="J580" s="98"/>
    </row>
    <row r="581" ht="12.75">
      <c r="J581" s="98"/>
    </row>
    <row r="582" ht="12.75">
      <c r="J582" s="98"/>
    </row>
    <row r="583" ht="12.75">
      <c r="J583" s="98"/>
    </row>
    <row r="584" ht="12.75">
      <c r="J584" s="98"/>
    </row>
    <row r="585" ht="12.75">
      <c r="J585" s="98"/>
    </row>
    <row r="586" ht="12.75">
      <c r="J586" s="98"/>
    </row>
    <row r="587" ht="12.75">
      <c r="J587" s="98"/>
    </row>
    <row r="588" ht="12.75">
      <c r="J588" s="98"/>
    </row>
    <row r="589" ht="12.75">
      <c r="J589" s="98"/>
    </row>
    <row r="590" ht="12.75">
      <c r="J590" s="98"/>
    </row>
    <row r="591" ht="12.75">
      <c r="J591" s="98"/>
    </row>
    <row r="592" ht="12.75">
      <c r="J592" s="98"/>
    </row>
    <row r="593" ht="12.75">
      <c r="J593" s="98"/>
    </row>
    <row r="594" ht="12.75">
      <c r="J594" s="98"/>
    </row>
    <row r="595" ht="12.75">
      <c r="J595" s="98"/>
    </row>
    <row r="596" ht="12.75">
      <c r="J596" s="98"/>
    </row>
    <row r="597" ht="12.75">
      <c r="J597" s="98"/>
    </row>
    <row r="598" ht="12.75">
      <c r="J598" s="98"/>
    </row>
    <row r="599" ht="12.75">
      <c r="J599" s="98"/>
    </row>
    <row r="600" ht="12.75">
      <c r="J600" s="98"/>
    </row>
    <row r="601" ht="12.75">
      <c r="J601" s="98"/>
    </row>
    <row r="602" ht="12.75">
      <c r="J602" s="98"/>
    </row>
    <row r="603" ht="12.75">
      <c r="J603" s="98"/>
    </row>
    <row r="604" ht="12.75">
      <c r="J604" s="98"/>
    </row>
    <row r="605" ht="12.75">
      <c r="J605" s="98"/>
    </row>
    <row r="606" ht="12.75">
      <c r="J606" s="98"/>
    </row>
    <row r="607" ht="12.75">
      <c r="J607" s="98"/>
    </row>
    <row r="608" ht="12.75">
      <c r="J608" s="98"/>
    </row>
    <row r="609" ht="12.75">
      <c r="J609" s="98"/>
    </row>
    <row r="610" ht="12.75">
      <c r="J610" s="98"/>
    </row>
    <row r="611" ht="12.75">
      <c r="J611" s="98"/>
    </row>
    <row r="612" ht="12.75">
      <c r="J612" s="98"/>
    </row>
    <row r="613" ht="12.75">
      <c r="J613" s="98"/>
    </row>
    <row r="614" ht="12.75">
      <c r="J614" s="98"/>
    </row>
    <row r="615" ht="12.75">
      <c r="J615" s="98"/>
    </row>
    <row r="616" ht="12.75">
      <c r="J616" s="98"/>
    </row>
    <row r="617" ht="12.75">
      <c r="J617" s="98"/>
    </row>
    <row r="618" ht="12.75">
      <c r="J618" s="98"/>
    </row>
    <row r="619" ht="12.75">
      <c r="J619" s="98"/>
    </row>
    <row r="620" ht="12.75">
      <c r="J620" s="98"/>
    </row>
    <row r="621" ht="12.75">
      <c r="J621" s="98"/>
    </row>
    <row r="622" ht="12.75">
      <c r="J622" s="98"/>
    </row>
    <row r="623" ht="12.75">
      <c r="J623" s="98"/>
    </row>
    <row r="624" ht="12.75">
      <c r="J624" s="98"/>
    </row>
    <row r="625" ht="12.75">
      <c r="J625" s="98"/>
    </row>
    <row r="626" ht="12.75">
      <c r="J626" s="98"/>
    </row>
    <row r="627" ht="12.75">
      <c r="J627" s="98"/>
    </row>
    <row r="628" ht="12.75">
      <c r="J628" s="98"/>
    </row>
    <row r="629" ht="12.75">
      <c r="J629" s="98"/>
    </row>
    <row r="630" ht="12.75">
      <c r="J630" s="98"/>
    </row>
    <row r="631" ht="12.75">
      <c r="J631" s="98"/>
    </row>
    <row r="632" ht="12.75">
      <c r="J632" s="98"/>
    </row>
    <row r="633" ht="12.75">
      <c r="J633" s="98"/>
    </row>
    <row r="634" ht="12.75">
      <c r="J634" s="98"/>
    </row>
    <row r="635" ht="12.75">
      <c r="J635" s="98"/>
    </row>
    <row r="636" ht="12.75">
      <c r="J636" s="98"/>
    </row>
    <row r="637" ht="12.75">
      <c r="J637" s="98"/>
    </row>
    <row r="638" ht="12.75">
      <c r="J638" s="98"/>
    </row>
    <row r="639" ht="12.75">
      <c r="J639" s="98"/>
    </row>
    <row r="640" ht="12.75">
      <c r="J640" s="98"/>
    </row>
    <row r="641" ht="12.75">
      <c r="J641" s="98"/>
    </row>
    <row r="642" ht="12.75">
      <c r="J642" s="98"/>
    </row>
    <row r="643" ht="12.75">
      <c r="J643" s="98"/>
    </row>
    <row r="644" ht="12.75">
      <c r="J644" s="98"/>
    </row>
    <row r="645" ht="12.75">
      <c r="J645" s="98"/>
    </row>
    <row r="646" ht="12.75">
      <c r="J646" s="98"/>
    </row>
    <row r="647" ht="12.75">
      <c r="J647" s="98"/>
    </row>
    <row r="648" ht="12.75">
      <c r="J648" s="98"/>
    </row>
    <row r="649" ht="12.75">
      <c r="J649" s="98"/>
    </row>
    <row r="650" ht="12.75">
      <c r="J650" s="98"/>
    </row>
    <row r="651" ht="12.75">
      <c r="J651" s="98"/>
    </row>
    <row r="652" ht="12.75">
      <c r="J652" s="98"/>
    </row>
    <row r="653" ht="12.75">
      <c r="J653" s="98"/>
    </row>
    <row r="654" ht="12.75">
      <c r="J654" s="98"/>
    </row>
    <row r="655" ht="12.75">
      <c r="J655" s="98"/>
    </row>
    <row r="656" ht="12.75">
      <c r="J656" s="98"/>
    </row>
    <row r="657" ht="12.75">
      <c r="J657" s="98"/>
    </row>
    <row r="658" ht="12.75">
      <c r="J658" s="98"/>
    </row>
    <row r="659" ht="12.75">
      <c r="J659" s="98"/>
    </row>
    <row r="660" ht="12.75">
      <c r="J660" s="98"/>
    </row>
    <row r="661" ht="12.75">
      <c r="J661" s="98"/>
    </row>
    <row r="662" ht="12.75">
      <c r="J662" s="98"/>
    </row>
    <row r="663" ht="12.75">
      <c r="J663" s="98"/>
    </row>
    <row r="664" ht="12.75">
      <c r="J664" s="98"/>
    </row>
    <row r="665" ht="12.75">
      <c r="J665" s="98"/>
    </row>
    <row r="666" ht="12.75">
      <c r="J666" s="98"/>
    </row>
    <row r="667" ht="12.75">
      <c r="J667" s="98"/>
    </row>
    <row r="668" ht="12.75">
      <c r="J668" s="98"/>
    </row>
    <row r="669" ht="12.75">
      <c r="J669" s="98"/>
    </row>
    <row r="670" ht="12.75">
      <c r="J670" s="98"/>
    </row>
    <row r="671" ht="12.75">
      <c r="J671" s="98"/>
    </row>
    <row r="672" ht="12.75">
      <c r="J672" s="98"/>
    </row>
    <row r="673" ht="12.75">
      <c r="J673" s="98"/>
    </row>
    <row r="674" ht="12.75">
      <c r="J674" s="98"/>
    </row>
    <row r="675" ht="12.75">
      <c r="J675" s="98"/>
    </row>
    <row r="676" ht="12.75">
      <c r="J676" s="98"/>
    </row>
    <row r="677" ht="12.75">
      <c r="J677" s="98"/>
    </row>
    <row r="678" ht="12.75">
      <c r="J678" s="98"/>
    </row>
    <row r="679" ht="12.75">
      <c r="J679" s="98"/>
    </row>
    <row r="680" ht="12.75">
      <c r="J680" s="98"/>
    </row>
    <row r="681" ht="12.75">
      <c r="J681" s="98"/>
    </row>
    <row r="682" ht="12.75">
      <c r="J682" s="98"/>
    </row>
    <row r="683" ht="12.75">
      <c r="J683" s="98"/>
    </row>
    <row r="684" ht="12.75">
      <c r="J684" s="98"/>
    </row>
    <row r="685" ht="12.75">
      <c r="J685" s="98"/>
    </row>
    <row r="686" ht="12.75">
      <c r="J686" s="98"/>
    </row>
    <row r="687" ht="12.75">
      <c r="J687" s="98"/>
    </row>
    <row r="688" ht="12.75">
      <c r="J688" s="98"/>
    </row>
    <row r="689" ht="12.75">
      <c r="J689" s="98"/>
    </row>
    <row r="690" ht="12.75">
      <c r="J690" s="98"/>
    </row>
    <row r="691" ht="12.75">
      <c r="J691" s="98"/>
    </row>
    <row r="692" ht="12.75">
      <c r="J692" s="98"/>
    </row>
    <row r="693" ht="12.75">
      <c r="J693" s="98"/>
    </row>
    <row r="694" ht="12.75">
      <c r="J694" s="98"/>
    </row>
    <row r="695" ht="12.75">
      <c r="J695" s="98"/>
    </row>
    <row r="696" ht="12.75">
      <c r="J696" s="98"/>
    </row>
    <row r="697" ht="12.75">
      <c r="J697" s="98"/>
    </row>
    <row r="698" ht="12.75">
      <c r="J698" s="98"/>
    </row>
    <row r="699" ht="12.75">
      <c r="J699" s="98"/>
    </row>
    <row r="700" ht="12.75">
      <c r="J700" s="98"/>
    </row>
    <row r="701" ht="12.75">
      <c r="J701" s="98"/>
    </row>
    <row r="702" ht="12.75">
      <c r="J702" s="98"/>
    </row>
    <row r="703" ht="12.75">
      <c r="J703" s="98"/>
    </row>
    <row r="704" ht="12.75">
      <c r="J704" s="98"/>
    </row>
    <row r="705" ht="12.75">
      <c r="J705" s="98"/>
    </row>
    <row r="706" ht="12.75">
      <c r="J706" s="98"/>
    </row>
    <row r="707" ht="12.75">
      <c r="J707" s="98"/>
    </row>
    <row r="708" ht="12.75">
      <c r="J708" s="98"/>
    </row>
    <row r="709" ht="12.75">
      <c r="J709" s="98"/>
    </row>
    <row r="710" ht="12.75">
      <c r="J710" s="98"/>
    </row>
    <row r="711" ht="12.75">
      <c r="J711" s="98"/>
    </row>
    <row r="712" ht="12.75">
      <c r="J712" s="98"/>
    </row>
    <row r="713" ht="12.75">
      <c r="J713" s="98"/>
    </row>
    <row r="714" ht="12.75">
      <c r="J714" s="98"/>
    </row>
    <row r="715" ht="12.75">
      <c r="J715" s="98"/>
    </row>
    <row r="716" ht="12.75">
      <c r="J716" s="98"/>
    </row>
    <row r="717" ht="12.75">
      <c r="J717" s="98"/>
    </row>
    <row r="718" ht="12.75">
      <c r="J718" s="98"/>
    </row>
    <row r="719" ht="12.75">
      <c r="J719" s="98"/>
    </row>
    <row r="720" ht="12.75">
      <c r="J720" s="98"/>
    </row>
    <row r="721" ht="12.75">
      <c r="J721" s="98"/>
    </row>
    <row r="722" ht="12.75">
      <c r="J722" s="98"/>
    </row>
    <row r="723" ht="12.75">
      <c r="J723" s="98"/>
    </row>
    <row r="724" ht="12.75">
      <c r="J724" s="98"/>
    </row>
    <row r="725" ht="12.75">
      <c r="J725" s="98"/>
    </row>
    <row r="726" ht="12.75">
      <c r="J726" s="98"/>
    </row>
    <row r="727" ht="12.75">
      <c r="J727" s="98"/>
    </row>
    <row r="728" ht="12.75">
      <c r="J728" s="98"/>
    </row>
    <row r="729" ht="12.75">
      <c r="J729" s="98"/>
    </row>
    <row r="730" ht="12.75">
      <c r="J730" s="98"/>
    </row>
    <row r="731" ht="12.75">
      <c r="J731" s="98"/>
    </row>
    <row r="732" ht="12.75">
      <c r="J732" s="98"/>
    </row>
    <row r="733" ht="12.75">
      <c r="J733" s="98"/>
    </row>
    <row r="734" ht="12.75">
      <c r="J734" s="98"/>
    </row>
    <row r="735" ht="12.75">
      <c r="J735" s="98"/>
    </row>
    <row r="736" ht="12.75">
      <c r="J736" s="98"/>
    </row>
    <row r="737" ht="12.75">
      <c r="J737" s="98"/>
    </row>
    <row r="738" ht="12.75">
      <c r="J738" s="98"/>
    </row>
    <row r="739" ht="12.75">
      <c r="J739" s="98"/>
    </row>
    <row r="740" ht="12.75">
      <c r="J740" s="98"/>
    </row>
    <row r="741" ht="12.75">
      <c r="J741" s="98"/>
    </row>
    <row r="742" ht="12.75">
      <c r="J742" s="98"/>
    </row>
    <row r="743" ht="12.75">
      <c r="J743" s="98"/>
    </row>
    <row r="744" ht="12.75">
      <c r="J744" s="98"/>
    </row>
    <row r="745" ht="12.75">
      <c r="J745" s="98"/>
    </row>
    <row r="746" ht="12.75">
      <c r="J746" s="98"/>
    </row>
    <row r="747" ht="12.75">
      <c r="J747" s="98"/>
    </row>
    <row r="748" ht="12.75">
      <c r="J748" s="98"/>
    </row>
    <row r="749" ht="12.75">
      <c r="J749" s="98"/>
    </row>
    <row r="750" ht="12.75">
      <c r="J750" s="98"/>
    </row>
    <row r="751" ht="12.75">
      <c r="J751" s="98"/>
    </row>
    <row r="752" ht="12.75">
      <c r="J752" s="98"/>
    </row>
    <row r="753" ht="12.75">
      <c r="J753" s="98"/>
    </row>
    <row r="754" ht="12.75">
      <c r="J754" s="98"/>
    </row>
    <row r="755" ht="12.75">
      <c r="J755" s="98"/>
    </row>
    <row r="756" ht="12.75">
      <c r="J756" s="98"/>
    </row>
    <row r="757" ht="12.75">
      <c r="J757" s="98"/>
    </row>
    <row r="758" ht="12.75">
      <c r="J758" s="98"/>
    </row>
    <row r="759" ht="12.75">
      <c r="J759" s="98"/>
    </row>
    <row r="760" ht="12.75">
      <c r="J760" s="98"/>
    </row>
    <row r="761" ht="12.75">
      <c r="J761" s="98"/>
    </row>
    <row r="762" ht="12.75">
      <c r="J762" s="98"/>
    </row>
    <row r="763" ht="12.75">
      <c r="J763" s="98"/>
    </row>
    <row r="764" ht="12.75">
      <c r="J764" s="98"/>
    </row>
    <row r="765" ht="12.75">
      <c r="J765" s="98"/>
    </row>
    <row r="766" ht="12.75">
      <c r="J766" s="98"/>
    </row>
    <row r="767" ht="12.75">
      <c r="J767" s="98"/>
    </row>
    <row r="768" ht="12.75">
      <c r="J768" s="98"/>
    </row>
    <row r="769" ht="12.75">
      <c r="J769" s="98"/>
    </row>
    <row r="770" ht="12.75">
      <c r="J770" s="98"/>
    </row>
    <row r="771" ht="12.75">
      <c r="J771" s="98"/>
    </row>
    <row r="772" ht="12.75">
      <c r="J772" s="98"/>
    </row>
    <row r="773" ht="12.75">
      <c r="J773" s="98"/>
    </row>
    <row r="774" ht="12.75">
      <c r="J774" s="98"/>
    </row>
    <row r="775" ht="12.75">
      <c r="J775" s="98"/>
    </row>
    <row r="776" ht="12.75">
      <c r="J776" s="98"/>
    </row>
    <row r="777" ht="12.75">
      <c r="J777" s="98"/>
    </row>
    <row r="778" ht="12.75">
      <c r="J778" s="98"/>
    </row>
    <row r="779" ht="12.75">
      <c r="J779" s="98"/>
    </row>
    <row r="780" ht="12.75">
      <c r="J780" s="98"/>
    </row>
    <row r="781" ht="12.75">
      <c r="J781" s="98"/>
    </row>
    <row r="782" ht="12.75">
      <c r="J782" s="98"/>
    </row>
    <row r="783" ht="12.75">
      <c r="J783" s="98"/>
    </row>
    <row r="784" ht="12.75">
      <c r="J784" s="98"/>
    </row>
    <row r="785" ht="12.75">
      <c r="J785" s="98"/>
    </row>
    <row r="786" ht="12.75">
      <c r="J786" s="98"/>
    </row>
    <row r="787" ht="12.75">
      <c r="J787" s="98"/>
    </row>
    <row r="788" ht="12.75">
      <c r="J788" s="98"/>
    </row>
    <row r="789" ht="12.75">
      <c r="J789" s="98"/>
    </row>
    <row r="790" ht="12.75">
      <c r="J790" s="98"/>
    </row>
    <row r="791" ht="12.75">
      <c r="J791" s="98"/>
    </row>
    <row r="792" ht="12.75">
      <c r="J792" s="98"/>
    </row>
    <row r="793" ht="12.75">
      <c r="J793" s="98"/>
    </row>
    <row r="794" ht="12.75">
      <c r="J794" s="98"/>
    </row>
    <row r="795" ht="12.75">
      <c r="J795" s="98"/>
    </row>
    <row r="796" ht="12.75">
      <c r="J796" s="98"/>
    </row>
    <row r="797" ht="12.75">
      <c r="J797" s="98"/>
    </row>
    <row r="798" ht="12.75">
      <c r="J798" s="98"/>
    </row>
    <row r="799" ht="12.75">
      <c r="J799" s="98"/>
    </row>
    <row r="800" ht="12.75">
      <c r="J800" s="98"/>
    </row>
    <row r="801" ht="12.75">
      <c r="J801" s="98"/>
    </row>
    <row r="802" ht="12.75">
      <c r="J802" s="98"/>
    </row>
    <row r="803" ht="12.75">
      <c r="J803" s="98"/>
    </row>
    <row r="804" ht="12.75">
      <c r="J804" s="98"/>
    </row>
    <row r="805" ht="12.75">
      <c r="J805" s="98"/>
    </row>
    <row r="806" ht="12.75">
      <c r="J806" s="98"/>
    </row>
    <row r="807" ht="12.75">
      <c r="J807" s="98"/>
    </row>
    <row r="808" ht="12.75">
      <c r="J808" s="98"/>
    </row>
    <row r="809" ht="12.75">
      <c r="J809" s="98"/>
    </row>
    <row r="810" ht="12.75">
      <c r="J810" s="98"/>
    </row>
    <row r="811" ht="12.75">
      <c r="J811" s="98"/>
    </row>
    <row r="812" ht="12.75">
      <c r="J812" s="98"/>
    </row>
    <row r="813" ht="12.75">
      <c r="J813" s="98"/>
    </row>
    <row r="814" ht="12.75">
      <c r="J814" s="98"/>
    </row>
    <row r="815" ht="12.75">
      <c r="J815" s="98"/>
    </row>
    <row r="816" ht="12.75">
      <c r="J816" s="98"/>
    </row>
    <row r="817" ht="12.75">
      <c r="J817" s="98"/>
    </row>
    <row r="818" ht="12.75">
      <c r="J818" s="98"/>
    </row>
    <row r="819" ht="12.75">
      <c r="J819" s="98"/>
    </row>
    <row r="820" ht="12.75">
      <c r="J820" s="98"/>
    </row>
    <row r="821" ht="12.75">
      <c r="J821" s="98"/>
    </row>
    <row r="822" ht="12.75">
      <c r="J822" s="98"/>
    </row>
    <row r="823" ht="12.75">
      <c r="J823" s="98"/>
    </row>
    <row r="824" ht="12.75">
      <c r="J824" s="98"/>
    </row>
    <row r="825" ht="12.75">
      <c r="J825" s="98"/>
    </row>
    <row r="826" ht="12.75">
      <c r="J826" s="98"/>
    </row>
    <row r="827" ht="12.75">
      <c r="J827" s="98"/>
    </row>
    <row r="828" ht="12.75">
      <c r="J828" s="98"/>
    </row>
    <row r="829" ht="12.75">
      <c r="J829" s="98"/>
    </row>
    <row r="830" ht="12.75">
      <c r="J830" s="98"/>
    </row>
    <row r="831" ht="12.75">
      <c r="J831" s="98"/>
    </row>
    <row r="832" ht="12.75">
      <c r="J832" s="98"/>
    </row>
    <row r="833" ht="12.75">
      <c r="J833" s="98"/>
    </row>
    <row r="834" ht="12.75">
      <c r="J834" s="98"/>
    </row>
    <row r="835" ht="12.75">
      <c r="J835" s="98"/>
    </row>
    <row r="836" ht="12.75">
      <c r="J836" s="98"/>
    </row>
    <row r="837" ht="12.75">
      <c r="J837" s="98"/>
    </row>
    <row r="838" ht="12.75">
      <c r="J838" s="98"/>
    </row>
    <row r="839" ht="12.75">
      <c r="J839" s="98"/>
    </row>
    <row r="840" ht="12.75">
      <c r="J840" s="98"/>
    </row>
    <row r="841" ht="12.75">
      <c r="J841" s="98"/>
    </row>
    <row r="842" ht="12.75">
      <c r="J842" s="98"/>
    </row>
    <row r="843" ht="12.75">
      <c r="J843" s="98"/>
    </row>
    <row r="844" ht="12.75">
      <c r="J844" s="98"/>
    </row>
    <row r="845" ht="12.75">
      <c r="J845" s="98"/>
    </row>
    <row r="846" ht="12.75">
      <c r="J846" s="98"/>
    </row>
    <row r="847" ht="12.75">
      <c r="J847" s="98"/>
    </row>
    <row r="848" ht="12.75">
      <c r="J848" s="98"/>
    </row>
    <row r="849" ht="12.75">
      <c r="J849" s="98"/>
    </row>
    <row r="850" ht="12.75">
      <c r="J850" s="98"/>
    </row>
    <row r="851" ht="12.75">
      <c r="J851" s="98"/>
    </row>
    <row r="852" ht="12.75">
      <c r="J852" s="98"/>
    </row>
    <row r="853" ht="12.75">
      <c r="J853" s="98"/>
    </row>
    <row r="854" ht="12.75">
      <c r="J854" s="98"/>
    </row>
    <row r="855" ht="12.75">
      <c r="J855" s="98"/>
    </row>
    <row r="856" ht="12.75">
      <c r="J856" s="98"/>
    </row>
    <row r="857" ht="12.75">
      <c r="J857" s="98"/>
    </row>
    <row r="858" ht="12.75">
      <c r="J858" s="98"/>
    </row>
    <row r="859" ht="12.75">
      <c r="J859" s="98"/>
    </row>
    <row r="860" ht="12.75">
      <c r="J860" s="98"/>
    </row>
    <row r="861" ht="12.75">
      <c r="J861" s="98"/>
    </row>
    <row r="862" ht="12.75">
      <c r="J862" s="98"/>
    </row>
    <row r="863" ht="12.75">
      <c r="J863" s="98"/>
    </row>
    <row r="864" ht="12.75">
      <c r="J864" s="98"/>
    </row>
    <row r="865" ht="12.75">
      <c r="J865" s="98"/>
    </row>
    <row r="866" ht="12.75">
      <c r="J866" s="98"/>
    </row>
    <row r="867" ht="12.75">
      <c r="J867" s="98"/>
    </row>
    <row r="868" ht="12.75">
      <c r="J868" s="98"/>
    </row>
    <row r="869" ht="12.75">
      <c r="J869" s="98"/>
    </row>
    <row r="870" ht="12.75">
      <c r="J870" s="98"/>
    </row>
    <row r="871" ht="12.75">
      <c r="J871" s="98"/>
    </row>
    <row r="872" ht="12.75">
      <c r="J872" s="98"/>
    </row>
    <row r="873" ht="12.75">
      <c r="J873" s="98"/>
    </row>
    <row r="874" ht="12.75">
      <c r="J874" s="98"/>
    </row>
    <row r="875" ht="12.75">
      <c r="J875" s="98"/>
    </row>
    <row r="876" ht="12.75">
      <c r="J876" s="98"/>
    </row>
    <row r="877" ht="12.75">
      <c r="J877" s="98"/>
    </row>
    <row r="878" ht="12.75">
      <c r="J878" s="98"/>
    </row>
    <row r="879" ht="12.75">
      <c r="J879" s="98"/>
    </row>
    <row r="880" ht="12.75">
      <c r="J880" s="98"/>
    </row>
    <row r="881" ht="12.75">
      <c r="J881" s="98"/>
    </row>
    <row r="882" ht="12.75">
      <c r="J882" s="98"/>
    </row>
    <row r="883" ht="12.75">
      <c r="J883" s="98"/>
    </row>
    <row r="884" ht="12.75">
      <c r="J884" s="98"/>
    </row>
    <row r="885" ht="12.75">
      <c r="J885" s="98"/>
    </row>
    <row r="886" ht="12.75">
      <c r="J886" s="98"/>
    </row>
    <row r="887" ht="12.75">
      <c r="J887" s="98"/>
    </row>
    <row r="888" ht="12.75">
      <c r="J888" s="98"/>
    </row>
    <row r="889" ht="12.75">
      <c r="J889" s="98"/>
    </row>
    <row r="890" ht="12.75">
      <c r="J890" s="98"/>
    </row>
    <row r="891" ht="12.75">
      <c r="J891" s="98"/>
    </row>
    <row r="892" ht="12.75">
      <c r="J892" s="98"/>
    </row>
    <row r="893" ht="12.75">
      <c r="J893" s="98"/>
    </row>
    <row r="894" ht="12.75">
      <c r="J894" s="98"/>
    </row>
    <row r="895" ht="12.75">
      <c r="J895" s="98"/>
    </row>
    <row r="896" ht="12.75">
      <c r="J896" s="98"/>
    </row>
    <row r="897" ht="12.75">
      <c r="J897" s="98"/>
    </row>
    <row r="898" ht="12.75">
      <c r="J898" s="98"/>
    </row>
    <row r="899" ht="12.75">
      <c r="J899" s="98"/>
    </row>
    <row r="900" ht="12.75">
      <c r="J900" s="98"/>
    </row>
    <row r="901" ht="12.75">
      <c r="J901" s="98"/>
    </row>
    <row r="902" ht="12.75">
      <c r="J902" s="98"/>
    </row>
    <row r="903" ht="12.75">
      <c r="J903" s="98"/>
    </row>
    <row r="904" ht="12.75">
      <c r="J904" s="98"/>
    </row>
    <row r="905" ht="12.75">
      <c r="J905" s="98"/>
    </row>
    <row r="906" ht="12.75">
      <c r="J906" s="98"/>
    </row>
    <row r="907" ht="12.75">
      <c r="J907" s="98"/>
    </row>
    <row r="908" ht="12.75">
      <c r="J908" s="98"/>
    </row>
    <row r="909" ht="12.75">
      <c r="J909" s="98"/>
    </row>
    <row r="910" ht="12.75">
      <c r="J910" s="98"/>
    </row>
    <row r="911" ht="12.75">
      <c r="J911" s="98"/>
    </row>
    <row r="912" ht="12.75">
      <c r="J912" s="98"/>
    </row>
    <row r="913" ht="12.75">
      <c r="J913" s="98"/>
    </row>
    <row r="914" ht="12.75">
      <c r="J914" s="98"/>
    </row>
    <row r="915" ht="12.75">
      <c r="J915" s="98"/>
    </row>
    <row r="916" ht="12.75">
      <c r="J916" s="98"/>
    </row>
    <row r="917" ht="12.75">
      <c r="J917" s="98"/>
    </row>
    <row r="918" ht="12.75">
      <c r="J918" s="98"/>
    </row>
    <row r="919" ht="12.75">
      <c r="J919" s="98"/>
    </row>
    <row r="920" ht="12.75">
      <c r="J920" s="98"/>
    </row>
    <row r="921" ht="12.75">
      <c r="J921" s="98"/>
    </row>
    <row r="922" ht="12.75">
      <c r="J922" s="98"/>
    </row>
    <row r="923" ht="12.75">
      <c r="J923" s="98"/>
    </row>
    <row r="924" ht="12.75">
      <c r="J924" s="98"/>
    </row>
    <row r="925" ht="12.75">
      <c r="J925" s="98"/>
    </row>
    <row r="926" ht="12.75">
      <c r="J926" s="98"/>
    </row>
    <row r="927" ht="12.75">
      <c r="J927" s="98"/>
    </row>
    <row r="928" ht="12.75">
      <c r="J928" s="98"/>
    </row>
    <row r="929" ht="12.75">
      <c r="J929" s="98"/>
    </row>
    <row r="930" ht="12.75">
      <c r="J930" s="98"/>
    </row>
    <row r="931" ht="12.75">
      <c r="J931" s="98"/>
    </row>
    <row r="932" ht="12.75">
      <c r="J932" s="98"/>
    </row>
    <row r="933" ht="12.75">
      <c r="J933" s="98"/>
    </row>
    <row r="934" ht="12.75">
      <c r="J934" s="98"/>
    </row>
    <row r="935" ht="12.75">
      <c r="J935" s="98"/>
    </row>
    <row r="936" ht="12.75">
      <c r="J936" s="98"/>
    </row>
    <row r="937" ht="12.75">
      <c r="J937" s="98"/>
    </row>
    <row r="938" ht="12.75">
      <c r="J938" s="98"/>
    </row>
    <row r="939" ht="12.75">
      <c r="J939" s="98"/>
    </row>
    <row r="940" ht="12.75">
      <c r="J940" s="98"/>
    </row>
    <row r="941" ht="12.75">
      <c r="J941" s="98"/>
    </row>
    <row r="942" ht="12.75">
      <c r="J942" s="98"/>
    </row>
    <row r="943" ht="12.75">
      <c r="J943" s="98"/>
    </row>
    <row r="944" ht="12.75">
      <c r="J944" s="98"/>
    </row>
    <row r="945" ht="12.75">
      <c r="J945" s="98"/>
    </row>
    <row r="946" ht="12.75">
      <c r="J946" s="98"/>
    </row>
    <row r="947" ht="12.75">
      <c r="J947" s="98"/>
    </row>
    <row r="948" ht="12.75">
      <c r="J948" s="98"/>
    </row>
    <row r="949" ht="12.75">
      <c r="J949" s="98"/>
    </row>
    <row r="950" ht="12.75">
      <c r="J950" s="98"/>
    </row>
    <row r="951" ht="12.75">
      <c r="J951" s="98"/>
    </row>
    <row r="952" ht="12.75">
      <c r="J952" s="98"/>
    </row>
    <row r="953" ht="12.75">
      <c r="J953" s="98"/>
    </row>
    <row r="954" ht="12.75">
      <c r="J954" s="98"/>
    </row>
    <row r="955" ht="12.75">
      <c r="J955" s="98"/>
    </row>
    <row r="956" ht="12.75">
      <c r="J956" s="98"/>
    </row>
    <row r="957" ht="12.75">
      <c r="J957" s="98"/>
    </row>
    <row r="958" ht="12.75">
      <c r="J958" s="98"/>
    </row>
    <row r="959" ht="12.75">
      <c r="J959" s="98"/>
    </row>
    <row r="960" ht="12.75">
      <c r="J960" s="98"/>
    </row>
    <row r="961" ht="12.75">
      <c r="J961" s="98"/>
    </row>
    <row r="962" ht="12.75">
      <c r="J962" s="98"/>
    </row>
    <row r="963" ht="12.75">
      <c r="J963" s="98"/>
    </row>
    <row r="964" ht="12.75">
      <c r="J964" s="98"/>
    </row>
    <row r="965" ht="12.75">
      <c r="J965" s="98"/>
    </row>
    <row r="966" ht="12.75">
      <c r="J966" s="98"/>
    </row>
    <row r="967" ht="12.75">
      <c r="J967" s="98"/>
    </row>
    <row r="968" ht="12.75">
      <c r="J968" s="98"/>
    </row>
    <row r="969" ht="12.75">
      <c r="J969" s="98"/>
    </row>
    <row r="970" ht="12.75">
      <c r="J970" s="98"/>
    </row>
    <row r="971" ht="12.75">
      <c r="J971" s="98"/>
    </row>
    <row r="972" ht="12.75">
      <c r="J972" s="98"/>
    </row>
    <row r="973" ht="12.75">
      <c r="J973" s="98"/>
    </row>
    <row r="974" ht="12.75">
      <c r="J974" s="98"/>
    </row>
    <row r="975" ht="12.75">
      <c r="J975" s="98"/>
    </row>
    <row r="976" ht="12.75">
      <c r="J976" s="98"/>
    </row>
    <row r="977" ht="12.75">
      <c r="J977" s="98"/>
    </row>
    <row r="978" ht="12.75">
      <c r="J978" s="98"/>
    </row>
    <row r="979" ht="12.75">
      <c r="J979" s="98"/>
    </row>
    <row r="980" ht="12.75">
      <c r="J980" s="98"/>
    </row>
    <row r="981" ht="12.75">
      <c r="J981" s="98"/>
    </row>
    <row r="982" ht="12.75">
      <c r="J982" s="98"/>
    </row>
    <row r="983" ht="12.75">
      <c r="J983" s="98"/>
    </row>
    <row r="984" ht="12.75">
      <c r="J984" s="98"/>
    </row>
    <row r="985" ht="12.75">
      <c r="J985" s="98"/>
    </row>
    <row r="986" ht="12.75">
      <c r="J986" s="98"/>
    </row>
    <row r="987" ht="12.75">
      <c r="J987" s="98"/>
    </row>
    <row r="988" ht="12.75">
      <c r="J988" s="98"/>
    </row>
    <row r="989" ht="12.75">
      <c r="J989" s="98"/>
    </row>
    <row r="990" ht="12.75">
      <c r="J990" s="98"/>
    </row>
    <row r="991" ht="12.75">
      <c r="J991" s="98"/>
    </row>
    <row r="992" ht="12.75">
      <c r="J992" s="98"/>
    </row>
    <row r="993" ht="12.75">
      <c r="J993" s="98"/>
    </row>
    <row r="994" ht="12.75">
      <c r="J994" s="98"/>
    </row>
    <row r="995" ht="12.75">
      <c r="J995" s="98"/>
    </row>
    <row r="996" ht="12.75">
      <c r="J996" s="98"/>
    </row>
    <row r="997" ht="12.75">
      <c r="J997" s="98"/>
    </row>
    <row r="998" ht="12.75">
      <c r="J998" s="98"/>
    </row>
    <row r="999" ht="12.75">
      <c r="J999" s="98"/>
    </row>
    <row r="1000" ht="12.75">
      <c r="J1000" s="98"/>
    </row>
    <row r="1001" ht="12.75">
      <c r="J1001" s="98"/>
    </row>
    <row r="1002" ht="12.75">
      <c r="J1002" s="98"/>
    </row>
    <row r="1003" ht="12.75">
      <c r="J1003" s="98"/>
    </row>
    <row r="1004" ht="12.75">
      <c r="J1004" s="98"/>
    </row>
    <row r="1005" ht="12.75">
      <c r="J1005" s="98"/>
    </row>
    <row r="1006" ht="12.75">
      <c r="J1006" s="98"/>
    </row>
    <row r="1007" ht="12.75">
      <c r="J1007" s="98"/>
    </row>
    <row r="1008" ht="12.75">
      <c r="J1008" s="98"/>
    </row>
    <row r="1009" ht="12.75">
      <c r="J1009" s="98"/>
    </row>
    <row r="1010" ht="12.75">
      <c r="J1010" s="98"/>
    </row>
    <row r="1011" ht="12.75">
      <c r="J1011" s="98"/>
    </row>
    <row r="1012" ht="12.75">
      <c r="J1012" s="98"/>
    </row>
    <row r="1013" ht="12.75">
      <c r="J1013" s="98"/>
    </row>
    <row r="1014" ht="12.75">
      <c r="J1014" s="98"/>
    </row>
    <row r="1015" ht="12.75">
      <c r="J1015" s="98"/>
    </row>
    <row r="1016" ht="12.75">
      <c r="J1016" s="98"/>
    </row>
    <row r="1017" ht="12.75">
      <c r="J1017" s="98"/>
    </row>
    <row r="1018" ht="12.75">
      <c r="J1018" s="98"/>
    </row>
    <row r="1019" ht="12.75">
      <c r="J1019" s="98"/>
    </row>
    <row r="1020" ht="12.75">
      <c r="J1020" s="98"/>
    </row>
    <row r="1021" ht="12.75">
      <c r="J1021" s="98"/>
    </row>
    <row r="1022" ht="12.75">
      <c r="J1022" s="98"/>
    </row>
    <row r="1023" ht="12.75">
      <c r="J1023" s="98"/>
    </row>
    <row r="1024" ht="12.75">
      <c r="J1024" s="98"/>
    </row>
    <row r="1025" ht="12.75">
      <c r="J1025" s="98"/>
    </row>
    <row r="1026" ht="12.75">
      <c r="J1026" s="98"/>
    </row>
    <row r="1027" ht="12.75">
      <c r="J1027" s="98"/>
    </row>
    <row r="1028" ht="12.75">
      <c r="J1028" s="98"/>
    </row>
    <row r="1029" ht="12.75">
      <c r="J1029" s="98"/>
    </row>
    <row r="1030" ht="12.75">
      <c r="J1030" s="98"/>
    </row>
    <row r="1031" ht="12.75">
      <c r="J1031" s="98"/>
    </row>
    <row r="1032" ht="12.75">
      <c r="J1032" s="98"/>
    </row>
    <row r="1033" ht="12.75">
      <c r="J1033" s="98"/>
    </row>
    <row r="1034" ht="12.75">
      <c r="J1034" s="98"/>
    </row>
    <row r="1035" ht="12.75">
      <c r="J1035" s="98"/>
    </row>
    <row r="1036" ht="12.75">
      <c r="J1036" s="98"/>
    </row>
    <row r="1037" ht="12.75">
      <c r="J1037" s="98"/>
    </row>
    <row r="1038" ht="12.75">
      <c r="J1038" s="98"/>
    </row>
    <row r="1039" ht="12.75">
      <c r="J1039" s="98"/>
    </row>
    <row r="1040" ht="12.75">
      <c r="J1040" s="98"/>
    </row>
    <row r="1041" ht="12.75">
      <c r="J1041" s="98"/>
    </row>
    <row r="1042" ht="12.75">
      <c r="J1042" s="98"/>
    </row>
    <row r="1043" ht="12.75">
      <c r="J1043" s="98"/>
    </row>
    <row r="1044" ht="12.75">
      <c r="J1044" s="98"/>
    </row>
    <row r="1045" ht="12.75">
      <c r="J1045" s="98"/>
    </row>
    <row r="1046" ht="12.75">
      <c r="J1046" s="98"/>
    </row>
    <row r="1047" ht="12.75">
      <c r="J1047" s="98"/>
    </row>
    <row r="1048" ht="12.75">
      <c r="J1048" s="98"/>
    </row>
    <row r="1049" ht="12.75">
      <c r="J1049" s="98"/>
    </row>
    <row r="1050" ht="12.75">
      <c r="J1050" s="98"/>
    </row>
    <row r="1051" ht="12.75">
      <c r="J1051" s="98"/>
    </row>
    <row r="1052" ht="12.75">
      <c r="J1052" s="98"/>
    </row>
    <row r="1053" ht="12.75">
      <c r="J1053" s="98"/>
    </row>
    <row r="1054" ht="12.75">
      <c r="J1054" s="98"/>
    </row>
    <row r="1055" ht="12.75">
      <c r="J1055" s="98"/>
    </row>
    <row r="1056" ht="12.75">
      <c r="J1056" s="98"/>
    </row>
    <row r="1057" ht="12.75">
      <c r="J1057" s="98"/>
    </row>
    <row r="1058" ht="12.75">
      <c r="J1058" s="98"/>
    </row>
    <row r="1059" ht="12.75">
      <c r="J1059" s="98"/>
    </row>
    <row r="1060" ht="12.75">
      <c r="J1060" s="98"/>
    </row>
    <row r="1061" ht="12.75">
      <c r="J1061" s="98"/>
    </row>
    <row r="1062" ht="12.75">
      <c r="J1062" s="98"/>
    </row>
    <row r="1063" ht="12.75">
      <c r="J1063" s="98"/>
    </row>
    <row r="1064" ht="12.75">
      <c r="J1064" s="98"/>
    </row>
    <row r="1065" ht="12.75">
      <c r="J1065" s="98"/>
    </row>
    <row r="1066" ht="12.75">
      <c r="J1066" s="98"/>
    </row>
    <row r="1067" ht="12.75">
      <c r="J1067" s="98"/>
    </row>
    <row r="1068" ht="12.75">
      <c r="J1068" s="98"/>
    </row>
    <row r="1069" ht="12.75">
      <c r="J1069" s="98"/>
    </row>
    <row r="1070" ht="12.75">
      <c r="J1070" s="98"/>
    </row>
    <row r="1071" ht="12.75">
      <c r="J1071" s="98"/>
    </row>
    <row r="1072" ht="12.75">
      <c r="J1072" s="98"/>
    </row>
    <row r="1073" ht="12.75">
      <c r="J1073" s="98"/>
    </row>
    <row r="1074" ht="12.75">
      <c r="J1074" s="98"/>
    </row>
    <row r="1075" ht="12.75">
      <c r="J1075" s="98"/>
    </row>
    <row r="1076" ht="12.75">
      <c r="J1076" s="98"/>
    </row>
    <row r="1077" ht="12.75">
      <c r="J1077" s="98"/>
    </row>
    <row r="1078" ht="12.75">
      <c r="J1078" s="98"/>
    </row>
    <row r="1079" ht="12.75">
      <c r="J1079" s="98"/>
    </row>
    <row r="1080" ht="12.75">
      <c r="J1080" s="98"/>
    </row>
    <row r="1081" ht="12.75">
      <c r="J1081" s="98"/>
    </row>
    <row r="1082" ht="12.75">
      <c r="J1082" s="98"/>
    </row>
    <row r="1083" ht="12.75">
      <c r="J1083" s="98"/>
    </row>
    <row r="1084" ht="12.75">
      <c r="J1084" s="98"/>
    </row>
    <row r="1085" ht="12.75">
      <c r="J1085" s="98"/>
    </row>
    <row r="1086" ht="12.75">
      <c r="J1086" s="98"/>
    </row>
    <row r="1087" ht="12.75">
      <c r="J1087" s="98"/>
    </row>
    <row r="1088" ht="12.75">
      <c r="J1088" s="98"/>
    </row>
    <row r="1089" ht="12.75">
      <c r="J1089" s="98"/>
    </row>
    <row r="1090" ht="12.75">
      <c r="J1090" s="98"/>
    </row>
    <row r="1091" ht="12.75">
      <c r="J1091" s="98"/>
    </row>
    <row r="1092" ht="12.75">
      <c r="J1092" s="98"/>
    </row>
    <row r="1093" ht="12.75">
      <c r="J1093" s="98"/>
    </row>
    <row r="1094" ht="12.75">
      <c r="J1094" s="98"/>
    </row>
    <row r="1095" ht="12.75">
      <c r="J1095" s="98"/>
    </row>
    <row r="1096" ht="12.75">
      <c r="J1096" s="98"/>
    </row>
    <row r="1097" ht="12.75">
      <c r="J1097" s="98"/>
    </row>
    <row r="1098" ht="12.75">
      <c r="J1098" s="98"/>
    </row>
    <row r="1099" ht="12.75">
      <c r="J1099" s="98"/>
    </row>
    <row r="1100" ht="12.75">
      <c r="J1100" s="98"/>
    </row>
    <row r="1101" ht="12.75">
      <c r="J1101" s="98"/>
    </row>
    <row r="1102" ht="12.75">
      <c r="J1102" s="98"/>
    </row>
    <row r="1103" ht="12.75">
      <c r="J1103" s="98"/>
    </row>
    <row r="1104" ht="12.75">
      <c r="J1104" s="98"/>
    </row>
    <row r="1105" ht="12.75">
      <c r="J1105" s="98"/>
    </row>
    <row r="1106" ht="12.75">
      <c r="J1106" s="98"/>
    </row>
    <row r="1107" ht="12.75">
      <c r="J1107" s="98"/>
    </row>
    <row r="1108" ht="12.75">
      <c r="J1108" s="98"/>
    </row>
    <row r="1109" ht="12.75">
      <c r="J1109" s="98"/>
    </row>
    <row r="1110" ht="12.75">
      <c r="J1110" s="98"/>
    </row>
    <row r="1111" ht="12.75">
      <c r="J1111" s="98"/>
    </row>
    <row r="1112" ht="12.75">
      <c r="J1112" s="98"/>
    </row>
    <row r="1113" ht="12.75">
      <c r="J1113" s="98"/>
    </row>
    <row r="1114" ht="12.75">
      <c r="J1114" s="98"/>
    </row>
    <row r="1115" ht="12.75">
      <c r="J1115" s="98"/>
    </row>
    <row r="1116" ht="12.75">
      <c r="J1116" s="98"/>
    </row>
    <row r="1117" ht="12.75">
      <c r="J1117" s="98"/>
    </row>
    <row r="1118" ht="12.75">
      <c r="J1118" s="98"/>
    </row>
    <row r="1119" ht="12.75">
      <c r="J1119" s="98"/>
    </row>
    <row r="1120" ht="12.75">
      <c r="J1120" s="98"/>
    </row>
    <row r="1121" ht="12.75">
      <c r="J1121" s="98"/>
    </row>
    <row r="1122" ht="12.75">
      <c r="J1122" s="98"/>
    </row>
    <row r="1123" ht="12.75">
      <c r="J1123" s="98"/>
    </row>
    <row r="1124" ht="12.75">
      <c r="J1124" s="98"/>
    </row>
    <row r="1125" ht="12.75">
      <c r="J1125" s="98"/>
    </row>
    <row r="1126" ht="12.75">
      <c r="J1126" s="98"/>
    </row>
    <row r="1127" ht="12.75">
      <c r="J1127" s="98"/>
    </row>
    <row r="1128" ht="12.75">
      <c r="J1128" s="98"/>
    </row>
    <row r="1129" ht="12.75">
      <c r="J1129" s="98"/>
    </row>
    <row r="1130" ht="12.75">
      <c r="J1130" s="98"/>
    </row>
    <row r="1131" ht="12.75">
      <c r="J1131" s="98"/>
    </row>
    <row r="1132" ht="12.75">
      <c r="J1132" s="98"/>
    </row>
    <row r="1133" ht="12.75">
      <c r="J1133" s="98"/>
    </row>
    <row r="1134" ht="12.75">
      <c r="J1134" s="98"/>
    </row>
    <row r="1135" ht="12.75">
      <c r="J1135" s="98"/>
    </row>
    <row r="1136" ht="12.75">
      <c r="J1136" s="98"/>
    </row>
    <row r="1137" ht="12.75">
      <c r="J1137" s="98"/>
    </row>
    <row r="1138" ht="12.75">
      <c r="J1138" s="98"/>
    </row>
    <row r="1139" ht="12.75">
      <c r="J1139" s="98"/>
    </row>
    <row r="1140" ht="12.75">
      <c r="J1140" s="98"/>
    </row>
    <row r="1141" ht="12.75">
      <c r="J1141" s="98"/>
    </row>
    <row r="1142" ht="12.75">
      <c r="J1142" s="98"/>
    </row>
    <row r="1143" ht="12.75">
      <c r="J1143" s="98"/>
    </row>
    <row r="1144" ht="12.75">
      <c r="J1144" s="98"/>
    </row>
    <row r="1145" ht="12.75">
      <c r="J1145" s="98"/>
    </row>
    <row r="1146" ht="12.75">
      <c r="J1146" s="98"/>
    </row>
    <row r="1147" ht="12.75">
      <c r="J1147" s="98"/>
    </row>
    <row r="1148" ht="12.75">
      <c r="J1148" s="98"/>
    </row>
    <row r="1149" ht="12.75">
      <c r="J1149" s="98"/>
    </row>
    <row r="1150" ht="12.75">
      <c r="J1150" s="98"/>
    </row>
    <row r="1151" ht="12.75">
      <c r="J1151" s="98"/>
    </row>
    <row r="1152" ht="12.75">
      <c r="J1152" s="98"/>
    </row>
    <row r="1153" ht="12.75">
      <c r="J1153" s="98"/>
    </row>
    <row r="1154" ht="12.75">
      <c r="J1154" s="98"/>
    </row>
    <row r="1155" ht="12.75">
      <c r="J1155" s="98"/>
    </row>
    <row r="1156" ht="12.75">
      <c r="J1156" s="98"/>
    </row>
    <row r="1157" ht="12.75">
      <c r="J1157" s="98"/>
    </row>
    <row r="1158" ht="12.75">
      <c r="J1158" s="98"/>
    </row>
    <row r="1159" ht="12.75">
      <c r="J1159" s="98"/>
    </row>
    <row r="1160" ht="12.75">
      <c r="J1160" s="98"/>
    </row>
    <row r="1161" ht="12.75">
      <c r="J1161" s="98"/>
    </row>
    <row r="1162" ht="12.75">
      <c r="J1162" s="98"/>
    </row>
    <row r="1163" ht="12.75">
      <c r="J1163" s="98"/>
    </row>
    <row r="1164" ht="12.75">
      <c r="J1164" s="98"/>
    </row>
    <row r="1165" ht="12.75">
      <c r="J1165" s="98"/>
    </row>
    <row r="1166" ht="12.75">
      <c r="J1166" s="98"/>
    </row>
    <row r="1167" ht="12.75">
      <c r="J1167" s="98"/>
    </row>
    <row r="1168" ht="12.75">
      <c r="J1168" s="98"/>
    </row>
    <row r="1169" ht="12.75">
      <c r="J1169" s="98"/>
    </row>
    <row r="1170" ht="12.75">
      <c r="J1170" s="98"/>
    </row>
    <row r="1171" ht="12.75">
      <c r="J1171" s="98"/>
    </row>
    <row r="1172" ht="12.75">
      <c r="J1172" s="98"/>
    </row>
    <row r="1173" ht="12.75">
      <c r="J1173" s="98"/>
    </row>
    <row r="1174" ht="12.75">
      <c r="J1174" s="98"/>
    </row>
    <row r="1175" ht="12.75">
      <c r="J1175" s="98"/>
    </row>
    <row r="1176" ht="12.75">
      <c r="J1176" s="98"/>
    </row>
    <row r="1177" ht="12.75">
      <c r="J1177" s="98"/>
    </row>
    <row r="1178" ht="12.75">
      <c r="J1178" s="98"/>
    </row>
    <row r="1179" ht="12.75">
      <c r="J1179" s="98"/>
    </row>
    <row r="1180" ht="12.75">
      <c r="J1180" s="98"/>
    </row>
    <row r="1181" ht="12.75">
      <c r="J1181" s="98"/>
    </row>
    <row r="1182" ht="12.75">
      <c r="J1182" s="98"/>
    </row>
    <row r="1183" ht="12.75">
      <c r="J1183" s="98"/>
    </row>
    <row r="1184" ht="12.75">
      <c r="J1184" s="98"/>
    </row>
    <row r="1185" ht="12.75">
      <c r="J1185" s="98"/>
    </row>
    <row r="1186" ht="12.75">
      <c r="J1186" s="98"/>
    </row>
    <row r="1187" ht="12.75">
      <c r="J1187" s="98"/>
    </row>
    <row r="1188" ht="12.75">
      <c r="J1188" s="98"/>
    </row>
    <row r="1189" ht="12.75">
      <c r="J1189" s="98"/>
    </row>
    <row r="1190" ht="12.75">
      <c r="J1190" s="98"/>
    </row>
    <row r="1191" ht="12.75">
      <c r="J1191" s="98"/>
    </row>
    <row r="1192" ht="12.75">
      <c r="J1192" s="98"/>
    </row>
    <row r="1193" ht="12.75">
      <c r="J1193" s="98"/>
    </row>
    <row r="1194" ht="12.75">
      <c r="J1194" s="98"/>
    </row>
    <row r="1195" ht="12.75">
      <c r="J1195" s="98"/>
    </row>
    <row r="1196" ht="12.75">
      <c r="J1196" s="98"/>
    </row>
    <row r="1197" ht="12.75">
      <c r="J1197" s="98"/>
    </row>
    <row r="1198" ht="12.75">
      <c r="J1198" s="98"/>
    </row>
    <row r="1199" ht="12.75">
      <c r="J1199" s="98"/>
    </row>
    <row r="1200" ht="12.75">
      <c r="J1200" s="98"/>
    </row>
    <row r="1201" ht="12.75">
      <c r="J1201" s="98"/>
    </row>
    <row r="1202" ht="12.75">
      <c r="J1202" s="98"/>
    </row>
    <row r="1203" ht="12.75">
      <c r="J1203" s="98"/>
    </row>
    <row r="1204" ht="12.75">
      <c r="J1204" s="98"/>
    </row>
    <row r="1205" ht="12.75">
      <c r="J1205" s="98"/>
    </row>
    <row r="1206" ht="12.75">
      <c r="J1206" s="98"/>
    </row>
    <row r="1207" ht="12.75">
      <c r="J1207" s="98"/>
    </row>
  </sheetData>
  <sheetProtection/>
  <autoFilter ref="A7:B79"/>
  <mergeCells count="94">
    <mergeCell ref="Y4:AD4"/>
    <mergeCell ref="AC5:AC6"/>
    <mergeCell ref="AD5:AD6"/>
    <mergeCell ref="U69:V69"/>
    <mergeCell ref="W69:X69"/>
    <mergeCell ref="Y69:Z69"/>
    <mergeCell ref="AA69:AB69"/>
    <mergeCell ref="E57:F57"/>
    <mergeCell ref="G57:H57"/>
    <mergeCell ref="I57:J57"/>
    <mergeCell ref="Y57:Z57"/>
    <mergeCell ref="Q69:R69"/>
    <mergeCell ref="S69:T69"/>
    <mergeCell ref="E69:F69"/>
    <mergeCell ref="G69:H69"/>
    <mergeCell ref="I69:J69"/>
    <mergeCell ref="K69:L69"/>
    <mergeCell ref="M69:N69"/>
    <mergeCell ref="O69:P69"/>
    <mergeCell ref="K57:L57"/>
    <mergeCell ref="AA57:AB57"/>
    <mergeCell ref="M57:N57"/>
    <mergeCell ref="O57:P57"/>
    <mergeCell ref="Q57:R57"/>
    <mergeCell ref="S57:T57"/>
    <mergeCell ref="W57:X57"/>
    <mergeCell ref="U57:V57"/>
    <mergeCell ref="Q45:R45"/>
    <mergeCell ref="S45:T45"/>
    <mergeCell ref="U45:V45"/>
    <mergeCell ref="W45:X45"/>
    <mergeCell ref="Y45:Z45"/>
    <mergeCell ref="AA45:AB45"/>
    <mergeCell ref="E45:F45"/>
    <mergeCell ref="G45:H45"/>
    <mergeCell ref="I45:J45"/>
    <mergeCell ref="K45:L45"/>
    <mergeCell ref="M45:N45"/>
    <mergeCell ref="O45:P45"/>
    <mergeCell ref="Q33:R33"/>
    <mergeCell ref="S33:T33"/>
    <mergeCell ref="U33:V33"/>
    <mergeCell ref="W33:X33"/>
    <mergeCell ref="Y33:Z33"/>
    <mergeCell ref="AA33:AB33"/>
    <mergeCell ref="E33:F33"/>
    <mergeCell ref="G33:H33"/>
    <mergeCell ref="I33:J33"/>
    <mergeCell ref="K33:L33"/>
    <mergeCell ref="M33:N33"/>
    <mergeCell ref="O33:P33"/>
    <mergeCell ref="Q21:R21"/>
    <mergeCell ref="S21:T21"/>
    <mergeCell ref="U21:V21"/>
    <mergeCell ref="W21:X21"/>
    <mergeCell ref="Y21:Z21"/>
    <mergeCell ref="AA21:AB21"/>
    <mergeCell ref="E21:F21"/>
    <mergeCell ref="G21:H21"/>
    <mergeCell ref="I21:J21"/>
    <mergeCell ref="K21:L21"/>
    <mergeCell ref="M21:N21"/>
    <mergeCell ref="O21:P21"/>
    <mergeCell ref="Q9:R9"/>
    <mergeCell ref="S9:T9"/>
    <mergeCell ref="U9:V9"/>
    <mergeCell ref="W9:X9"/>
    <mergeCell ref="Y9:Z9"/>
    <mergeCell ref="AA9:AB9"/>
    <mergeCell ref="I9:J9"/>
    <mergeCell ref="K9:L9"/>
    <mergeCell ref="E9:F9"/>
    <mergeCell ref="G9:H9"/>
    <mergeCell ref="M9:N9"/>
    <mergeCell ref="O9:P9"/>
    <mergeCell ref="D4:D5"/>
    <mergeCell ref="U4:X4"/>
    <mergeCell ref="U5:V5"/>
    <mergeCell ref="W5:X5"/>
    <mergeCell ref="E5:F5"/>
    <mergeCell ref="G5:H5"/>
    <mergeCell ref="E4:H4"/>
    <mergeCell ref="I4:L4"/>
    <mergeCell ref="I5:J5"/>
    <mergeCell ref="C1:AB1"/>
    <mergeCell ref="A6:B6"/>
    <mergeCell ref="M4:P4"/>
    <mergeCell ref="K5:L5"/>
    <mergeCell ref="Y5:Z5"/>
    <mergeCell ref="AA5:AB5"/>
    <mergeCell ref="Q4:T4"/>
    <mergeCell ref="Q5:R5"/>
    <mergeCell ref="S5:T5"/>
    <mergeCell ref="C4:C6"/>
  </mergeCells>
  <printOptions/>
  <pageMargins left="0.1968503937007874" right="0.1968503937007874" top="0.1968503937007874" bottom="0.1968503937007874" header="0.15748031496062992" footer="0.11811023622047245"/>
  <pageSetup fitToHeight="1" fitToWidth="1" horizontalDpi="600" verticalDpi="600" orientation="landscape" pageOrder="overThenDown" paperSize="8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07"/>
  <sheetViews>
    <sheetView view="pageBreakPreview" zoomScale="55" zoomScaleNormal="70" zoomScaleSheetLayoutView="55" zoomScalePageLayoutView="0" workbookViewId="0" topLeftCell="A1">
      <pane xSplit="4" ySplit="7" topLeftCell="E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" sqref="C1:AB1"/>
    </sheetView>
  </sheetViews>
  <sheetFormatPr defaultColWidth="9.00390625" defaultRowHeight="12.75"/>
  <cols>
    <col min="1" max="1" width="7.50390625" style="7" customWidth="1"/>
    <col min="2" max="2" width="12.00390625" style="7" customWidth="1"/>
    <col min="3" max="3" width="4.50390625" style="9" customWidth="1"/>
    <col min="4" max="4" width="39.50390625" style="9" customWidth="1"/>
    <col min="5" max="5" width="13.375" style="10" bestFit="1" customWidth="1"/>
    <col min="6" max="6" width="6.50390625" style="10" bestFit="1" customWidth="1"/>
    <col min="7" max="7" width="13.375" style="10" customWidth="1"/>
    <col min="8" max="8" width="6.50390625" style="10" bestFit="1" customWidth="1"/>
    <col min="9" max="9" width="11.50390625" style="10" bestFit="1" customWidth="1"/>
    <col min="10" max="10" width="6.50390625" style="10" bestFit="1" customWidth="1"/>
    <col min="11" max="11" width="11.50390625" style="10" bestFit="1" customWidth="1"/>
    <col min="12" max="12" width="6.50390625" style="10" bestFit="1" customWidth="1"/>
    <col min="13" max="13" width="11.50390625" style="10" bestFit="1" customWidth="1"/>
    <col min="14" max="14" width="6.50390625" style="10" bestFit="1" customWidth="1"/>
    <col min="15" max="15" width="11.50390625" style="10" bestFit="1" customWidth="1"/>
    <col min="16" max="16" width="6.50390625" style="10" bestFit="1" customWidth="1"/>
    <col min="17" max="17" width="13.375" style="10" bestFit="1" customWidth="1"/>
    <col min="18" max="18" width="6.50390625" style="10" bestFit="1" customWidth="1"/>
    <col min="19" max="19" width="13.375" style="10" customWidth="1"/>
    <col min="20" max="20" width="6.50390625" style="10" bestFit="1" customWidth="1"/>
    <col min="21" max="21" width="13.375" style="11" bestFit="1" customWidth="1"/>
    <col min="22" max="22" width="6.50390625" style="11" bestFit="1" customWidth="1"/>
    <col min="23" max="23" width="13.375" style="11" bestFit="1" customWidth="1"/>
    <col min="24" max="24" width="6.50390625" style="11" bestFit="1" customWidth="1"/>
    <col min="25" max="25" width="13.375" style="12" bestFit="1" customWidth="1"/>
    <col min="26" max="26" width="6.50390625" style="12" bestFit="1" customWidth="1"/>
    <col min="27" max="27" width="13.375" style="12" bestFit="1" customWidth="1"/>
    <col min="28" max="28" width="6.50390625" style="12" bestFit="1" customWidth="1"/>
    <col min="29" max="30" width="11.375" style="10" customWidth="1"/>
    <col min="31" max="16384" width="8.875" style="10" customWidth="1"/>
  </cols>
  <sheetData>
    <row r="1" spans="1:28" s="2" customFormat="1" ht="54" customHeight="1">
      <c r="A1" s="1"/>
      <c r="B1" s="1"/>
      <c r="C1" s="101" t="s">
        <v>125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8" s="2" customFormat="1" ht="17.25">
      <c r="A2" s="1"/>
      <c r="B2" s="1"/>
      <c r="C2" s="3" t="s">
        <v>0</v>
      </c>
      <c r="D2" s="4"/>
      <c r="U2" s="5"/>
      <c r="V2" s="5"/>
      <c r="W2" s="5"/>
      <c r="X2" s="5"/>
      <c r="Y2" s="6"/>
      <c r="Z2" s="6"/>
      <c r="AA2" s="6"/>
      <c r="AB2" s="6"/>
    </row>
    <row r="3" ht="12.75">
      <c r="C3" s="8"/>
    </row>
    <row r="4" spans="3:30" ht="24" customHeight="1">
      <c r="C4" s="109" t="s">
        <v>1</v>
      </c>
      <c r="D4" s="110" t="s">
        <v>2</v>
      </c>
      <c r="E4" s="115" t="s">
        <v>3</v>
      </c>
      <c r="F4" s="115"/>
      <c r="G4" s="115"/>
      <c r="H4" s="115"/>
      <c r="I4" s="116" t="s">
        <v>4</v>
      </c>
      <c r="J4" s="116"/>
      <c r="K4" s="116"/>
      <c r="L4" s="116"/>
      <c r="M4" s="103" t="s">
        <v>5</v>
      </c>
      <c r="N4" s="103"/>
      <c r="O4" s="103"/>
      <c r="P4" s="103"/>
      <c r="Q4" s="107" t="s">
        <v>6</v>
      </c>
      <c r="R4" s="107"/>
      <c r="S4" s="107"/>
      <c r="T4" s="107"/>
      <c r="U4" s="112" t="s">
        <v>7</v>
      </c>
      <c r="V4" s="112"/>
      <c r="W4" s="112"/>
      <c r="X4" s="112"/>
      <c r="Y4" s="123" t="s">
        <v>8</v>
      </c>
      <c r="Z4" s="123"/>
      <c r="AA4" s="123"/>
      <c r="AB4" s="123"/>
      <c r="AC4" s="123"/>
      <c r="AD4" s="123"/>
    </row>
    <row r="5" spans="3:30" ht="26.25" customHeight="1">
      <c r="C5" s="109"/>
      <c r="D5" s="111"/>
      <c r="E5" s="114" t="s">
        <v>9</v>
      </c>
      <c r="F5" s="114"/>
      <c r="G5" s="114" t="s">
        <v>10</v>
      </c>
      <c r="H5" s="114"/>
      <c r="I5" s="104" t="s">
        <v>9</v>
      </c>
      <c r="J5" s="104"/>
      <c r="K5" s="104" t="s">
        <v>10</v>
      </c>
      <c r="L5" s="104"/>
      <c r="M5" s="13" t="s">
        <v>9</v>
      </c>
      <c r="N5" s="13"/>
      <c r="O5" s="13" t="s">
        <v>10</v>
      </c>
      <c r="P5" s="13"/>
      <c r="Q5" s="108" t="s">
        <v>9</v>
      </c>
      <c r="R5" s="108"/>
      <c r="S5" s="108" t="s">
        <v>10</v>
      </c>
      <c r="T5" s="108"/>
      <c r="U5" s="113" t="s">
        <v>9</v>
      </c>
      <c r="V5" s="113"/>
      <c r="W5" s="113" t="s">
        <v>10</v>
      </c>
      <c r="X5" s="113"/>
      <c r="Y5" s="105" t="s">
        <v>9</v>
      </c>
      <c r="Z5" s="106"/>
      <c r="AA5" s="105" t="s">
        <v>10</v>
      </c>
      <c r="AB5" s="106"/>
      <c r="AC5" s="124" t="s">
        <v>11</v>
      </c>
      <c r="AD5" s="124" t="s">
        <v>12</v>
      </c>
    </row>
    <row r="6" spans="1:30" s="27" customFormat="1" ht="46.5" customHeight="1">
      <c r="A6" s="102" t="s">
        <v>13</v>
      </c>
      <c r="B6" s="102"/>
      <c r="C6" s="109"/>
      <c r="D6" s="14" t="s">
        <v>14</v>
      </c>
      <c r="E6" s="15" t="s">
        <v>15</v>
      </c>
      <c r="F6" s="16" t="s">
        <v>16</v>
      </c>
      <c r="G6" s="16" t="s">
        <v>17</v>
      </c>
      <c r="H6" s="16" t="s">
        <v>16</v>
      </c>
      <c r="I6" s="17" t="s">
        <v>15</v>
      </c>
      <c r="J6" s="18" t="s">
        <v>16</v>
      </c>
      <c r="K6" s="18" t="s">
        <v>18</v>
      </c>
      <c r="L6" s="18" t="s">
        <v>16</v>
      </c>
      <c r="M6" s="19" t="s">
        <v>15</v>
      </c>
      <c r="N6" s="20" t="s">
        <v>16</v>
      </c>
      <c r="O6" s="20" t="s">
        <v>18</v>
      </c>
      <c r="P6" s="20" t="s">
        <v>16</v>
      </c>
      <c r="Q6" s="21" t="s">
        <v>15</v>
      </c>
      <c r="R6" s="22" t="s">
        <v>16</v>
      </c>
      <c r="S6" s="22" t="s">
        <v>18</v>
      </c>
      <c r="T6" s="22" t="s">
        <v>16</v>
      </c>
      <c r="U6" s="23" t="s">
        <v>15</v>
      </c>
      <c r="V6" s="24" t="s">
        <v>16</v>
      </c>
      <c r="W6" s="24" t="s">
        <v>18</v>
      </c>
      <c r="X6" s="24" t="s">
        <v>16</v>
      </c>
      <c r="Y6" s="25" t="s">
        <v>15</v>
      </c>
      <c r="Z6" s="26" t="s">
        <v>16</v>
      </c>
      <c r="AA6" s="26" t="s">
        <v>18</v>
      </c>
      <c r="AB6" s="26" t="s">
        <v>16</v>
      </c>
      <c r="AC6" s="125"/>
      <c r="AD6" s="125"/>
    </row>
    <row r="7" spans="1:30" ht="39">
      <c r="A7" s="28" t="s">
        <v>19</v>
      </c>
      <c r="B7" s="28" t="s">
        <v>20</v>
      </c>
      <c r="C7" s="29" t="s">
        <v>21</v>
      </c>
      <c r="D7" s="29">
        <v>2</v>
      </c>
      <c r="E7" s="30">
        <v>3</v>
      </c>
      <c r="F7" s="30">
        <v>4</v>
      </c>
      <c r="G7" s="30">
        <v>5</v>
      </c>
      <c r="H7" s="30">
        <v>6</v>
      </c>
      <c r="I7" s="31">
        <v>7</v>
      </c>
      <c r="J7" s="31">
        <v>8</v>
      </c>
      <c r="K7" s="31">
        <v>9</v>
      </c>
      <c r="L7" s="31">
        <v>10</v>
      </c>
      <c r="M7" s="32">
        <v>11</v>
      </c>
      <c r="N7" s="32">
        <v>12</v>
      </c>
      <c r="O7" s="32">
        <v>13</v>
      </c>
      <c r="P7" s="32">
        <v>14</v>
      </c>
      <c r="Q7" s="33">
        <v>15</v>
      </c>
      <c r="R7" s="33">
        <v>16</v>
      </c>
      <c r="S7" s="33">
        <v>17</v>
      </c>
      <c r="T7" s="33">
        <v>18</v>
      </c>
      <c r="U7" s="34">
        <v>19</v>
      </c>
      <c r="V7" s="35">
        <v>20</v>
      </c>
      <c r="W7" s="35">
        <v>21</v>
      </c>
      <c r="X7" s="35">
        <v>22</v>
      </c>
      <c r="Y7" s="36">
        <v>23</v>
      </c>
      <c r="Z7" s="36">
        <v>24</v>
      </c>
      <c r="AA7" s="36">
        <v>25</v>
      </c>
      <c r="AB7" s="36">
        <v>26</v>
      </c>
      <c r="AC7" s="36">
        <v>27</v>
      </c>
      <c r="AD7" s="36">
        <v>28</v>
      </c>
    </row>
    <row r="8" spans="1:35" s="49" customFormat="1" ht="15">
      <c r="A8" s="37" t="s">
        <v>22</v>
      </c>
      <c r="B8" s="37" t="s">
        <v>23</v>
      </c>
      <c r="C8" s="38" t="s">
        <v>21</v>
      </c>
      <c r="D8" s="39" t="s">
        <v>120</v>
      </c>
      <c r="E8" s="40"/>
      <c r="F8" s="40"/>
      <c r="G8" s="41"/>
      <c r="H8" s="40"/>
      <c r="I8" s="42"/>
      <c r="J8" s="43">
        <f>SUM(J10:J19)</f>
        <v>0</v>
      </c>
      <c r="K8" s="42"/>
      <c r="L8" s="43">
        <f>SUM(L10:L19)</f>
        <v>0</v>
      </c>
      <c r="M8" s="42">
        <f>SUM(M10:M19)</f>
        <v>125351</v>
      </c>
      <c r="N8" s="43">
        <f>SUM(N10:N19)</f>
        <v>1</v>
      </c>
      <c r="O8" s="42">
        <f>SUM(O10:O19)</f>
        <v>98456</v>
      </c>
      <c r="P8" s="43">
        <f>SUM(P10:P19)</f>
        <v>1</v>
      </c>
      <c r="Q8" s="42"/>
      <c r="R8" s="43">
        <f>SUM(R10:R19)</f>
        <v>0</v>
      </c>
      <c r="S8" s="42"/>
      <c r="T8" s="43">
        <f>SUM(T10:T19)</f>
        <v>0</v>
      </c>
      <c r="U8" s="42"/>
      <c r="V8" s="43">
        <f>SUM(V10:V19)</f>
        <v>0</v>
      </c>
      <c r="W8" s="42"/>
      <c r="X8" s="43">
        <f>SUM(X10:X19)</f>
        <v>0</v>
      </c>
      <c r="Y8" s="44">
        <f>SUM(Y10:Y19)</f>
        <v>0</v>
      </c>
      <c r="Z8" s="45">
        <f>SUM(Z10:Z19)</f>
        <v>0</v>
      </c>
      <c r="AA8" s="44">
        <f>SUM(AA10:AA19)</f>
        <v>0</v>
      </c>
      <c r="AB8" s="45">
        <f>SUM(AB10:AB19)</f>
        <v>0</v>
      </c>
      <c r="AC8" s="46" t="e">
        <f>Y8/Y$68</f>
        <v>#DIV/0!</v>
      </c>
      <c r="AD8" s="47" t="e">
        <f>AA8/AA$68</f>
        <v>#DIV/0!</v>
      </c>
      <c r="AE8" s="48"/>
      <c r="AF8" s="10"/>
      <c r="AG8" s="10"/>
      <c r="AH8" s="48"/>
      <c r="AI8" s="10"/>
    </row>
    <row r="9" spans="1:35" s="55" customFormat="1" ht="12.75">
      <c r="A9" s="50"/>
      <c r="B9" s="50"/>
      <c r="C9" s="51"/>
      <c r="D9" s="52" t="s">
        <v>24</v>
      </c>
      <c r="E9" s="117">
        <f>IF(E8&gt;0,E8/$Y8,"")</f>
      </c>
      <c r="F9" s="118"/>
      <c r="G9" s="119">
        <f>IF(G8&gt;0,G8/$AA8,"")</f>
      </c>
      <c r="H9" s="120"/>
      <c r="I9" s="117">
        <f>IF(I8&gt;0,I8/$Y8,"")</f>
      </c>
      <c r="J9" s="118"/>
      <c r="K9" s="119">
        <f>IF(K8&gt;0,K8/$AA8,"")</f>
      </c>
      <c r="L9" s="120"/>
      <c r="M9" s="117" t="e">
        <f>IF(M8&gt;0,M8/$Y8,"")</f>
        <v>#DIV/0!</v>
      </c>
      <c r="N9" s="118"/>
      <c r="O9" s="119" t="e">
        <f>IF(O8&gt;0,O8/$AA8,"")</f>
        <v>#DIV/0!</v>
      </c>
      <c r="P9" s="120"/>
      <c r="Q9" s="117">
        <f>IF(Q8&gt;0,Q8/$Y8,"")</f>
      </c>
      <c r="R9" s="118"/>
      <c r="S9" s="119">
        <f>IF(S8&gt;0,S8/$AA8,"")</f>
      </c>
      <c r="T9" s="120"/>
      <c r="U9" s="117">
        <f>IF(U8&gt;0,U8/$Y8,"")</f>
      </c>
      <c r="V9" s="118"/>
      <c r="W9" s="119">
        <f>IF(W8&gt;0,W8/$AA8,"")</f>
      </c>
      <c r="X9" s="120"/>
      <c r="Y9" s="117">
        <f>IF(Y8&gt;0,Y8/$Y8,"")</f>
      </c>
      <c r="Z9" s="118"/>
      <c r="AA9" s="119">
        <f>IF(AA8&gt;0,AA8/$AA8,"")</f>
      </c>
      <c r="AB9" s="120"/>
      <c r="AC9" s="53"/>
      <c r="AD9" s="53"/>
      <c r="AE9" s="54"/>
      <c r="AF9" s="54"/>
      <c r="AG9" s="54"/>
      <c r="AH9" s="54"/>
      <c r="AI9" s="54"/>
    </row>
    <row r="10" spans="1:61" ht="12.75">
      <c r="A10" s="37" t="s">
        <v>22</v>
      </c>
      <c r="B10" s="7" t="s">
        <v>25</v>
      </c>
      <c r="C10" s="56" t="s">
        <v>26</v>
      </c>
      <c r="D10" s="57" t="s">
        <v>27</v>
      </c>
      <c r="E10" s="58"/>
      <c r="F10" s="59"/>
      <c r="G10" s="58"/>
      <c r="H10" s="58"/>
      <c r="I10" s="60"/>
      <c r="J10" s="61">
        <f aca="true" t="shared" si="0" ref="J10:J19">IF(I$8&gt;0,I10/I$8,"")</f>
      </c>
      <c r="K10" s="60"/>
      <c r="L10" s="61">
        <f aca="true" t="shared" si="1" ref="L10:L19">IF(K$8&gt;0,K10/K$8,"")</f>
      </c>
      <c r="M10" s="60">
        <v>93235</v>
      </c>
      <c r="N10" s="61">
        <f aca="true" t="shared" si="2" ref="N10:N19">IF(M$8&gt;0,M10/M$8,"")</f>
        <v>0.7437914336542988</v>
      </c>
      <c r="O10" s="60">
        <v>54164</v>
      </c>
      <c r="P10" s="61">
        <f aca="true" t="shared" si="3" ref="P10:P19">IF(O$8&gt;0,O10/O$8,"")</f>
        <v>0.5501340700414399</v>
      </c>
      <c r="Q10" s="60"/>
      <c r="R10" s="61">
        <f aca="true" t="shared" si="4" ref="R10:R19">IF(Q$8&gt;0,Q10/Q$8,"")</f>
      </c>
      <c r="S10" s="60"/>
      <c r="T10" s="61">
        <f aca="true" t="shared" si="5" ref="T10:T19">IF(S$8&gt;0,S10/S$8,"")</f>
      </c>
      <c r="U10" s="60"/>
      <c r="V10" s="61">
        <f aca="true" t="shared" si="6" ref="V10:V19">IF(U$8&gt;0,U10/U$8,"")</f>
      </c>
      <c r="W10" s="60"/>
      <c r="X10" s="61">
        <f aca="true" t="shared" si="7" ref="X10:X19">IF(W$8&gt;0,W10/W$8,"")</f>
      </c>
      <c r="Y10" s="62"/>
      <c r="Z10" s="63">
        <f aca="true" t="shared" si="8" ref="Z10:Z19">IF(Y$8&gt;0,Y10/Y$8,"")</f>
      </c>
      <c r="AA10" s="62"/>
      <c r="AB10" s="63">
        <f aca="true" t="shared" si="9" ref="AB10:AB19">IF(AA$8&gt;0,AA10/AA$8,"")</f>
      </c>
      <c r="AC10" s="64"/>
      <c r="AD10" s="65"/>
      <c r="AE10" s="66"/>
      <c r="AF10" s="66"/>
      <c r="AG10" s="67"/>
      <c r="AH10" s="66"/>
      <c r="AI10" s="66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</row>
    <row r="11" spans="1:34" ht="12.75">
      <c r="A11" s="37" t="s">
        <v>22</v>
      </c>
      <c r="B11" s="7" t="s">
        <v>28</v>
      </c>
      <c r="C11" s="38" t="s">
        <v>29</v>
      </c>
      <c r="D11" s="69" t="s">
        <v>30</v>
      </c>
      <c r="E11" s="70"/>
      <c r="F11" s="70"/>
      <c r="G11" s="71"/>
      <c r="H11" s="70"/>
      <c r="I11" s="72"/>
      <c r="J11" s="61">
        <f t="shared" si="0"/>
      </c>
      <c r="K11" s="72"/>
      <c r="L11" s="61">
        <f t="shared" si="1"/>
      </c>
      <c r="M11" s="72"/>
      <c r="N11" s="61">
        <f t="shared" si="2"/>
        <v>0</v>
      </c>
      <c r="O11" s="72"/>
      <c r="P11" s="61">
        <f t="shared" si="3"/>
        <v>0</v>
      </c>
      <c r="Q11" s="72"/>
      <c r="R11" s="61">
        <f t="shared" si="4"/>
      </c>
      <c r="S11" s="72"/>
      <c r="T11" s="61">
        <f t="shared" si="5"/>
      </c>
      <c r="U11" s="72"/>
      <c r="V11" s="61">
        <f t="shared" si="6"/>
      </c>
      <c r="W11" s="72"/>
      <c r="X11" s="61">
        <f t="shared" si="7"/>
      </c>
      <c r="Y11" s="62"/>
      <c r="Z11" s="63">
        <f t="shared" si="8"/>
      </c>
      <c r="AA11" s="62"/>
      <c r="AB11" s="63">
        <f t="shared" si="9"/>
      </c>
      <c r="AC11" s="73"/>
      <c r="AD11" s="73"/>
      <c r="AE11" s="48"/>
      <c r="AH11" s="48"/>
    </row>
    <row r="12" spans="1:35" ht="12.75">
      <c r="A12" s="37" t="s">
        <v>22</v>
      </c>
      <c r="B12" s="7" t="s">
        <v>31</v>
      </c>
      <c r="C12" s="56" t="s">
        <v>32</v>
      </c>
      <c r="D12" s="69" t="s">
        <v>33</v>
      </c>
      <c r="E12" s="58"/>
      <c r="F12" s="59"/>
      <c r="G12" s="58"/>
      <c r="H12" s="58"/>
      <c r="I12" s="60"/>
      <c r="J12" s="61">
        <f t="shared" si="0"/>
      </c>
      <c r="K12" s="60"/>
      <c r="L12" s="61">
        <f t="shared" si="1"/>
      </c>
      <c r="M12" s="60"/>
      <c r="N12" s="61">
        <f t="shared" si="2"/>
        <v>0</v>
      </c>
      <c r="O12" s="60"/>
      <c r="P12" s="61">
        <f t="shared" si="3"/>
        <v>0</v>
      </c>
      <c r="Q12" s="60"/>
      <c r="R12" s="61">
        <f t="shared" si="4"/>
      </c>
      <c r="S12" s="60"/>
      <c r="T12" s="61">
        <f t="shared" si="5"/>
      </c>
      <c r="U12" s="60"/>
      <c r="V12" s="61">
        <f t="shared" si="6"/>
      </c>
      <c r="W12" s="60"/>
      <c r="X12" s="61">
        <f t="shared" si="7"/>
      </c>
      <c r="Y12" s="62"/>
      <c r="Z12" s="63">
        <f t="shared" si="8"/>
      </c>
      <c r="AA12" s="62"/>
      <c r="AB12" s="63">
        <f t="shared" si="9"/>
      </c>
      <c r="AC12" s="64"/>
      <c r="AD12" s="65"/>
      <c r="AE12" s="66"/>
      <c r="AF12" s="66"/>
      <c r="AG12" s="67"/>
      <c r="AH12" s="66"/>
      <c r="AI12" s="66"/>
    </row>
    <row r="13" spans="1:34" ht="12.75">
      <c r="A13" s="37" t="s">
        <v>22</v>
      </c>
      <c r="B13" s="74" t="s">
        <v>34</v>
      </c>
      <c r="C13" s="38" t="s">
        <v>35</v>
      </c>
      <c r="D13" s="69" t="s">
        <v>36</v>
      </c>
      <c r="E13" s="70"/>
      <c r="F13" s="70"/>
      <c r="G13" s="71"/>
      <c r="H13" s="70"/>
      <c r="I13" s="72"/>
      <c r="J13" s="61">
        <f t="shared" si="0"/>
      </c>
      <c r="K13" s="72"/>
      <c r="L13" s="61">
        <f t="shared" si="1"/>
      </c>
      <c r="M13" s="72"/>
      <c r="N13" s="61">
        <f t="shared" si="2"/>
        <v>0</v>
      </c>
      <c r="O13" s="72"/>
      <c r="P13" s="61">
        <f t="shared" si="3"/>
        <v>0</v>
      </c>
      <c r="Q13" s="72"/>
      <c r="R13" s="61">
        <f t="shared" si="4"/>
      </c>
      <c r="S13" s="72"/>
      <c r="T13" s="61">
        <f t="shared" si="5"/>
      </c>
      <c r="U13" s="72"/>
      <c r="V13" s="61">
        <f t="shared" si="6"/>
      </c>
      <c r="W13" s="72"/>
      <c r="X13" s="61">
        <f t="shared" si="7"/>
      </c>
      <c r="Y13" s="62"/>
      <c r="Z13" s="63">
        <f t="shared" si="8"/>
      </c>
      <c r="AA13" s="62"/>
      <c r="AB13" s="63">
        <f t="shared" si="9"/>
      </c>
      <c r="AC13" s="73"/>
      <c r="AD13" s="73"/>
      <c r="AE13" s="48"/>
      <c r="AH13" s="48"/>
    </row>
    <row r="14" spans="1:35" ht="12.75">
      <c r="A14" s="37" t="s">
        <v>22</v>
      </c>
      <c r="B14" s="7" t="s">
        <v>37</v>
      </c>
      <c r="C14" s="56" t="s">
        <v>38</v>
      </c>
      <c r="D14" s="57" t="s">
        <v>39</v>
      </c>
      <c r="E14" s="58"/>
      <c r="F14" s="59"/>
      <c r="G14" s="58"/>
      <c r="H14" s="58"/>
      <c r="I14" s="60"/>
      <c r="J14" s="61">
        <f t="shared" si="0"/>
      </c>
      <c r="K14" s="60"/>
      <c r="L14" s="61">
        <f t="shared" si="1"/>
      </c>
      <c r="M14" s="60">
        <v>4606</v>
      </c>
      <c r="N14" s="61">
        <f t="shared" si="2"/>
        <v>0.03674482054391269</v>
      </c>
      <c r="O14" s="60">
        <v>1850</v>
      </c>
      <c r="P14" s="61">
        <f t="shared" si="3"/>
        <v>0.018790119444218736</v>
      </c>
      <c r="Q14" s="60"/>
      <c r="R14" s="61">
        <f t="shared" si="4"/>
      </c>
      <c r="S14" s="60"/>
      <c r="T14" s="61">
        <f t="shared" si="5"/>
      </c>
      <c r="U14" s="60"/>
      <c r="V14" s="61">
        <f t="shared" si="6"/>
      </c>
      <c r="W14" s="60"/>
      <c r="X14" s="61">
        <f t="shared" si="7"/>
      </c>
      <c r="Y14" s="62"/>
      <c r="Z14" s="63">
        <f t="shared" si="8"/>
      </c>
      <c r="AA14" s="62"/>
      <c r="AB14" s="63">
        <f t="shared" si="9"/>
      </c>
      <c r="AC14" s="64"/>
      <c r="AD14" s="65"/>
      <c r="AE14" s="66"/>
      <c r="AF14" s="66"/>
      <c r="AG14" s="67"/>
      <c r="AH14" s="66"/>
      <c r="AI14" s="66"/>
    </row>
    <row r="15" spans="1:34" ht="12.75">
      <c r="A15" s="37" t="s">
        <v>22</v>
      </c>
      <c r="B15" s="74" t="s">
        <v>40</v>
      </c>
      <c r="C15" s="38" t="s">
        <v>41</v>
      </c>
      <c r="D15" s="57" t="s">
        <v>42</v>
      </c>
      <c r="E15" s="70"/>
      <c r="F15" s="70"/>
      <c r="G15" s="71"/>
      <c r="H15" s="70"/>
      <c r="I15" s="72"/>
      <c r="J15" s="61">
        <f t="shared" si="0"/>
      </c>
      <c r="K15" s="72"/>
      <c r="L15" s="61">
        <f t="shared" si="1"/>
      </c>
      <c r="M15" s="72"/>
      <c r="N15" s="61">
        <f t="shared" si="2"/>
        <v>0</v>
      </c>
      <c r="O15" s="72"/>
      <c r="P15" s="61">
        <f t="shared" si="3"/>
        <v>0</v>
      </c>
      <c r="Q15" s="72"/>
      <c r="R15" s="61">
        <f t="shared" si="4"/>
      </c>
      <c r="S15" s="72"/>
      <c r="T15" s="61">
        <f t="shared" si="5"/>
      </c>
      <c r="U15" s="72"/>
      <c r="V15" s="61">
        <f t="shared" si="6"/>
      </c>
      <c r="W15" s="72"/>
      <c r="X15" s="61">
        <f t="shared" si="7"/>
      </c>
      <c r="Y15" s="62"/>
      <c r="Z15" s="63">
        <f t="shared" si="8"/>
      </c>
      <c r="AA15" s="62"/>
      <c r="AB15" s="63">
        <f t="shared" si="9"/>
      </c>
      <c r="AC15" s="73"/>
      <c r="AD15" s="73"/>
      <c r="AE15" s="48"/>
      <c r="AH15" s="48"/>
    </row>
    <row r="16" spans="1:35" ht="12.75">
      <c r="A16" s="37" t="s">
        <v>22</v>
      </c>
      <c r="B16" s="74" t="s">
        <v>43</v>
      </c>
      <c r="C16" s="56" t="s">
        <v>44</v>
      </c>
      <c r="D16" s="57" t="s">
        <v>45</v>
      </c>
      <c r="E16" s="58"/>
      <c r="F16" s="59"/>
      <c r="G16" s="58"/>
      <c r="H16" s="58"/>
      <c r="I16" s="60"/>
      <c r="J16" s="61">
        <f t="shared" si="0"/>
      </c>
      <c r="K16" s="75"/>
      <c r="L16" s="61">
        <f t="shared" si="1"/>
      </c>
      <c r="M16" s="60"/>
      <c r="N16" s="61">
        <f t="shared" si="2"/>
        <v>0</v>
      </c>
      <c r="O16" s="60"/>
      <c r="P16" s="61">
        <f t="shared" si="3"/>
        <v>0</v>
      </c>
      <c r="Q16" s="60"/>
      <c r="R16" s="61">
        <f t="shared" si="4"/>
      </c>
      <c r="S16" s="60"/>
      <c r="T16" s="61">
        <f t="shared" si="5"/>
      </c>
      <c r="U16" s="60"/>
      <c r="V16" s="61">
        <f t="shared" si="6"/>
      </c>
      <c r="W16" s="60"/>
      <c r="X16" s="61">
        <f t="shared" si="7"/>
      </c>
      <c r="Y16" s="62"/>
      <c r="Z16" s="63">
        <f t="shared" si="8"/>
      </c>
      <c r="AA16" s="62"/>
      <c r="AB16" s="63">
        <f t="shared" si="9"/>
      </c>
      <c r="AC16" s="64"/>
      <c r="AD16" s="65"/>
      <c r="AE16" s="66"/>
      <c r="AF16" s="66"/>
      <c r="AG16" s="67"/>
      <c r="AH16" s="66"/>
      <c r="AI16" s="66"/>
    </row>
    <row r="17" spans="1:34" ht="12.75">
      <c r="A17" s="37" t="s">
        <v>22</v>
      </c>
      <c r="B17" s="74" t="s">
        <v>46</v>
      </c>
      <c r="C17" s="38" t="s">
        <v>47</v>
      </c>
      <c r="D17" s="57" t="s">
        <v>48</v>
      </c>
      <c r="E17" s="70"/>
      <c r="F17" s="70"/>
      <c r="G17" s="71"/>
      <c r="H17" s="70"/>
      <c r="I17" s="72"/>
      <c r="J17" s="61">
        <f t="shared" si="0"/>
      </c>
      <c r="K17" s="72"/>
      <c r="L17" s="61">
        <f t="shared" si="1"/>
      </c>
      <c r="M17" s="72">
        <v>26516</v>
      </c>
      <c r="N17" s="61">
        <f t="shared" si="2"/>
        <v>0.2115340124929199</v>
      </c>
      <c r="O17" s="72">
        <v>40102</v>
      </c>
      <c r="P17" s="61">
        <f t="shared" si="3"/>
        <v>0.40730884862273503</v>
      </c>
      <c r="Q17" s="72"/>
      <c r="R17" s="61">
        <f t="shared" si="4"/>
      </c>
      <c r="S17" s="72"/>
      <c r="T17" s="61">
        <f t="shared" si="5"/>
      </c>
      <c r="U17" s="72"/>
      <c r="V17" s="61">
        <f t="shared" si="6"/>
      </c>
      <c r="W17" s="72"/>
      <c r="X17" s="61">
        <f t="shared" si="7"/>
      </c>
      <c r="Y17" s="62"/>
      <c r="Z17" s="63">
        <f t="shared" si="8"/>
      </c>
      <c r="AA17" s="62"/>
      <c r="AB17" s="63">
        <f t="shared" si="9"/>
      </c>
      <c r="AC17" s="73"/>
      <c r="AD17" s="73"/>
      <c r="AE17" s="48"/>
      <c r="AH17" s="48"/>
    </row>
    <row r="18" spans="1:35" ht="12.75">
      <c r="A18" s="37" t="s">
        <v>22</v>
      </c>
      <c r="B18" s="74" t="s">
        <v>49</v>
      </c>
      <c r="C18" s="56" t="s">
        <v>50</v>
      </c>
      <c r="D18" s="57" t="s">
        <v>51</v>
      </c>
      <c r="E18" s="58"/>
      <c r="F18" s="59"/>
      <c r="G18" s="58"/>
      <c r="H18" s="58"/>
      <c r="I18" s="60"/>
      <c r="J18" s="61">
        <f t="shared" si="0"/>
      </c>
      <c r="K18" s="60"/>
      <c r="L18" s="61">
        <f t="shared" si="1"/>
      </c>
      <c r="M18" s="60">
        <v>992</v>
      </c>
      <c r="N18" s="61">
        <f t="shared" si="2"/>
        <v>0.007913778111064132</v>
      </c>
      <c r="O18" s="60">
        <v>1499</v>
      </c>
      <c r="P18" s="61">
        <f t="shared" si="3"/>
        <v>0.015225075160477776</v>
      </c>
      <c r="Q18" s="60"/>
      <c r="R18" s="61">
        <f t="shared" si="4"/>
      </c>
      <c r="S18" s="60"/>
      <c r="T18" s="61">
        <f t="shared" si="5"/>
      </c>
      <c r="U18" s="60"/>
      <c r="V18" s="61">
        <f t="shared" si="6"/>
      </c>
      <c r="W18" s="60"/>
      <c r="X18" s="61">
        <f t="shared" si="7"/>
      </c>
      <c r="Y18" s="62"/>
      <c r="Z18" s="63">
        <f t="shared" si="8"/>
      </c>
      <c r="AA18" s="62"/>
      <c r="AB18" s="63">
        <f t="shared" si="9"/>
      </c>
      <c r="AC18" s="64"/>
      <c r="AD18" s="65"/>
      <c r="AE18" s="66"/>
      <c r="AF18" s="66"/>
      <c r="AG18" s="67"/>
      <c r="AH18" s="66"/>
      <c r="AI18" s="66"/>
    </row>
    <row r="19" spans="1:34" ht="12.75">
      <c r="A19" s="37" t="s">
        <v>22</v>
      </c>
      <c r="B19" s="74" t="s">
        <v>52</v>
      </c>
      <c r="C19" s="38" t="s">
        <v>53</v>
      </c>
      <c r="D19" s="57" t="s">
        <v>54</v>
      </c>
      <c r="E19" s="70"/>
      <c r="F19" s="70"/>
      <c r="G19" s="71"/>
      <c r="H19" s="70"/>
      <c r="I19" s="72"/>
      <c r="J19" s="61">
        <f t="shared" si="0"/>
      </c>
      <c r="K19" s="72"/>
      <c r="L19" s="61">
        <f t="shared" si="1"/>
      </c>
      <c r="M19" s="72">
        <v>2</v>
      </c>
      <c r="N19" s="61">
        <f t="shared" si="2"/>
        <v>1.5955197804564783E-05</v>
      </c>
      <c r="O19" s="72">
        <v>841</v>
      </c>
      <c r="P19" s="61">
        <f t="shared" si="3"/>
        <v>0.008541886731128627</v>
      </c>
      <c r="Q19" s="72"/>
      <c r="R19" s="61">
        <f t="shared" si="4"/>
      </c>
      <c r="S19" s="72"/>
      <c r="T19" s="61">
        <f t="shared" si="5"/>
      </c>
      <c r="U19" s="72"/>
      <c r="V19" s="61">
        <f t="shared" si="6"/>
      </c>
      <c r="W19" s="72"/>
      <c r="X19" s="61">
        <f t="shared" si="7"/>
      </c>
      <c r="Y19" s="62"/>
      <c r="Z19" s="63">
        <f t="shared" si="8"/>
      </c>
      <c r="AA19" s="62"/>
      <c r="AB19" s="63">
        <f t="shared" si="9"/>
      </c>
      <c r="AC19" s="73"/>
      <c r="AD19" s="73"/>
      <c r="AE19" s="48"/>
      <c r="AH19" s="48"/>
    </row>
    <row r="20" spans="1:35" s="78" customFormat="1" ht="15">
      <c r="A20" s="76" t="s">
        <v>55</v>
      </c>
      <c r="B20" s="37" t="s">
        <v>23</v>
      </c>
      <c r="C20" s="56" t="s">
        <v>56</v>
      </c>
      <c r="D20" s="77" t="s">
        <v>57</v>
      </c>
      <c r="E20" s="42"/>
      <c r="F20" s="43">
        <f>SUM(F22:F31)</f>
        <v>0</v>
      </c>
      <c r="G20" s="42"/>
      <c r="H20" s="43">
        <f>SUM(H22:H31)</f>
        <v>0</v>
      </c>
      <c r="I20" s="40"/>
      <c r="J20" s="40"/>
      <c r="K20" s="41"/>
      <c r="L20" s="40"/>
      <c r="M20" s="42">
        <f>SUM(M22:M31)</f>
        <v>849</v>
      </c>
      <c r="N20" s="43">
        <f>SUM(N22:N31)</f>
        <v>1</v>
      </c>
      <c r="O20" s="42">
        <f>SUM(O22:O31)</f>
        <v>361</v>
      </c>
      <c r="P20" s="43">
        <f>SUM(P22:P31)</f>
        <v>1</v>
      </c>
      <c r="Q20" s="42"/>
      <c r="R20" s="43">
        <f>SUM(R22:R31)</f>
        <v>0</v>
      </c>
      <c r="S20" s="42"/>
      <c r="T20" s="43">
        <f>SUM(T22:T31)</f>
        <v>0</v>
      </c>
      <c r="U20" s="42"/>
      <c r="V20" s="43">
        <f>SUM(V22:V31)</f>
        <v>0</v>
      </c>
      <c r="W20" s="42"/>
      <c r="X20" s="43">
        <f>SUM(X22:X31)</f>
        <v>0</v>
      </c>
      <c r="Y20" s="44"/>
      <c r="Z20" s="45">
        <f>SUM(Z22:Z31)</f>
        <v>0</v>
      </c>
      <c r="AA20" s="44"/>
      <c r="AB20" s="45">
        <f>SUM(AB22:AB31)</f>
        <v>0</v>
      </c>
      <c r="AC20" s="46"/>
      <c r="AD20" s="47" t="e">
        <f>AA20/AA$68</f>
        <v>#DIV/0!</v>
      </c>
      <c r="AE20" s="66"/>
      <c r="AF20" s="66"/>
      <c r="AG20" s="67"/>
      <c r="AH20" s="66"/>
      <c r="AI20" s="66"/>
    </row>
    <row r="21" spans="1:35" s="55" customFormat="1" ht="12.75">
      <c r="A21" s="50"/>
      <c r="B21" s="50"/>
      <c r="C21" s="51"/>
      <c r="D21" s="52" t="s">
        <v>24</v>
      </c>
      <c r="E21" s="117">
        <f>IF(E20&gt;0,E20/$Y20,"")</f>
      </c>
      <c r="F21" s="118"/>
      <c r="G21" s="119">
        <f>IF(G20&gt;0,G20/$AA20,"")</f>
      </c>
      <c r="H21" s="120"/>
      <c r="I21" s="117">
        <f>IF(I20&gt;0,I20/$Y20,"")</f>
      </c>
      <c r="J21" s="118"/>
      <c r="K21" s="119">
        <f>IF(K20&gt;0,K20/$AA20,"")</f>
      </c>
      <c r="L21" s="120"/>
      <c r="M21" s="117" t="e">
        <f>IF(M20&gt;0,M20/$Y20,"")</f>
        <v>#DIV/0!</v>
      </c>
      <c r="N21" s="118"/>
      <c r="O21" s="119" t="e">
        <f>IF(O20&gt;0,O20/$AA20,"")</f>
        <v>#DIV/0!</v>
      </c>
      <c r="P21" s="120"/>
      <c r="Q21" s="117">
        <f>IF(Q20&gt;0,Q20/$Y20,"")</f>
      </c>
      <c r="R21" s="118"/>
      <c r="S21" s="119">
        <f>IF(S20&gt;0,S20/$AA20,"")</f>
      </c>
      <c r="T21" s="120"/>
      <c r="U21" s="117">
        <f>IF(U20&gt;0,U20/$Y20,"")</f>
      </c>
      <c r="V21" s="118"/>
      <c r="W21" s="119">
        <f>IF(W20&gt;0,W20/$AA20,"")</f>
      </c>
      <c r="X21" s="120"/>
      <c r="Y21" s="117">
        <f>IF(Y20&gt;0,Y20/$Y20,"")</f>
      </c>
      <c r="Z21" s="118"/>
      <c r="AA21" s="119">
        <f>IF(AA20&gt;0,AA20/$AA20,"")</f>
      </c>
      <c r="AB21" s="120"/>
      <c r="AC21" s="53"/>
      <c r="AD21" s="53"/>
      <c r="AE21" s="54"/>
      <c r="AF21" s="54"/>
      <c r="AG21" s="54"/>
      <c r="AH21" s="54"/>
      <c r="AI21" s="54"/>
    </row>
    <row r="22" spans="1:61" ht="12.75">
      <c r="A22" s="76" t="s">
        <v>55</v>
      </c>
      <c r="B22" s="7" t="s">
        <v>25</v>
      </c>
      <c r="C22" s="38" t="s">
        <v>58</v>
      </c>
      <c r="D22" s="57" t="s">
        <v>27</v>
      </c>
      <c r="E22" s="60"/>
      <c r="F22" s="61">
        <f aca="true" t="shared" si="10" ref="F22:F31">IF(E$20&gt;0,E22/E$20,"")</f>
      </c>
      <c r="G22" s="60"/>
      <c r="H22" s="61">
        <f aca="true" t="shared" si="11" ref="H22:H31">IF(G$20&gt;0,G22/G$20,"")</f>
      </c>
      <c r="I22" s="58"/>
      <c r="J22" s="59"/>
      <c r="K22" s="58"/>
      <c r="L22" s="58"/>
      <c r="M22" s="60">
        <v>15</v>
      </c>
      <c r="N22" s="61">
        <f aca="true" t="shared" si="12" ref="N22:N31">IF(M$20&gt;0,M22/M$20,"")</f>
        <v>0.0176678445229682</v>
      </c>
      <c r="O22" s="60">
        <v>4</v>
      </c>
      <c r="P22" s="61">
        <f aca="true" t="shared" si="13" ref="P22:P31">IF(O$20&gt;0,O22/O$20,"")</f>
        <v>0.0110803324099723</v>
      </c>
      <c r="Q22" s="60"/>
      <c r="R22" s="61">
        <f aca="true" t="shared" si="14" ref="R22:R31">IF(Q$20&gt;0,Q22/Q$20,"")</f>
      </c>
      <c r="S22" s="60"/>
      <c r="T22" s="61">
        <f aca="true" t="shared" si="15" ref="T22:T31">IF(S$20&gt;0,S22/S$20,"")</f>
      </c>
      <c r="U22" s="60"/>
      <c r="V22" s="61">
        <f aca="true" t="shared" si="16" ref="V22:V31">IF(U$20&gt;0,U22/U$20,"")</f>
      </c>
      <c r="W22" s="60"/>
      <c r="X22" s="61">
        <f aca="true" t="shared" si="17" ref="X22:X31">IF(W$20&gt;0,W22/W$20,"")</f>
      </c>
      <c r="Y22" s="62"/>
      <c r="Z22" s="63">
        <f aca="true" t="shared" si="18" ref="Z22:Z31">IF(Y$20&gt;0,Y22/Y$20,"")</f>
      </c>
      <c r="AA22" s="62"/>
      <c r="AB22" s="63">
        <f aca="true" t="shared" si="19" ref="AB22:AB31">IF(AA$20&gt;0,AA22/AA$20,"")</f>
      </c>
      <c r="AC22" s="64"/>
      <c r="AD22" s="65"/>
      <c r="AE22" s="66"/>
      <c r="AF22" s="66"/>
      <c r="AG22" s="67"/>
      <c r="AH22" s="66"/>
      <c r="AI22" s="66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</row>
    <row r="23" spans="1:34" ht="12.75">
      <c r="A23" s="76" t="s">
        <v>55</v>
      </c>
      <c r="B23" s="7" t="s">
        <v>28</v>
      </c>
      <c r="C23" s="56" t="s">
        <v>59</v>
      </c>
      <c r="D23" s="69" t="s">
        <v>30</v>
      </c>
      <c r="E23" s="72"/>
      <c r="F23" s="61">
        <f t="shared" si="10"/>
      </c>
      <c r="G23" s="72"/>
      <c r="H23" s="61">
        <f t="shared" si="11"/>
      </c>
      <c r="I23" s="70"/>
      <c r="J23" s="70"/>
      <c r="K23" s="71"/>
      <c r="L23" s="70"/>
      <c r="M23" s="72"/>
      <c r="N23" s="61">
        <f t="shared" si="12"/>
        <v>0</v>
      </c>
      <c r="O23" s="72"/>
      <c r="P23" s="61">
        <f t="shared" si="13"/>
        <v>0</v>
      </c>
      <c r="Q23" s="72"/>
      <c r="R23" s="61">
        <f t="shared" si="14"/>
      </c>
      <c r="S23" s="72"/>
      <c r="T23" s="61">
        <f t="shared" si="15"/>
      </c>
      <c r="U23" s="72"/>
      <c r="V23" s="61">
        <f t="shared" si="16"/>
      </c>
      <c r="W23" s="72"/>
      <c r="X23" s="61">
        <f t="shared" si="17"/>
      </c>
      <c r="Y23" s="62"/>
      <c r="Z23" s="63">
        <f t="shared" si="18"/>
      </c>
      <c r="AA23" s="62"/>
      <c r="AB23" s="63">
        <f t="shared" si="19"/>
      </c>
      <c r="AC23" s="73"/>
      <c r="AD23" s="73"/>
      <c r="AE23" s="48"/>
      <c r="AH23" s="48"/>
    </row>
    <row r="24" spans="1:35" ht="12.75">
      <c r="A24" s="76" t="s">
        <v>55</v>
      </c>
      <c r="B24" s="7" t="s">
        <v>31</v>
      </c>
      <c r="C24" s="38" t="s">
        <v>60</v>
      </c>
      <c r="D24" s="69" t="s">
        <v>33</v>
      </c>
      <c r="E24" s="60"/>
      <c r="F24" s="61">
        <f t="shared" si="10"/>
      </c>
      <c r="G24" s="60"/>
      <c r="H24" s="61">
        <f t="shared" si="11"/>
      </c>
      <c r="I24" s="58"/>
      <c r="J24" s="59"/>
      <c r="K24" s="58"/>
      <c r="L24" s="58"/>
      <c r="M24" s="60"/>
      <c r="N24" s="61">
        <f t="shared" si="12"/>
        <v>0</v>
      </c>
      <c r="O24" s="60"/>
      <c r="P24" s="61">
        <f t="shared" si="13"/>
        <v>0</v>
      </c>
      <c r="Q24" s="60"/>
      <c r="R24" s="61">
        <f t="shared" si="14"/>
      </c>
      <c r="S24" s="60"/>
      <c r="T24" s="61">
        <f t="shared" si="15"/>
      </c>
      <c r="U24" s="60"/>
      <c r="V24" s="61">
        <f t="shared" si="16"/>
      </c>
      <c r="W24" s="60"/>
      <c r="X24" s="61">
        <f t="shared" si="17"/>
      </c>
      <c r="Y24" s="62"/>
      <c r="Z24" s="63">
        <f t="shared" si="18"/>
      </c>
      <c r="AA24" s="62"/>
      <c r="AB24" s="63">
        <f t="shared" si="19"/>
      </c>
      <c r="AC24" s="64"/>
      <c r="AD24" s="65"/>
      <c r="AE24" s="66"/>
      <c r="AF24" s="66"/>
      <c r="AG24" s="67"/>
      <c r="AH24" s="66"/>
      <c r="AI24" s="66"/>
    </row>
    <row r="25" spans="1:34" ht="12.75">
      <c r="A25" s="76" t="s">
        <v>55</v>
      </c>
      <c r="B25" s="74" t="s">
        <v>34</v>
      </c>
      <c r="C25" s="56" t="s">
        <v>61</v>
      </c>
      <c r="D25" s="69" t="s">
        <v>36</v>
      </c>
      <c r="E25" s="72"/>
      <c r="F25" s="61">
        <f t="shared" si="10"/>
      </c>
      <c r="G25" s="72"/>
      <c r="H25" s="61">
        <f t="shared" si="11"/>
      </c>
      <c r="I25" s="70"/>
      <c r="J25" s="70"/>
      <c r="K25" s="71"/>
      <c r="L25" s="70"/>
      <c r="M25" s="72"/>
      <c r="N25" s="61">
        <f t="shared" si="12"/>
        <v>0</v>
      </c>
      <c r="O25" s="72"/>
      <c r="P25" s="61">
        <f t="shared" si="13"/>
        <v>0</v>
      </c>
      <c r="Q25" s="72"/>
      <c r="R25" s="61">
        <f t="shared" si="14"/>
      </c>
      <c r="S25" s="72"/>
      <c r="T25" s="61">
        <f t="shared" si="15"/>
      </c>
      <c r="U25" s="72"/>
      <c r="V25" s="61">
        <f t="shared" si="16"/>
      </c>
      <c r="W25" s="72"/>
      <c r="X25" s="61">
        <f t="shared" si="17"/>
      </c>
      <c r="Y25" s="62"/>
      <c r="Z25" s="63">
        <f t="shared" si="18"/>
      </c>
      <c r="AA25" s="62"/>
      <c r="AB25" s="63">
        <f t="shared" si="19"/>
      </c>
      <c r="AC25" s="73"/>
      <c r="AD25" s="73"/>
      <c r="AE25" s="48"/>
      <c r="AH25" s="48"/>
    </row>
    <row r="26" spans="1:35" ht="12.75">
      <c r="A26" s="76" t="s">
        <v>55</v>
      </c>
      <c r="B26" s="7" t="s">
        <v>37</v>
      </c>
      <c r="C26" s="38" t="s">
        <v>62</v>
      </c>
      <c r="D26" s="57" t="s">
        <v>39</v>
      </c>
      <c r="E26" s="60"/>
      <c r="F26" s="61">
        <f t="shared" si="10"/>
      </c>
      <c r="G26" s="60"/>
      <c r="H26" s="61">
        <f t="shared" si="11"/>
      </c>
      <c r="I26" s="58"/>
      <c r="J26" s="59"/>
      <c r="K26" s="58"/>
      <c r="L26" s="58"/>
      <c r="M26" s="60">
        <v>2</v>
      </c>
      <c r="N26" s="61">
        <f t="shared" si="12"/>
        <v>0.002355712603062426</v>
      </c>
      <c r="O26" s="60">
        <v>0</v>
      </c>
      <c r="P26" s="61">
        <f t="shared" si="13"/>
        <v>0</v>
      </c>
      <c r="Q26" s="60"/>
      <c r="R26" s="61">
        <f t="shared" si="14"/>
      </c>
      <c r="S26" s="60"/>
      <c r="T26" s="61">
        <f t="shared" si="15"/>
      </c>
      <c r="U26" s="60"/>
      <c r="V26" s="61">
        <f t="shared" si="16"/>
      </c>
      <c r="W26" s="60"/>
      <c r="X26" s="61">
        <f t="shared" si="17"/>
      </c>
      <c r="Y26" s="62"/>
      <c r="Z26" s="63">
        <f t="shared" si="18"/>
      </c>
      <c r="AA26" s="62"/>
      <c r="AB26" s="63">
        <f t="shared" si="19"/>
      </c>
      <c r="AC26" s="64"/>
      <c r="AD26" s="65"/>
      <c r="AE26" s="66"/>
      <c r="AF26" s="66"/>
      <c r="AG26" s="67"/>
      <c r="AH26" s="66"/>
      <c r="AI26" s="66"/>
    </row>
    <row r="27" spans="1:34" ht="12.75">
      <c r="A27" s="76" t="s">
        <v>55</v>
      </c>
      <c r="B27" s="74" t="s">
        <v>40</v>
      </c>
      <c r="C27" s="56" t="s">
        <v>63</v>
      </c>
      <c r="D27" s="57" t="s">
        <v>42</v>
      </c>
      <c r="E27" s="72"/>
      <c r="F27" s="61">
        <f t="shared" si="10"/>
      </c>
      <c r="G27" s="72"/>
      <c r="H27" s="61">
        <f t="shared" si="11"/>
      </c>
      <c r="I27" s="70"/>
      <c r="J27" s="70"/>
      <c r="K27" s="71"/>
      <c r="L27" s="70"/>
      <c r="M27" s="72"/>
      <c r="N27" s="61">
        <f t="shared" si="12"/>
        <v>0</v>
      </c>
      <c r="O27" s="72"/>
      <c r="P27" s="61">
        <f t="shared" si="13"/>
        <v>0</v>
      </c>
      <c r="Q27" s="72"/>
      <c r="R27" s="61">
        <f t="shared" si="14"/>
      </c>
      <c r="S27" s="72"/>
      <c r="T27" s="61">
        <f t="shared" si="15"/>
      </c>
      <c r="U27" s="72"/>
      <c r="V27" s="61">
        <f t="shared" si="16"/>
      </c>
      <c r="W27" s="72"/>
      <c r="X27" s="61">
        <f t="shared" si="17"/>
      </c>
      <c r="Y27" s="62"/>
      <c r="Z27" s="63">
        <f t="shared" si="18"/>
      </c>
      <c r="AA27" s="62"/>
      <c r="AB27" s="63">
        <f t="shared" si="19"/>
      </c>
      <c r="AC27" s="73"/>
      <c r="AD27" s="73"/>
      <c r="AE27" s="48"/>
      <c r="AH27" s="48"/>
    </row>
    <row r="28" spans="1:35" ht="12.75">
      <c r="A28" s="76" t="s">
        <v>55</v>
      </c>
      <c r="B28" s="74" t="s">
        <v>43</v>
      </c>
      <c r="C28" s="38" t="s">
        <v>64</v>
      </c>
      <c r="D28" s="57" t="s">
        <v>45</v>
      </c>
      <c r="E28" s="60"/>
      <c r="F28" s="61">
        <f t="shared" si="10"/>
      </c>
      <c r="G28" s="60"/>
      <c r="H28" s="61">
        <f t="shared" si="11"/>
      </c>
      <c r="I28" s="58"/>
      <c r="J28" s="59"/>
      <c r="K28" s="58"/>
      <c r="L28" s="58"/>
      <c r="M28" s="60"/>
      <c r="N28" s="61">
        <f t="shared" si="12"/>
        <v>0</v>
      </c>
      <c r="O28" s="60"/>
      <c r="P28" s="61">
        <f t="shared" si="13"/>
        <v>0</v>
      </c>
      <c r="Q28" s="60"/>
      <c r="R28" s="61">
        <f t="shared" si="14"/>
      </c>
      <c r="S28" s="60"/>
      <c r="T28" s="61">
        <f t="shared" si="15"/>
      </c>
      <c r="U28" s="60"/>
      <c r="V28" s="61">
        <f t="shared" si="16"/>
      </c>
      <c r="W28" s="60"/>
      <c r="X28" s="61">
        <f t="shared" si="17"/>
      </c>
      <c r="Y28" s="62"/>
      <c r="Z28" s="63">
        <f t="shared" si="18"/>
      </c>
      <c r="AA28" s="62"/>
      <c r="AB28" s="63">
        <f t="shared" si="19"/>
      </c>
      <c r="AC28" s="64"/>
      <c r="AD28" s="65"/>
      <c r="AE28" s="66"/>
      <c r="AF28" s="66"/>
      <c r="AG28" s="67"/>
      <c r="AH28" s="66"/>
      <c r="AI28" s="66"/>
    </row>
    <row r="29" spans="1:34" ht="12.75">
      <c r="A29" s="76" t="s">
        <v>55</v>
      </c>
      <c r="B29" s="74" t="s">
        <v>46</v>
      </c>
      <c r="C29" s="56" t="s">
        <v>65</v>
      </c>
      <c r="D29" s="57" t="s">
        <v>48</v>
      </c>
      <c r="E29" s="72"/>
      <c r="F29" s="61">
        <f t="shared" si="10"/>
      </c>
      <c r="G29" s="72"/>
      <c r="H29" s="61">
        <f t="shared" si="11"/>
      </c>
      <c r="I29" s="70"/>
      <c r="J29" s="70"/>
      <c r="K29" s="71"/>
      <c r="L29" s="70"/>
      <c r="M29" s="72">
        <v>819</v>
      </c>
      <c r="N29" s="61">
        <f t="shared" si="12"/>
        <v>0.9646643109540636</v>
      </c>
      <c r="O29" s="72">
        <v>349</v>
      </c>
      <c r="P29" s="61">
        <f t="shared" si="13"/>
        <v>0.9667590027700831</v>
      </c>
      <c r="Q29" s="72"/>
      <c r="R29" s="61">
        <f t="shared" si="14"/>
      </c>
      <c r="S29" s="72"/>
      <c r="T29" s="61">
        <f t="shared" si="15"/>
      </c>
      <c r="U29" s="72"/>
      <c r="V29" s="61">
        <f t="shared" si="16"/>
      </c>
      <c r="W29" s="72"/>
      <c r="X29" s="61">
        <f t="shared" si="17"/>
      </c>
      <c r="Y29" s="62"/>
      <c r="Z29" s="63">
        <f t="shared" si="18"/>
      </c>
      <c r="AA29" s="62"/>
      <c r="AB29" s="63">
        <f t="shared" si="19"/>
      </c>
      <c r="AC29" s="73"/>
      <c r="AD29" s="73"/>
      <c r="AE29" s="48"/>
      <c r="AH29" s="48"/>
    </row>
    <row r="30" spans="1:35" ht="12.75">
      <c r="A30" s="76" t="s">
        <v>55</v>
      </c>
      <c r="B30" s="74" t="s">
        <v>49</v>
      </c>
      <c r="C30" s="38" t="s">
        <v>66</v>
      </c>
      <c r="D30" s="57" t="s">
        <v>51</v>
      </c>
      <c r="E30" s="60"/>
      <c r="F30" s="61">
        <f t="shared" si="10"/>
      </c>
      <c r="G30" s="60"/>
      <c r="H30" s="61">
        <f t="shared" si="11"/>
      </c>
      <c r="I30" s="58"/>
      <c r="J30" s="59"/>
      <c r="K30" s="58"/>
      <c r="L30" s="58"/>
      <c r="M30" s="60">
        <v>13</v>
      </c>
      <c r="N30" s="61">
        <f t="shared" si="12"/>
        <v>0.015312131919905771</v>
      </c>
      <c r="O30" s="60">
        <v>8</v>
      </c>
      <c r="P30" s="61">
        <f t="shared" si="13"/>
        <v>0.0221606648199446</v>
      </c>
      <c r="Q30" s="60"/>
      <c r="R30" s="61">
        <f t="shared" si="14"/>
      </c>
      <c r="S30" s="60"/>
      <c r="T30" s="61">
        <f t="shared" si="15"/>
      </c>
      <c r="U30" s="60"/>
      <c r="V30" s="61">
        <f t="shared" si="16"/>
      </c>
      <c r="W30" s="60"/>
      <c r="X30" s="61">
        <f t="shared" si="17"/>
      </c>
      <c r="Y30" s="62"/>
      <c r="Z30" s="63">
        <f t="shared" si="18"/>
      </c>
      <c r="AA30" s="62"/>
      <c r="AB30" s="63">
        <f t="shared" si="19"/>
      </c>
      <c r="AC30" s="64"/>
      <c r="AD30" s="65"/>
      <c r="AE30" s="66"/>
      <c r="AF30" s="66"/>
      <c r="AG30" s="67"/>
      <c r="AH30" s="66"/>
      <c r="AI30" s="66"/>
    </row>
    <row r="31" spans="1:34" ht="12.75">
      <c r="A31" s="76" t="s">
        <v>55</v>
      </c>
      <c r="B31" s="74" t="s">
        <v>52</v>
      </c>
      <c r="C31" s="56" t="s">
        <v>67</v>
      </c>
      <c r="D31" s="57" t="s">
        <v>54</v>
      </c>
      <c r="E31" s="72"/>
      <c r="F31" s="61">
        <f t="shared" si="10"/>
      </c>
      <c r="G31" s="72"/>
      <c r="H31" s="61">
        <f t="shared" si="11"/>
      </c>
      <c r="I31" s="70"/>
      <c r="J31" s="70"/>
      <c r="K31" s="71"/>
      <c r="L31" s="70"/>
      <c r="M31" s="72"/>
      <c r="N31" s="61">
        <f t="shared" si="12"/>
        <v>0</v>
      </c>
      <c r="O31" s="72"/>
      <c r="P31" s="61">
        <f t="shared" si="13"/>
        <v>0</v>
      </c>
      <c r="Q31" s="72"/>
      <c r="R31" s="61">
        <f t="shared" si="14"/>
      </c>
      <c r="S31" s="72"/>
      <c r="T31" s="61">
        <f t="shared" si="15"/>
      </c>
      <c r="U31" s="72"/>
      <c r="V31" s="61">
        <f t="shared" si="16"/>
      </c>
      <c r="W31" s="72"/>
      <c r="X31" s="61">
        <f t="shared" si="17"/>
      </c>
      <c r="Y31" s="62"/>
      <c r="Z31" s="63">
        <f t="shared" si="18"/>
      </c>
      <c r="AA31" s="62"/>
      <c r="AB31" s="63">
        <f t="shared" si="19"/>
      </c>
      <c r="AC31" s="73"/>
      <c r="AD31" s="73"/>
      <c r="AE31" s="48"/>
      <c r="AH31" s="48"/>
    </row>
    <row r="32" spans="1:35" s="81" customFormat="1" ht="15">
      <c r="A32" s="79" t="s">
        <v>68</v>
      </c>
      <c r="B32" s="37" t="s">
        <v>23</v>
      </c>
      <c r="C32" s="38" t="s">
        <v>69</v>
      </c>
      <c r="D32" s="80" t="s">
        <v>70</v>
      </c>
      <c r="E32" s="42">
        <f>SUM(E34:E43)</f>
        <v>224355</v>
      </c>
      <c r="F32" s="43">
        <f>SUM(F34:F43)</f>
        <v>1</v>
      </c>
      <c r="G32" s="42">
        <f>SUM(G34:G43)</f>
        <v>404562.999058</v>
      </c>
      <c r="H32" s="43">
        <f>SUM(H34:H43)</f>
        <v>1</v>
      </c>
      <c r="I32" s="42">
        <f>SUM(I34:I43)</f>
        <v>3439</v>
      </c>
      <c r="J32" s="43">
        <f>SUM(J34:J43)</f>
        <v>1</v>
      </c>
      <c r="K32" s="42">
        <f>SUM(K34:K43)</f>
        <v>9327.89122407</v>
      </c>
      <c r="L32" s="43">
        <f>SUM(L34:L43)</f>
        <v>1</v>
      </c>
      <c r="M32" s="40"/>
      <c r="N32" s="40"/>
      <c r="O32" s="41"/>
      <c r="P32" s="40"/>
      <c r="Q32" s="42">
        <f>SUM(Q34:Q43)</f>
        <v>29190</v>
      </c>
      <c r="R32" s="43">
        <f>SUM(R34:R43)</f>
        <v>1</v>
      </c>
      <c r="S32" s="42">
        <f>SUM(S34:S43)</f>
        <v>31490.176437380003</v>
      </c>
      <c r="T32" s="43">
        <f>SUM(T34:T43)</f>
        <v>0.9999999999999999</v>
      </c>
      <c r="U32" s="42">
        <f>SUM(U34:U43)</f>
        <v>5018</v>
      </c>
      <c r="V32" s="43">
        <f>SUM(V34:V43)</f>
        <v>1</v>
      </c>
      <c r="W32" s="42">
        <f>SUM(W34:W43)</f>
        <v>3567.638324649</v>
      </c>
      <c r="X32" s="43">
        <f>SUM(X34:X43)</f>
        <v>1</v>
      </c>
      <c r="Y32" s="44">
        <f>SUM(E32,I32,M32,Q32,U32)</f>
        <v>262002</v>
      </c>
      <c r="Z32" s="45">
        <f>SUM(Z34:Z43)</f>
        <v>1</v>
      </c>
      <c r="AA32" s="44">
        <f>SUM(G32,K32,O32,S32,W32)</f>
        <v>448948.705044099</v>
      </c>
      <c r="AB32" s="45">
        <f>SUM(AB34:AB43)</f>
        <v>0.9999999999999999</v>
      </c>
      <c r="AC32" s="46"/>
      <c r="AD32" s="47"/>
      <c r="AE32" s="48"/>
      <c r="AF32" s="10"/>
      <c r="AG32" s="10"/>
      <c r="AH32" s="48"/>
      <c r="AI32" s="10"/>
    </row>
    <row r="33" spans="1:35" s="55" customFormat="1" ht="12.75">
      <c r="A33" s="50"/>
      <c r="B33" s="50"/>
      <c r="C33" s="51"/>
      <c r="D33" s="52" t="s">
        <v>24</v>
      </c>
      <c r="E33" s="117">
        <f>IF(E32&gt;0,E32/$Y32,"")</f>
        <v>0.8563102571736093</v>
      </c>
      <c r="F33" s="118"/>
      <c r="G33" s="119">
        <f>IF(G32&gt;0,G32/$AA32,"")</f>
        <v>0.9011341262656295</v>
      </c>
      <c r="H33" s="120"/>
      <c r="I33" s="117">
        <f>IF(I32&gt;0,I32/$Y32,"")</f>
        <v>0.013125854001114495</v>
      </c>
      <c r="J33" s="118"/>
      <c r="K33" s="119">
        <f>IF(K32&gt;0,K32/$AA32,"")</f>
        <v>0.020777187057826007</v>
      </c>
      <c r="L33" s="120"/>
      <c r="M33" s="117">
        <f>IF(M32&gt;0,M32/$Y32,"")</f>
      </c>
      <c r="N33" s="118"/>
      <c r="O33" s="119">
        <f>IF(O32&gt;0,O32/$AA32,"")</f>
      </c>
      <c r="P33" s="120"/>
      <c r="Q33" s="117">
        <f>IF(Q32&gt;0,Q32/$Y32,"")</f>
        <v>0.11141136327203609</v>
      </c>
      <c r="R33" s="118"/>
      <c r="S33" s="119">
        <f>IF(S32&gt;0,S32/$AA32,"")</f>
        <v>0.07014203645890194</v>
      </c>
      <c r="T33" s="120"/>
      <c r="U33" s="117">
        <f>IF(U32&gt;0,U32/$Y32,"")</f>
        <v>0.01915252555324005</v>
      </c>
      <c r="V33" s="118"/>
      <c r="W33" s="119">
        <f>IF(W32&gt;0,W32/$AA32,"")</f>
        <v>0.007946650217642482</v>
      </c>
      <c r="X33" s="120"/>
      <c r="Y33" s="117">
        <f>IF(Y32&gt;0,Y32/$Y32,"")</f>
        <v>1</v>
      </c>
      <c r="Z33" s="118"/>
      <c r="AA33" s="119">
        <f>IF(AA32&gt;0,AA32/$AA32,"")</f>
        <v>1</v>
      </c>
      <c r="AB33" s="120"/>
      <c r="AC33" s="53"/>
      <c r="AD33" s="53"/>
      <c r="AE33" s="54"/>
      <c r="AF33" s="54"/>
      <c r="AG33" s="54"/>
      <c r="AH33" s="54"/>
      <c r="AI33" s="54"/>
    </row>
    <row r="34" spans="1:61" ht="12.75">
      <c r="A34" s="79" t="s">
        <v>68</v>
      </c>
      <c r="B34" s="7" t="s">
        <v>25</v>
      </c>
      <c r="C34" s="56" t="s">
        <v>71</v>
      </c>
      <c r="D34" s="82" t="s">
        <v>27</v>
      </c>
      <c r="E34" s="60">
        <v>146997</v>
      </c>
      <c r="F34" s="61">
        <f aca="true" t="shared" si="20" ref="F34:F43">IF(E$32&gt;0,E34/E$32,"")</f>
        <v>0.6551982349401618</v>
      </c>
      <c r="G34" s="60">
        <v>255429.6652</v>
      </c>
      <c r="H34" s="61">
        <f aca="true" t="shared" si="21" ref="H34:H43">IF(G$32&gt;0,G34/G$32,"")</f>
        <v>0.6313717907835176</v>
      </c>
      <c r="I34" s="60">
        <v>149</v>
      </c>
      <c r="J34" s="61">
        <f aca="true" t="shared" si="22" ref="J34:J43">IF(I$32&gt;0,I34/I$32,"")</f>
        <v>0.04332654841523699</v>
      </c>
      <c r="K34" s="60">
        <v>726.9556028</v>
      </c>
      <c r="L34" s="61">
        <f aca="true" t="shared" si="23" ref="L34:L43">IF(K$32&gt;0,K34/K$32,"")</f>
        <v>0.0779335420340387</v>
      </c>
      <c r="M34" s="58"/>
      <c r="N34" s="59"/>
      <c r="O34" s="58"/>
      <c r="P34" s="58"/>
      <c r="Q34" s="60">
        <v>204</v>
      </c>
      <c r="R34" s="61">
        <f aca="true" t="shared" si="24" ref="R34:R43">IF(Q$32&gt;0,Q34/Q$32,"")</f>
        <v>0.006988694758478931</v>
      </c>
      <c r="S34" s="60">
        <v>371.0840381</v>
      </c>
      <c r="T34" s="61">
        <f aca="true" t="shared" si="25" ref="T34:T43">IF(S$32&gt;0,S34/S$32,"")</f>
        <v>0.011784120639588083</v>
      </c>
      <c r="U34" s="60">
        <v>332</v>
      </c>
      <c r="V34" s="61">
        <f aca="true" t="shared" si="26" ref="V34:V43">IF(U$32&gt;0,U34/U$32,"")</f>
        <v>0.06616181745715424</v>
      </c>
      <c r="W34" s="60">
        <v>259.6082844</v>
      </c>
      <c r="X34" s="61">
        <f aca="true" t="shared" si="27" ref="X34:X43">IF(W$32&gt;0,W34/W$32,"")</f>
        <v>0.07276754557948119</v>
      </c>
      <c r="Y34" s="62">
        <f>SUM(E34,I34,M34,Q34,U34)</f>
        <v>147682</v>
      </c>
      <c r="Z34" s="63">
        <f aca="true" t="shared" si="28" ref="Z34:Z43">IF(Y$32&gt;0,Y34/Y$32,"")</f>
        <v>0.5636674529202067</v>
      </c>
      <c r="AA34" s="62">
        <f>SUM(G34,K34,O34,S34,W34)</f>
        <v>256787.3131253</v>
      </c>
      <c r="AB34" s="63">
        <f aca="true" t="shared" si="29" ref="AB34:AB43">IF(AA$32&gt;0,AA34/AA$32,"")</f>
        <v>0.5719747272688457</v>
      </c>
      <c r="AC34" s="64"/>
      <c r="AD34" s="65"/>
      <c r="AE34" s="66"/>
      <c r="AF34" s="66"/>
      <c r="AG34" s="67"/>
      <c r="AH34" s="66"/>
      <c r="AI34" s="66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</row>
    <row r="35" spans="1:34" ht="12.75">
      <c r="A35" s="79" t="s">
        <v>68</v>
      </c>
      <c r="B35" s="7" t="s">
        <v>28</v>
      </c>
      <c r="C35" s="38" t="s">
        <v>72</v>
      </c>
      <c r="D35" s="69" t="s">
        <v>30</v>
      </c>
      <c r="E35" s="72"/>
      <c r="F35" s="61">
        <f t="shared" si="20"/>
        <v>0</v>
      </c>
      <c r="G35" s="72"/>
      <c r="H35" s="61">
        <f t="shared" si="21"/>
        <v>0</v>
      </c>
      <c r="I35" s="72"/>
      <c r="J35" s="61">
        <f t="shared" si="22"/>
        <v>0</v>
      </c>
      <c r="K35" s="72"/>
      <c r="L35" s="61">
        <f t="shared" si="23"/>
        <v>0</v>
      </c>
      <c r="M35" s="70"/>
      <c r="N35" s="70"/>
      <c r="O35" s="71"/>
      <c r="P35" s="70"/>
      <c r="Q35" s="72"/>
      <c r="R35" s="61">
        <f t="shared" si="24"/>
        <v>0</v>
      </c>
      <c r="S35" s="72"/>
      <c r="T35" s="61">
        <f t="shared" si="25"/>
        <v>0</v>
      </c>
      <c r="U35" s="72"/>
      <c r="V35" s="61">
        <f t="shared" si="26"/>
        <v>0</v>
      </c>
      <c r="W35" s="72"/>
      <c r="X35" s="61">
        <f t="shared" si="27"/>
        <v>0</v>
      </c>
      <c r="Y35" s="62">
        <f aca="true" t="shared" si="30" ref="Y35:Y43">SUM(E35,I35,M35,Q35,U35)</f>
        <v>0</v>
      </c>
      <c r="Z35" s="63">
        <f t="shared" si="28"/>
        <v>0</v>
      </c>
      <c r="AA35" s="62">
        <f aca="true" t="shared" si="31" ref="AA35:AA43">SUM(G35,K35,O35,S35,W35)</f>
        <v>0</v>
      </c>
      <c r="AB35" s="63">
        <f t="shared" si="29"/>
        <v>0</v>
      </c>
      <c r="AC35" s="73"/>
      <c r="AD35" s="73"/>
      <c r="AE35" s="48"/>
      <c r="AH35" s="48"/>
    </row>
    <row r="36" spans="1:35" ht="12.75">
      <c r="A36" s="79" t="s">
        <v>68</v>
      </c>
      <c r="B36" s="7" t="s">
        <v>31</v>
      </c>
      <c r="C36" s="56" t="s">
        <v>73</v>
      </c>
      <c r="D36" s="69" t="s">
        <v>33</v>
      </c>
      <c r="E36" s="60"/>
      <c r="F36" s="61">
        <f t="shared" si="20"/>
        <v>0</v>
      </c>
      <c r="G36" s="60"/>
      <c r="H36" s="61">
        <f t="shared" si="21"/>
        <v>0</v>
      </c>
      <c r="I36" s="60"/>
      <c r="J36" s="61">
        <f t="shared" si="22"/>
        <v>0</v>
      </c>
      <c r="K36" s="60"/>
      <c r="L36" s="61">
        <f t="shared" si="23"/>
        <v>0</v>
      </c>
      <c r="M36" s="58"/>
      <c r="N36" s="59"/>
      <c r="O36" s="58"/>
      <c r="P36" s="58"/>
      <c r="Q36" s="60"/>
      <c r="R36" s="61">
        <f t="shared" si="24"/>
        <v>0</v>
      </c>
      <c r="S36" s="60"/>
      <c r="T36" s="61">
        <f t="shared" si="25"/>
        <v>0</v>
      </c>
      <c r="U36" s="60"/>
      <c r="V36" s="61">
        <f t="shared" si="26"/>
        <v>0</v>
      </c>
      <c r="W36" s="60"/>
      <c r="X36" s="61">
        <f t="shared" si="27"/>
        <v>0</v>
      </c>
      <c r="Y36" s="62">
        <f t="shared" si="30"/>
        <v>0</v>
      </c>
      <c r="Z36" s="63">
        <f t="shared" si="28"/>
        <v>0</v>
      </c>
      <c r="AA36" s="62">
        <f t="shared" si="31"/>
        <v>0</v>
      </c>
      <c r="AB36" s="63">
        <f t="shared" si="29"/>
        <v>0</v>
      </c>
      <c r="AC36" s="64"/>
      <c r="AD36" s="65"/>
      <c r="AE36" s="66"/>
      <c r="AF36" s="66"/>
      <c r="AG36" s="67"/>
      <c r="AH36" s="66"/>
      <c r="AI36" s="66"/>
    </row>
    <row r="37" spans="1:34" ht="12.75">
      <c r="A37" s="79" t="s">
        <v>68</v>
      </c>
      <c r="B37" s="74" t="s">
        <v>34</v>
      </c>
      <c r="C37" s="38" t="s">
        <v>74</v>
      </c>
      <c r="D37" s="69" t="s">
        <v>36</v>
      </c>
      <c r="E37" s="72"/>
      <c r="F37" s="61">
        <f t="shared" si="20"/>
        <v>0</v>
      </c>
      <c r="G37" s="72"/>
      <c r="H37" s="61">
        <f t="shared" si="21"/>
        <v>0</v>
      </c>
      <c r="I37" s="72"/>
      <c r="J37" s="61">
        <f t="shared" si="22"/>
        <v>0</v>
      </c>
      <c r="K37" s="72"/>
      <c r="L37" s="61">
        <f t="shared" si="23"/>
        <v>0</v>
      </c>
      <c r="M37" s="70"/>
      <c r="N37" s="70"/>
      <c r="O37" s="71"/>
      <c r="P37" s="70"/>
      <c r="Q37" s="72"/>
      <c r="R37" s="61">
        <f t="shared" si="24"/>
        <v>0</v>
      </c>
      <c r="S37" s="72"/>
      <c r="T37" s="61">
        <f t="shared" si="25"/>
        <v>0</v>
      </c>
      <c r="U37" s="72"/>
      <c r="V37" s="61">
        <f t="shared" si="26"/>
        <v>0</v>
      </c>
      <c r="W37" s="72"/>
      <c r="X37" s="61">
        <f t="shared" si="27"/>
        <v>0</v>
      </c>
      <c r="Y37" s="62">
        <f t="shared" si="30"/>
        <v>0</v>
      </c>
      <c r="Z37" s="63">
        <f t="shared" si="28"/>
        <v>0</v>
      </c>
      <c r="AA37" s="62">
        <f t="shared" si="31"/>
        <v>0</v>
      </c>
      <c r="AB37" s="63">
        <f t="shared" si="29"/>
        <v>0</v>
      </c>
      <c r="AC37" s="73"/>
      <c r="AD37" s="73"/>
      <c r="AE37" s="48"/>
      <c r="AH37" s="48"/>
    </row>
    <row r="38" spans="1:35" ht="12.75">
      <c r="A38" s="79" t="s">
        <v>68</v>
      </c>
      <c r="B38" s="7" t="s">
        <v>37</v>
      </c>
      <c r="C38" s="56" t="s">
        <v>75</v>
      </c>
      <c r="D38" s="57" t="s">
        <v>39</v>
      </c>
      <c r="E38" s="60">
        <v>6887</v>
      </c>
      <c r="F38" s="61">
        <f t="shared" si="20"/>
        <v>0.03069688663056317</v>
      </c>
      <c r="G38" s="60">
        <v>2705.564232</v>
      </c>
      <c r="H38" s="61">
        <f t="shared" si="21"/>
        <v>0.0066876215528848156</v>
      </c>
      <c r="I38" s="60">
        <v>107</v>
      </c>
      <c r="J38" s="61">
        <f t="shared" si="22"/>
        <v>0.03111369584181448</v>
      </c>
      <c r="K38" s="60">
        <v>49.78814577</v>
      </c>
      <c r="L38" s="61">
        <f t="shared" si="23"/>
        <v>0.005337556428780497</v>
      </c>
      <c r="M38" s="58"/>
      <c r="N38" s="59"/>
      <c r="O38" s="58"/>
      <c r="P38" s="58"/>
      <c r="Q38" s="60">
        <v>5531</v>
      </c>
      <c r="R38" s="61">
        <f t="shared" si="24"/>
        <v>0.189482699554642</v>
      </c>
      <c r="S38" s="60">
        <v>1458.760532</v>
      </c>
      <c r="T38" s="61">
        <f t="shared" si="25"/>
        <v>0.046324304816164744</v>
      </c>
      <c r="U38" s="60">
        <v>50</v>
      </c>
      <c r="V38" s="61">
        <f t="shared" si="26"/>
        <v>0.00996412913511359</v>
      </c>
      <c r="W38" s="60">
        <v>11.77473796</v>
      </c>
      <c r="X38" s="61">
        <f t="shared" si="27"/>
        <v>0.0033004292723978544</v>
      </c>
      <c r="Y38" s="62">
        <f t="shared" si="30"/>
        <v>12575</v>
      </c>
      <c r="Z38" s="63">
        <f t="shared" si="28"/>
        <v>0.04799581682582576</v>
      </c>
      <c r="AA38" s="62">
        <f t="shared" si="31"/>
        <v>4225.88764773</v>
      </c>
      <c r="AB38" s="63">
        <f t="shared" si="29"/>
        <v>0.009412851847551054</v>
      </c>
      <c r="AC38" s="64"/>
      <c r="AD38" s="65"/>
      <c r="AE38" s="66"/>
      <c r="AF38" s="66"/>
      <c r="AG38" s="67"/>
      <c r="AH38" s="66"/>
      <c r="AI38" s="66"/>
    </row>
    <row r="39" spans="1:34" ht="12.75">
      <c r="A39" s="79" t="s">
        <v>68</v>
      </c>
      <c r="B39" s="74" t="s">
        <v>40</v>
      </c>
      <c r="C39" s="38" t="s">
        <v>76</v>
      </c>
      <c r="D39" s="57" t="s">
        <v>42</v>
      </c>
      <c r="E39" s="72"/>
      <c r="F39" s="61">
        <f t="shared" si="20"/>
        <v>0</v>
      </c>
      <c r="G39" s="72"/>
      <c r="H39" s="61">
        <f t="shared" si="21"/>
        <v>0</v>
      </c>
      <c r="I39" s="72"/>
      <c r="J39" s="61">
        <f t="shared" si="22"/>
        <v>0</v>
      </c>
      <c r="K39" s="72"/>
      <c r="L39" s="61">
        <f t="shared" si="23"/>
        <v>0</v>
      </c>
      <c r="M39" s="70"/>
      <c r="N39" s="70"/>
      <c r="O39" s="71"/>
      <c r="P39" s="70"/>
      <c r="Q39" s="72">
        <v>163</v>
      </c>
      <c r="R39" s="61">
        <f t="shared" si="24"/>
        <v>0.005584104145255224</v>
      </c>
      <c r="S39" s="72">
        <v>33.36947128</v>
      </c>
      <c r="T39" s="61">
        <f t="shared" si="25"/>
        <v>0.0010596787651017796</v>
      </c>
      <c r="U39" s="72"/>
      <c r="V39" s="61">
        <f t="shared" si="26"/>
        <v>0</v>
      </c>
      <c r="W39" s="72"/>
      <c r="X39" s="61">
        <f t="shared" si="27"/>
        <v>0</v>
      </c>
      <c r="Y39" s="62">
        <f t="shared" si="30"/>
        <v>163</v>
      </c>
      <c r="Z39" s="63">
        <f t="shared" si="28"/>
        <v>0.0006221326554759124</v>
      </c>
      <c r="AA39" s="62">
        <f t="shared" si="31"/>
        <v>33.36947128</v>
      </c>
      <c r="AB39" s="63">
        <f t="shared" si="29"/>
        <v>7.43280265764932E-05</v>
      </c>
      <c r="AC39" s="73"/>
      <c r="AD39" s="73"/>
      <c r="AE39" s="48"/>
      <c r="AH39" s="48"/>
    </row>
    <row r="40" spans="1:35" ht="12.75">
      <c r="A40" s="79" t="s">
        <v>68</v>
      </c>
      <c r="B40" s="74" t="s">
        <v>43</v>
      </c>
      <c r="C40" s="56" t="s">
        <v>77</v>
      </c>
      <c r="D40" s="57" t="s">
        <v>45</v>
      </c>
      <c r="E40" s="60"/>
      <c r="F40" s="61">
        <f t="shared" si="20"/>
        <v>0</v>
      </c>
      <c r="G40" s="60"/>
      <c r="H40" s="61">
        <f t="shared" si="21"/>
        <v>0</v>
      </c>
      <c r="I40" s="60"/>
      <c r="J40" s="61">
        <f t="shared" si="22"/>
        <v>0</v>
      </c>
      <c r="K40" s="60"/>
      <c r="L40" s="61">
        <f t="shared" si="23"/>
        <v>0</v>
      </c>
      <c r="M40" s="58"/>
      <c r="N40" s="59"/>
      <c r="O40" s="58"/>
      <c r="P40" s="58"/>
      <c r="Q40" s="60"/>
      <c r="R40" s="61">
        <f t="shared" si="24"/>
        <v>0</v>
      </c>
      <c r="S40" s="60"/>
      <c r="T40" s="61">
        <f t="shared" si="25"/>
        <v>0</v>
      </c>
      <c r="U40" s="60"/>
      <c r="V40" s="61">
        <f t="shared" si="26"/>
        <v>0</v>
      </c>
      <c r="W40" s="60"/>
      <c r="X40" s="61">
        <f t="shared" si="27"/>
        <v>0</v>
      </c>
      <c r="Y40" s="62">
        <f t="shared" si="30"/>
        <v>0</v>
      </c>
      <c r="Z40" s="63">
        <f t="shared" si="28"/>
        <v>0</v>
      </c>
      <c r="AA40" s="62">
        <f t="shared" si="31"/>
        <v>0</v>
      </c>
      <c r="AB40" s="63">
        <f t="shared" si="29"/>
        <v>0</v>
      </c>
      <c r="AC40" s="64"/>
      <c r="AD40" s="65"/>
      <c r="AE40" s="66"/>
      <c r="AF40" s="66"/>
      <c r="AG40" s="67"/>
      <c r="AH40" s="66"/>
      <c r="AI40" s="66"/>
    </row>
    <row r="41" spans="1:34" ht="12.75">
      <c r="A41" s="79" t="s">
        <v>68</v>
      </c>
      <c r="B41" s="74" t="s">
        <v>46</v>
      </c>
      <c r="C41" s="38" t="s">
        <v>78</v>
      </c>
      <c r="D41" s="57" t="s">
        <v>48</v>
      </c>
      <c r="E41" s="72">
        <v>69188</v>
      </c>
      <c r="F41" s="61">
        <f t="shared" si="20"/>
        <v>0.30838626284237036</v>
      </c>
      <c r="G41" s="72">
        <v>135476.6928</v>
      </c>
      <c r="H41" s="61">
        <f t="shared" si="21"/>
        <v>0.3348716840527906</v>
      </c>
      <c r="I41" s="72">
        <v>3102</v>
      </c>
      <c r="J41" s="61">
        <f t="shared" si="22"/>
        <v>0.9020063972084909</v>
      </c>
      <c r="K41" s="72">
        <v>7633.044549</v>
      </c>
      <c r="L41" s="61">
        <f t="shared" si="23"/>
        <v>0.8183033405560561</v>
      </c>
      <c r="M41" s="70"/>
      <c r="N41" s="70"/>
      <c r="O41" s="71"/>
      <c r="P41" s="70"/>
      <c r="Q41" s="72">
        <v>23183</v>
      </c>
      <c r="R41" s="61">
        <f t="shared" si="24"/>
        <v>0.7942103460089072</v>
      </c>
      <c r="S41" s="72">
        <v>28547.04486</v>
      </c>
      <c r="T41" s="61">
        <f t="shared" si="25"/>
        <v>0.9065381045662737</v>
      </c>
      <c r="U41" s="72">
        <v>4629</v>
      </c>
      <c r="V41" s="61">
        <f t="shared" si="26"/>
        <v>0.9224790753288162</v>
      </c>
      <c r="W41" s="72">
        <v>3250.790414</v>
      </c>
      <c r="X41" s="61">
        <f t="shared" si="27"/>
        <v>0.9111883319394006</v>
      </c>
      <c r="Y41" s="62">
        <f t="shared" si="30"/>
        <v>100102</v>
      </c>
      <c r="Z41" s="63">
        <f t="shared" si="28"/>
        <v>0.3820657857573606</v>
      </c>
      <c r="AA41" s="62">
        <f t="shared" si="31"/>
        <v>174907.572623</v>
      </c>
      <c r="AB41" s="63">
        <f t="shared" si="29"/>
        <v>0.3895936677349794</v>
      </c>
      <c r="AC41" s="73"/>
      <c r="AD41" s="73"/>
      <c r="AE41" s="48"/>
      <c r="AH41" s="48"/>
    </row>
    <row r="42" spans="1:35" ht="12.75">
      <c r="A42" s="79" t="s">
        <v>68</v>
      </c>
      <c r="B42" s="74" t="s">
        <v>49</v>
      </c>
      <c r="C42" s="56" t="s">
        <v>79</v>
      </c>
      <c r="D42" s="57" t="s">
        <v>51</v>
      </c>
      <c r="E42" s="60">
        <v>1267</v>
      </c>
      <c r="F42" s="61">
        <f t="shared" si="20"/>
        <v>0.005647300037886385</v>
      </c>
      <c r="G42" s="60">
        <v>9924.076826</v>
      </c>
      <c r="H42" s="61">
        <f t="shared" si="21"/>
        <v>0.024530362018048122</v>
      </c>
      <c r="I42" s="60">
        <v>81</v>
      </c>
      <c r="J42" s="61">
        <f t="shared" si="22"/>
        <v>0.02355335853445769</v>
      </c>
      <c r="K42" s="60">
        <v>918.1029265</v>
      </c>
      <c r="L42" s="61">
        <f t="shared" si="23"/>
        <v>0.09842556098112473</v>
      </c>
      <c r="M42" s="58"/>
      <c r="N42" s="59"/>
      <c r="O42" s="58"/>
      <c r="P42" s="58"/>
      <c r="Q42" s="60">
        <v>92</v>
      </c>
      <c r="R42" s="61">
        <f t="shared" si="24"/>
        <v>0.0031517643028434396</v>
      </c>
      <c r="S42" s="60">
        <v>996.917536</v>
      </c>
      <c r="T42" s="61">
        <f t="shared" si="25"/>
        <v>0.03165804859755</v>
      </c>
      <c r="U42" s="60">
        <v>5</v>
      </c>
      <c r="V42" s="61">
        <f t="shared" si="26"/>
        <v>0.0009964129135113591</v>
      </c>
      <c r="W42" s="60">
        <v>43.44547031</v>
      </c>
      <c r="X42" s="61">
        <f t="shared" si="27"/>
        <v>0.012177655456225192</v>
      </c>
      <c r="Y42" s="62">
        <f t="shared" si="30"/>
        <v>1445</v>
      </c>
      <c r="Z42" s="63">
        <f t="shared" si="28"/>
        <v>0.005515225074617751</v>
      </c>
      <c r="AA42" s="62">
        <f t="shared" si="31"/>
        <v>11882.542758810001</v>
      </c>
      <c r="AB42" s="63">
        <f t="shared" si="29"/>
        <v>0.026467484203218296</v>
      </c>
      <c r="AC42" s="64"/>
      <c r="AD42" s="65"/>
      <c r="AE42" s="66"/>
      <c r="AF42" s="66"/>
      <c r="AG42" s="67"/>
      <c r="AH42" s="66"/>
      <c r="AI42" s="66"/>
    </row>
    <row r="43" spans="1:34" ht="12.75">
      <c r="A43" s="79" t="s">
        <v>68</v>
      </c>
      <c r="B43" s="74" t="s">
        <v>52</v>
      </c>
      <c r="C43" s="38" t="s">
        <v>80</v>
      </c>
      <c r="D43" s="57" t="s">
        <v>54</v>
      </c>
      <c r="E43" s="72">
        <v>16</v>
      </c>
      <c r="F43" s="61">
        <f t="shared" si="20"/>
        <v>7.13155490182969E-05</v>
      </c>
      <c r="G43" s="72">
        <v>1027</v>
      </c>
      <c r="H43" s="61">
        <f t="shared" si="21"/>
        <v>0.0025385415927588685</v>
      </c>
      <c r="I43" s="72"/>
      <c r="J43" s="61">
        <f t="shared" si="22"/>
        <v>0</v>
      </c>
      <c r="K43" s="72"/>
      <c r="L43" s="61">
        <f t="shared" si="23"/>
        <v>0</v>
      </c>
      <c r="M43" s="70"/>
      <c r="N43" s="70"/>
      <c r="O43" s="71"/>
      <c r="P43" s="70"/>
      <c r="Q43" s="72">
        <v>17</v>
      </c>
      <c r="R43" s="61">
        <f t="shared" si="24"/>
        <v>0.0005823912298732443</v>
      </c>
      <c r="S43" s="72">
        <v>83</v>
      </c>
      <c r="T43" s="61">
        <f t="shared" si="25"/>
        <v>0.0026357426153216447</v>
      </c>
      <c r="U43" s="72">
        <v>2</v>
      </c>
      <c r="V43" s="61">
        <f t="shared" si="26"/>
        <v>0.00039856516540454366</v>
      </c>
      <c r="W43" s="72">
        <v>2.019417979</v>
      </c>
      <c r="X43" s="61">
        <f t="shared" si="27"/>
        <v>0.000566037752495183</v>
      </c>
      <c r="Y43" s="62">
        <f t="shared" si="30"/>
        <v>35</v>
      </c>
      <c r="Z43" s="63">
        <f t="shared" si="28"/>
        <v>0.00013358676651323273</v>
      </c>
      <c r="AA43" s="62">
        <f t="shared" si="31"/>
        <v>1112.019417979</v>
      </c>
      <c r="AB43" s="63">
        <f t="shared" si="29"/>
        <v>0.0024769409188289547</v>
      </c>
      <c r="AC43" s="73"/>
      <c r="AD43" s="73"/>
      <c r="AE43" s="48"/>
      <c r="AH43" s="48"/>
    </row>
    <row r="44" spans="1:35" ht="15">
      <c r="A44" s="83" t="s">
        <v>81</v>
      </c>
      <c r="B44" s="37" t="s">
        <v>23</v>
      </c>
      <c r="C44" s="56" t="s">
        <v>82</v>
      </c>
      <c r="D44" s="84" t="s">
        <v>83</v>
      </c>
      <c r="E44" s="42"/>
      <c r="F44" s="43">
        <f>SUM(F46:F55)</f>
        <v>0</v>
      </c>
      <c r="G44" s="42"/>
      <c r="H44" s="43">
        <f>SUM(H46:H55)</f>
        <v>0</v>
      </c>
      <c r="I44" s="42"/>
      <c r="J44" s="43">
        <f>SUM(J46:J55)</f>
        <v>0</v>
      </c>
      <c r="K44" s="42"/>
      <c r="L44" s="43">
        <f>SUM(L46:L55)</f>
        <v>0</v>
      </c>
      <c r="M44" s="42">
        <f>SUM(M46:M55)</f>
        <v>2924</v>
      </c>
      <c r="N44" s="43">
        <f>SUM(N46:N55)</f>
        <v>1</v>
      </c>
      <c r="O44" s="42">
        <f>SUM(O46:O55)</f>
        <v>11373</v>
      </c>
      <c r="P44" s="43">
        <f>SUM(P46:P55)</f>
        <v>1</v>
      </c>
      <c r="Q44" s="40"/>
      <c r="R44" s="40"/>
      <c r="S44" s="41"/>
      <c r="T44" s="40"/>
      <c r="U44" s="42"/>
      <c r="V44" s="43">
        <f>SUM(V46:V55)</f>
        <v>0</v>
      </c>
      <c r="W44" s="42"/>
      <c r="X44" s="43">
        <f>SUM(X46:X55)</f>
        <v>0</v>
      </c>
      <c r="Y44" s="44"/>
      <c r="Z44" s="45">
        <f>SUM(Z46:Z55)</f>
        <v>0</v>
      </c>
      <c r="AA44" s="44"/>
      <c r="AB44" s="45">
        <f>SUM(AB46:AB55)</f>
        <v>0</v>
      </c>
      <c r="AC44" s="46" t="e">
        <f>Y44/Y$68</f>
        <v>#DIV/0!</v>
      </c>
      <c r="AD44" s="47" t="e">
        <f>AA44/AA$68</f>
        <v>#DIV/0!</v>
      </c>
      <c r="AE44" s="66"/>
      <c r="AF44" s="66"/>
      <c r="AG44" s="67"/>
      <c r="AH44" s="66"/>
      <c r="AI44" s="66"/>
    </row>
    <row r="45" spans="1:35" s="55" customFormat="1" ht="12.75">
      <c r="A45" s="50"/>
      <c r="B45" s="50"/>
      <c r="C45" s="51"/>
      <c r="D45" s="52" t="s">
        <v>24</v>
      </c>
      <c r="E45" s="117">
        <f>IF(E44&gt;0,E44/$Y44,"")</f>
      </c>
      <c r="F45" s="118"/>
      <c r="G45" s="119">
        <f>IF(G44&gt;0,G44/$AA44,"")</f>
      </c>
      <c r="H45" s="120"/>
      <c r="I45" s="117">
        <f>IF(I44&gt;0,I44/$Y44,"")</f>
      </c>
      <c r="J45" s="118"/>
      <c r="K45" s="119">
        <f>IF(K44&gt;0,K44/$AA44,"")</f>
      </c>
      <c r="L45" s="120"/>
      <c r="M45" s="117" t="e">
        <f>IF(M44&gt;0,M44/$Y44,"")</f>
        <v>#DIV/0!</v>
      </c>
      <c r="N45" s="118"/>
      <c r="O45" s="119" t="e">
        <f>IF(O44&gt;0,O44/$AA44,"")</f>
        <v>#DIV/0!</v>
      </c>
      <c r="P45" s="120"/>
      <c r="Q45" s="117">
        <f>IF(Q44&gt;0,Q44/$Y44,"")</f>
      </c>
      <c r="R45" s="118"/>
      <c r="S45" s="119">
        <f>IF(S44&gt;0,S44/$AA44,"")</f>
      </c>
      <c r="T45" s="120"/>
      <c r="U45" s="117">
        <f>IF(U44&gt;0,U44/$Y44,"")</f>
      </c>
      <c r="V45" s="118"/>
      <c r="W45" s="119">
        <f>IF(W44&gt;0,W44/$AA44,"")</f>
      </c>
      <c r="X45" s="120"/>
      <c r="Y45" s="117">
        <f>IF(Y44&gt;0,Y44/$Y44,"")</f>
      </c>
      <c r="Z45" s="118"/>
      <c r="AA45" s="119">
        <f>IF(AA44&gt;0,AA44/$AA44,"")</f>
      </c>
      <c r="AB45" s="120"/>
      <c r="AC45" s="53"/>
      <c r="AD45" s="53"/>
      <c r="AE45" s="54"/>
      <c r="AF45" s="54"/>
      <c r="AG45" s="54"/>
      <c r="AH45" s="54"/>
      <c r="AI45" s="54"/>
    </row>
    <row r="46" spans="1:61" ht="12.75">
      <c r="A46" s="83" t="s">
        <v>81</v>
      </c>
      <c r="B46" s="7" t="s">
        <v>25</v>
      </c>
      <c r="C46" s="38" t="s">
        <v>84</v>
      </c>
      <c r="D46" s="57" t="s">
        <v>27</v>
      </c>
      <c r="E46" s="60"/>
      <c r="F46" s="61">
        <f aca="true" t="shared" si="32" ref="F46:F55">IF(E$44&gt;0,E46/E$44,"")</f>
      </c>
      <c r="G46" s="60"/>
      <c r="H46" s="61">
        <f aca="true" t="shared" si="33" ref="H46:H55">IF(G$44&gt;0,G46/G$44,"")</f>
      </c>
      <c r="I46" s="60"/>
      <c r="J46" s="61">
        <f aca="true" t="shared" si="34" ref="J46:J55">IF(I$44&gt;0,I46/I$44,"")</f>
      </c>
      <c r="K46" s="60"/>
      <c r="L46" s="61">
        <f aca="true" t="shared" si="35" ref="L46:L55">IF(K$44&gt;0,K46/K$44,"")</f>
      </c>
      <c r="M46" s="60">
        <v>111</v>
      </c>
      <c r="N46" s="61">
        <f aca="true" t="shared" si="36" ref="N46:N55">IF(M$44&gt;0,M46/M$44,"")</f>
        <v>0.03796169630642955</v>
      </c>
      <c r="O46" s="60">
        <v>96</v>
      </c>
      <c r="P46" s="61">
        <f aca="true" t="shared" si="37" ref="P46:P55">IF(O$44&gt;0,O46/O$44,"")</f>
        <v>0.008441044579266685</v>
      </c>
      <c r="Q46" s="58"/>
      <c r="R46" s="59"/>
      <c r="S46" s="58"/>
      <c r="T46" s="58"/>
      <c r="U46" s="60"/>
      <c r="V46" s="61">
        <f aca="true" t="shared" si="38" ref="V46:V55">IF(U$44&gt;0,U46/U$44,"")</f>
      </c>
      <c r="W46" s="60"/>
      <c r="X46" s="61">
        <f aca="true" t="shared" si="39" ref="X46:X55">IF(W$44&gt;0,W46/W$44,"")</f>
      </c>
      <c r="Y46" s="62"/>
      <c r="Z46" s="63">
        <f aca="true" t="shared" si="40" ref="Z46:Z55">IF(Y$44&gt;0,Y46/Y$44,"")</f>
      </c>
      <c r="AA46" s="62"/>
      <c r="AB46" s="63">
        <f aca="true" t="shared" si="41" ref="AB46:AB55">IF(AA$44&gt;0,AA46/AA$44,"")</f>
      </c>
      <c r="AC46" s="64"/>
      <c r="AD46" s="65"/>
      <c r="AE46" s="66"/>
      <c r="AF46" s="66"/>
      <c r="AG46" s="67"/>
      <c r="AH46" s="66"/>
      <c r="AI46" s="66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</row>
    <row r="47" spans="1:34" ht="12.75">
      <c r="A47" s="83" t="s">
        <v>81</v>
      </c>
      <c r="B47" s="7" t="s">
        <v>28</v>
      </c>
      <c r="C47" s="56" t="s">
        <v>85</v>
      </c>
      <c r="D47" s="69" t="s">
        <v>30</v>
      </c>
      <c r="E47" s="72"/>
      <c r="F47" s="61">
        <f t="shared" si="32"/>
      </c>
      <c r="G47" s="72"/>
      <c r="H47" s="61">
        <f t="shared" si="33"/>
      </c>
      <c r="I47" s="72"/>
      <c r="J47" s="61">
        <f t="shared" si="34"/>
      </c>
      <c r="K47" s="72"/>
      <c r="L47" s="61">
        <f t="shared" si="35"/>
      </c>
      <c r="M47" s="72"/>
      <c r="N47" s="61">
        <f t="shared" si="36"/>
        <v>0</v>
      </c>
      <c r="O47" s="72"/>
      <c r="P47" s="61">
        <f t="shared" si="37"/>
        <v>0</v>
      </c>
      <c r="Q47" s="70"/>
      <c r="R47" s="70"/>
      <c r="S47" s="71"/>
      <c r="T47" s="70"/>
      <c r="U47" s="72"/>
      <c r="V47" s="61">
        <f t="shared" si="38"/>
      </c>
      <c r="W47" s="72"/>
      <c r="X47" s="61">
        <f t="shared" si="39"/>
      </c>
      <c r="Y47" s="62"/>
      <c r="Z47" s="63">
        <f t="shared" si="40"/>
      </c>
      <c r="AA47" s="62"/>
      <c r="AB47" s="63">
        <f t="shared" si="41"/>
      </c>
      <c r="AC47" s="73"/>
      <c r="AD47" s="73"/>
      <c r="AE47" s="48"/>
      <c r="AH47" s="48"/>
    </row>
    <row r="48" spans="1:35" ht="12.75">
      <c r="A48" s="83" t="s">
        <v>81</v>
      </c>
      <c r="B48" s="7" t="s">
        <v>31</v>
      </c>
      <c r="C48" s="38" t="s">
        <v>86</v>
      </c>
      <c r="D48" s="69" t="s">
        <v>33</v>
      </c>
      <c r="E48" s="60"/>
      <c r="F48" s="61">
        <f t="shared" si="32"/>
      </c>
      <c r="G48" s="60"/>
      <c r="H48" s="61">
        <f t="shared" si="33"/>
      </c>
      <c r="I48" s="60"/>
      <c r="J48" s="61">
        <f t="shared" si="34"/>
      </c>
      <c r="K48" s="60"/>
      <c r="L48" s="61">
        <f t="shared" si="35"/>
      </c>
      <c r="M48" s="60"/>
      <c r="N48" s="61">
        <f t="shared" si="36"/>
        <v>0</v>
      </c>
      <c r="O48" s="60"/>
      <c r="P48" s="61">
        <f t="shared" si="37"/>
        <v>0</v>
      </c>
      <c r="Q48" s="58"/>
      <c r="R48" s="59"/>
      <c r="S48" s="58"/>
      <c r="T48" s="58"/>
      <c r="U48" s="60"/>
      <c r="V48" s="61">
        <f t="shared" si="38"/>
      </c>
      <c r="W48" s="60"/>
      <c r="X48" s="61">
        <f t="shared" si="39"/>
      </c>
      <c r="Y48" s="62"/>
      <c r="Z48" s="63">
        <f t="shared" si="40"/>
      </c>
      <c r="AA48" s="62"/>
      <c r="AB48" s="63">
        <f t="shared" si="41"/>
      </c>
      <c r="AC48" s="64"/>
      <c r="AD48" s="65"/>
      <c r="AE48" s="66"/>
      <c r="AF48" s="66"/>
      <c r="AG48" s="67"/>
      <c r="AH48" s="66"/>
      <c r="AI48" s="66"/>
    </row>
    <row r="49" spans="1:34" ht="12.75">
      <c r="A49" s="83" t="s">
        <v>81</v>
      </c>
      <c r="B49" s="74" t="s">
        <v>34</v>
      </c>
      <c r="C49" s="56" t="s">
        <v>87</v>
      </c>
      <c r="D49" s="69" t="s">
        <v>36</v>
      </c>
      <c r="E49" s="72"/>
      <c r="F49" s="61">
        <f t="shared" si="32"/>
      </c>
      <c r="G49" s="72"/>
      <c r="H49" s="61">
        <f t="shared" si="33"/>
      </c>
      <c r="I49" s="72"/>
      <c r="J49" s="61">
        <f t="shared" si="34"/>
      </c>
      <c r="K49" s="72"/>
      <c r="L49" s="61">
        <f t="shared" si="35"/>
      </c>
      <c r="M49" s="72"/>
      <c r="N49" s="61">
        <f t="shared" si="36"/>
        <v>0</v>
      </c>
      <c r="O49" s="72"/>
      <c r="P49" s="61">
        <f t="shared" si="37"/>
        <v>0</v>
      </c>
      <c r="Q49" s="70"/>
      <c r="R49" s="70"/>
      <c r="S49" s="71"/>
      <c r="T49" s="70"/>
      <c r="U49" s="72"/>
      <c r="V49" s="61">
        <f t="shared" si="38"/>
      </c>
      <c r="W49" s="72"/>
      <c r="X49" s="61">
        <f t="shared" si="39"/>
      </c>
      <c r="Y49" s="62"/>
      <c r="Z49" s="63">
        <f t="shared" si="40"/>
      </c>
      <c r="AA49" s="62"/>
      <c r="AB49" s="63">
        <f t="shared" si="41"/>
      </c>
      <c r="AC49" s="73"/>
      <c r="AD49" s="73"/>
      <c r="AE49" s="48"/>
      <c r="AH49" s="48"/>
    </row>
    <row r="50" spans="1:35" ht="12.75">
      <c r="A50" s="83" t="s">
        <v>81</v>
      </c>
      <c r="B50" s="7" t="s">
        <v>37</v>
      </c>
      <c r="C50" s="38" t="s">
        <v>88</v>
      </c>
      <c r="D50" s="57" t="s">
        <v>39</v>
      </c>
      <c r="E50" s="60"/>
      <c r="F50" s="61">
        <f t="shared" si="32"/>
      </c>
      <c r="G50" s="60"/>
      <c r="H50" s="61">
        <f t="shared" si="33"/>
      </c>
      <c r="I50" s="60"/>
      <c r="J50" s="61">
        <f t="shared" si="34"/>
      </c>
      <c r="K50" s="60"/>
      <c r="L50" s="61">
        <f t="shared" si="35"/>
      </c>
      <c r="M50" s="60">
        <v>267</v>
      </c>
      <c r="N50" s="61">
        <f t="shared" si="36"/>
        <v>0.09131326949384405</v>
      </c>
      <c r="O50" s="60">
        <v>126</v>
      </c>
      <c r="P50" s="61">
        <f t="shared" si="37"/>
        <v>0.011078871010287523</v>
      </c>
      <c r="Q50" s="58"/>
      <c r="R50" s="59"/>
      <c r="S50" s="58"/>
      <c r="T50" s="58"/>
      <c r="U50" s="60"/>
      <c r="V50" s="61">
        <f t="shared" si="38"/>
      </c>
      <c r="W50" s="60"/>
      <c r="X50" s="61">
        <f t="shared" si="39"/>
      </c>
      <c r="Y50" s="62"/>
      <c r="Z50" s="63">
        <f t="shared" si="40"/>
      </c>
      <c r="AA50" s="62"/>
      <c r="AB50" s="63">
        <f t="shared" si="41"/>
      </c>
      <c r="AC50" s="64"/>
      <c r="AD50" s="65"/>
      <c r="AE50" s="66"/>
      <c r="AF50" s="66"/>
      <c r="AG50" s="67"/>
      <c r="AH50" s="66"/>
      <c r="AI50" s="66"/>
    </row>
    <row r="51" spans="1:34" ht="12.75">
      <c r="A51" s="83" t="s">
        <v>81</v>
      </c>
      <c r="B51" s="74" t="s">
        <v>40</v>
      </c>
      <c r="C51" s="56" t="s">
        <v>89</v>
      </c>
      <c r="D51" s="57" t="s">
        <v>42</v>
      </c>
      <c r="E51" s="72"/>
      <c r="F51" s="61">
        <f t="shared" si="32"/>
      </c>
      <c r="G51" s="72"/>
      <c r="H51" s="61">
        <f t="shared" si="33"/>
      </c>
      <c r="I51" s="72"/>
      <c r="J51" s="61">
        <f t="shared" si="34"/>
      </c>
      <c r="K51" s="72"/>
      <c r="L51" s="61">
        <f t="shared" si="35"/>
      </c>
      <c r="M51" s="72">
        <v>96</v>
      </c>
      <c r="N51" s="61">
        <f t="shared" si="36"/>
        <v>0.03283173734610123</v>
      </c>
      <c r="O51" s="72">
        <v>7</v>
      </c>
      <c r="P51" s="61">
        <f t="shared" si="37"/>
        <v>0.0006154928339048624</v>
      </c>
      <c r="Q51" s="70"/>
      <c r="R51" s="70"/>
      <c r="S51" s="71"/>
      <c r="T51" s="70"/>
      <c r="U51" s="72"/>
      <c r="V51" s="61">
        <f t="shared" si="38"/>
      </c>
      <c r="W51" s="72"/>
      <c r="X51" s="61">
        <f t="shared" si="39"/>
      </c>
      <c r="Y51" s="62"/>
      <c r="Z51" s="63">
        <f t="shared" si="40"/>
      </c>
      <c r="AA51" s="62"/>
      <c r="AB51" s="63">
        <f t="shared" si="41"/>
      </c>
      <c r="AC51" s="73"/>
      <c r="AD51" s="73"/>
      <c r="AE51" s="48"/>
      <c r="AH51" s="48"/>
    </row>
    <row r="52" spans="1:35" ht="12.75">
      <c r="A52" s="83" t="s">
        <v>81</v>
      </c>
      <c r="B52" s="74" t="s">
        <v>43</v>
      </c>
      <c r="C52" s="38" t="s">
        <v>90</v>
      </c>
      <c r="D52" s="57" t="s">
        <v>45</v>
      </c>
      <c r="E52" s="60"/>
      <c r="F52" s="61">
        <f t="shared" si="32"/>
      </c>
      <c r="G52" s="60"/>
      <c r="H52" s="61">
        <f t="shared" si="33"/>
      </c>
      <c r="I52" s="60"/>
      <c r="J52" s="61">
        <f t="shared" si="34"/>
      </c>
      <c r="K52" s="60"/>
      <c r="L52" s="61">
        <f t="shared" si="35"/>
      </c>
      <c r="M52" s="60"/>
      <c r="N52" s="61">
        <f t="shared" si="36"/>
        <v>0</v>
      </c>
      <c r="O52" s="60"/>
      <c r="P52" s="61">
        <f t="shared" si="37"/>
        <v>0</v>
      </c>
      <c r="Q52" s="58"/>
      <c r="R52" s="59"/>
      <c r="S52" s="58"/>
      <c r="T52" s="58"/>
      <c r="U52" s="60"/>
      <c r="V52" s="61">
        <f t="shared" si="38"/>
      </c>
      <c r="W52" s="60"/>
      <c r="X52" s="61">
        <f t="shared" si="39"/>
      </c>
      <c r="Y52" s="62"/>
      <c r="Z52" s="63">
        <f t="shared" si="40"/>
      </c>
      <c r="AA52" s="62"/>
      <c r="AB52" s="63">
        <f t="shared" si="41"/>
      </c>
      <c r="AC52" s="64"/>
      <c r="AD52" s="65"/>
      <c r="AE52" s="66"/>
      <c r="AF52" s="66"/>
      <c r="AG52" s="67"/>
      <c r="AH52" s="66"/>
      <c r="AI52" s="66"/>
    </row>
    <row r="53" spans="1:34" ht="12.75">
      <c r="A53" s="83" t="s">
        <v>81</v>
      </c>
      <c r="B53" s="74" t="s">
        <v>46</v>
      </c>
      <c r="C53" s="56" t="s">
        <v>91</v>
      </c>
      <c r="D53" s="57" t="s">
        <v>48</v>
      </c>
      <c r="E53" s="72"/>
      <c r="F53" s="61">
        <f t="shared" si="32"/>
      </c>
      <c r="G53" s="72"/>
      <c r="H53" s="61">
        <f t="shared" si="33"/>
      </c>
      <c r="I53" s="72"/>
      <c r="J53" s="61">
        <f t="shared" si="34"/>
      </c>
      <c r="K53" s="72"/>
      <c r="L53" s="61">
        <f t="shared" si="35"/>
      </c>
      <c r="M53" s="72">
        <v>2359</v>
      </c>
      <c r="N53" s="61">
        <f t="shared" si="36"/>
        <v>0.8067715458276333</v>
      </c>
      <c r="O53" s="72">
        <v>10818</v>
      </c>
      <c r="P53" s="61">
        <f t="shared" si="37"/>
        <v>0.9512002110261145</v>
      </c>
      <c r="Q53" s="70"/>
      <c r="R53" s="70"/>
      <c r="S53" s="71"/>
      <c r="T53" s="70"/>
      <c r="U53" s="72"/>
      <c r="V53" s="61">
        <f t="shared" si="38"/>
      </c>
      <c r="W53" s="72"/>
      <c r="X53" s="61">
        <f t="shared" si="39"/>
      </c>
      <c r="Y53" s="62"/>
      <c r="Z53" s="63">
        <f t="shared" si="40"/>
      </c>
      <c r="AA53" s="62"/>
      <c r="AB53" s="63">
        <f t="shared" si="41"/>
      </c>
      <c r="AC53" s="73"/>
      <c r="AD53" s="73"/>
      <c r="AE53" s="48"/>
      <c r="AH53" s="48"/>
    </row>
    <row r="54" spans="1:35" ht="12.75">
      <c r="A54" s="83" t="s">
        <v>81</v>
      </c>
      <c r="B54" s="74" t="s">
        <v>49</v>
      </c>
      <c r="C54" s="38" t="s">
        <v>92</v>
      </c>
      <c r="D54" s="57" t="s">
        <v>51</v>
      </c>
      <c r="E54" s="60"/>
      <c r="F54" s="61">
        <f t="shared" si="32"/>
      </c>
      <c r="G54" s="60"/>
      <c r="H54" s="61">
        <f t="shared" si="33"/>
      </c>
      <c r="I54" s="60"/>
      <c r="J54" s="61">
        <f t="shared" si="34"/>
      </c>
      <c r="K54" s="60"/>
      <c r="L54" s="61">
        <f t="shared" si="35"/>
      </c>
      <c r="M54" s="60">
        <v>86</v>
      </c>
      <c r="N54" s="61">
        <f t="shared" si="36"/>
        <v>0.029411764705882353</v>
      </c>
      <c r="O54" s="60">
        <v>290</v>
      </c>
      <c r="P54" s="61">
        <f t="shared" si="37"/>
        <v>0.025498988833201442</v>
      </c>
      <c r="Q54" s="58"/>
      <c r="R54" s="59"/>
      <c r="S54" s="58"/>
      <c r="T54" s="58"/>
      <c r="U54" s="60"/>
      <c r="V54" s="61">
        <f t="shared" si="38"/>
      </c>
      <c r="W54" s="60"/>
      <c r="X54" s="61">
        <f t="shared" si="39"/>
      </c>
      <c r="Y54" s="62"/>
      <c r="Z54" s="63">
        <f t="shared" si="40"/>
      </c>
      <c r="AA54" s="62"/>
      <c r="AB54" s="63">
        <f t="shared" si="41"/>
      </c>
      <c r="AC54" s="64"/>
      <c r="AD54" s="65"/>
      <c r="AE54" s="66"/>
      <c r="AF54" s="66"/>
      <c r="AG54" s="67"/>
      <c r="AH54" s="66"/>
      <c r="AI54" s="66"/>
    </row>
    <row r="55" spans="1:34" ht="12.75">
      <c r="A55" s="83" t="s">
        <v>81</v>
      </c>
      <c r="B55" s="74" t="s">
        <v>52</v>
      </c>
      <c r="C55" s="56" t="s">
        <v>93</v>
      </c>
      <c r="D55" s="57" t="s">
        <v>54</v>
      </c>
      <c r="E55" s="72"/>
      <c r="F55" s="61">
        <f t="shared" si="32"/>
      </c>
      <c r="G55" s="72"/>
      <c r="H55" s="61">
        <f t="shared" si="33"/>
      </c>
      <c r="I55" s="72"/>
      <c r="J55" s="61">
        <f t="shared" si="34"/>
      </c>
      <c r="K55" s="72"/>
      <c r="L55" s="61">
        <f t="shared" si="35"/>
      </c>
      <c r="M55" s="72">
        <v>5</v>
      </c>
      <c r="N55" s="61">
        <f t="shared" si="36"/>
        <v>0.001709986320109439</v>
      </c>
      <c r="O55" s="72">
        <v>36</v>
      </c>
      <c r="P55" s="61">
        <f t="shared" si="37"/>
        <v>0.0031653917172250064</v>
      </c>
      <c r="Q55" s="70"/>
      <c r="R55" s="70"/>
      <c r="S55" s="71"/>
      <c r="T55" s="70"/>
      <c r="U55" s="72"/>
      <c r="V55" s="61">
        <f t="shared" si="38"/>
      </c>
      <c r="W55" s="72"/>
      <c r="X55" s="61">
        <f t="shared" si="39"/>
      </c>
      <c r="Y55" s="62"/>
      <c r="Z55" s="63">
        <f t="shared" si="40"/>
      </c>
      <c r="AA55" s="62"/>
      <c r="AB55" s="63">
        <f t="shared" si="41"/>
      </c>
      <c r="AC55" s="73"/>
      <c r="AD55" s="73"/>
      <c r="AE55" s="48"/>
      <c r="AH55" s="48"/>
    </row>
    <row r="56" spans="1:35" s="88" customFormat="1" ht="15">
      <c r="A56" s="85" t="s">
        <v>94</v>
      </c>
      <c r="B56" s="37" t="s">
        <v>23</v>
      </c>
      <c r="C56" s="38" t="s">
        <v>95</v>
      </c>
      <c r="D56" s="86" t="s">
        <v>96</v>
      </c>
      <c r="E56" s="42"/>
      <c r="F56" s="43">
        <f>SUM(F58:F67)</f>
        <v>0</v>
      </c>
      <c r="G56" s="42"/>
      <c r="H56" s="43">
        <f>SUM(H58:H67)</f>
        <v>0</v>
      </c>
      <c r="I56" s="42"/>
      <c r="J56" s="43">
        <f>SUM(J58:J67)</f>
        <v>0</v>
      </c>
      <c r="K56" s="42"/>
      <c r="L56" s="43">
        <f>SUM(L58:L67)</f>
        <v>0</v>
      </c>
      <c r="M56" s="42">
        <f>SUM(M58:M67)</f>
        <v>1232</v>
      </c>
      <c r="N56" s="87">
        <v>1</v>
      </c>
      <c r="O56" s="42">
        <f>SUM(O58:O67)</f>
        <v>3327</v>
      </c>
      <c r="P56" s="43">
        <f>SUM(P58:P67)</f>
        <v>1</v>
      </c>
      <c r="Q56" s="42"/>
      <c r="R56" s="43">
        <f>SUM(R58:R67)</f>
        <v>0</v>
      </c>
      <c r="S56" s="42"/>
      <c r="T56" s="43">
        <f>SUM(T58:T67)</f>
        <v>0</v>
      </c>
      <c r="U56" s="40"/>
      <c r="V56" s="40"/>
      <c r="W56" s="41"/>
      <c r="X56" s="40"/>
      <c r="Y56" s="44"/>
      <c r="Z56" s="45">
        <f>SUM(Z58:Z67)</f>
        <v>0</v>
      </c>
      <c r="AA56" s="44"/>
      <c r="AB56" s="45">
        <f>SUM(AB58:AB67)</f>
        <v>0</v>
      </c>
      <c r="AC56" s="46" t="e">
        <f>Y56/Y$68</f>
        <v>#DIV/0!</v>
      </c>
      <c r="AD56" s="47" t="e">
        <f>AA56/AA$68</f>
        <v>#DIV/0!</v>
      </c>
      <c r="AE56" s="48"/>
      <c r="AF56" s="10"/>
      <c r="AG56" s="10"/>
      <c r="AH56" s="48"/>
      <c r="AI56" s="10"/>
    </row>
    <row r="57" spans="1:35" s="55" customFormat="1" ht="12.75">
      <c r="A57" s="50"/>
      <c r="B57" s="50"/>
      <c r="C57" s="51"/>
      <c r="D57" s="52" t="s">
        <v>24</v>
      </c>
      <c r="E57" s="117">
        <f>IF(E56&gt;0,E56/$Y56,"")</f>
      </c>
      <c r="F57" s="118"/>
      <c r="G57" s="119">
        <f>IF(G56&gt;0,G56/$AA56,"")</f>
      </c>
      <c r="H57" s="120"/>
      <c r="I57" s="117">
        <f>IF(I56&gt;0,I56/$Y56,"")</f>
      </c>
      <c r="J57" s="118"/>
      <c r="K57" s="119">
        <f>IF(K56&gt;0,K56/$AA56,"")</f>
      </c>
      <c r="L57" s="120"/>
      <c r="M57" s="117" t="e">
        <f>IF(M56&gt;0,M56/$Y56,"")</f>
        <v>#DIV/0!</v>
      </c>
      <c r="N57" s="118"/>
      <c r="O57" s="119" t="e">
        <f>IF(O56&gt;0,O56/$AA56,"")</f>
        <v>#DIV/0!</v>
      </c>
      <c r="P57" s="120"/>
      <c r="Q57" s="117">
        <f>IF(Q56&gt;0,Q56/$Y56,"")</f>
      </c>
      <c r="R57" s="118"/>
      <c r="S57" s="119">
        <f>IF(S56&gt;0,S56/$AA56,"")</f>
      </c>
      <c r="T57" s="120"/>
      <c r="U57" s="117">
        <f>IF(U56&gt;0,U56/$Y56,"")</f>
      </c>
      <c r="V57" s="118"/>
      <c r="W57" s="119">
        <f>IF(W56&gt;0,W56/$AA56,"")</f>
      </c>
      <c r="X57" s="120"/>
      <c r="Y57" s="117">
        <f>IF(Y56&gt;0,Y56/$Y56,"")</f>
      </c>
      <c r="Z57" s="118"/>
      <c r="AA57" s="119">
        <f>IF(AA56&gt;0,AA56/$AA56,"")</f>
      </c>
      <c r="AB57" s="120"/>
      <c r="AC57" s="53"/>
      <c r="AD57" s="53"/>
      <c r="AE57" s="54"/>
      <c r="AF57" s="54"/>
      <c r="AG57" s="54"/>
      <c r="AH57" s="54"/>
      <c r="AI57" s="54"/>
    </row>
    <row r="58" spans="1:61" ht="12.75">
      <c r="A58" s="85" t="s">
        <v>94</v>
      </c>
      <c r="B58" s="7" t="s">
        <v>25</v>
      </c>
      <c r="C58" s="56" t="s">
        <v>97</v>
      </c>
      <c r="D58" s="57" t="s">
        <v>27</v>
      </c>
      <c r="E58" s="60"/>
      <c r="F58" s="61">
        <f aca="true" t="shared" si="42" ref="F58:F67">IF(E$56&gt;0,E58/E$56,"")</f>
      </c>
      <c r="G58" s="60"/>
      <c r="H58" s="61">
        <f aca="true" t="shared" si="43" ref="H58:H67">IF(G$56&gt;0,G58/G$56,"")</f>
      </c>
      <c r="I58" s="60"/>
      <c r="J58" s="61">
        <f aca="true" t="shared" si="44" ref="J58:J67">IF(I$56&gt;0,I58/I$56,"")</f>
      </c>
      <c r="K58" s="60"/>
      <c r="L58" s="61">
        <f aca="true" t="shared" si="45" ref="L58:L67">IF(K$56&gt;0,K58/K$56,"")</f>
      </c>
      <c r="M58" s="60">
        <v>141</v>
      </c>
      <c r="N58" s="61">
        <f aca="true" t="shared" si="46" ref="N58:N67">IF(M$56&gt;0,M58/M$56,"")</f>
        <v>0.11444805194805195</v>
      </c>
      <c r="O58" s="60">
        <v>465</v>
      </c>
      <c r="P58" s="61">
        <f aca="true" t="shared" si="47" ref="P58:P67">IF(O$56&gt;0,O58/O$56,"")</f>
        <v>0.13976555455365194</v>
      </c>
      <c r="Q58" s="60"/>
      <c r="R58" s="61">
        <f aca="true" t="shared" si="48" ref="R58:R67">IF(Q$56&gt;0,Q58/Q$56,"")</f>
      </c>
      <c r="S58" s="60"/>
      <c r="T58" s="61">
        <f aca="true" t="shared" si="49" ref="T58:T67">IF(S$56&gt;0,S58/S$56,"")</f>
      </c>
      <c r="U58" s="58"/>
      <c r="V58" s="59"/>
      <c r="W58" s="58"/>
      <c r="X58" s="58"/>
      <c r="Y58" s="62"/>
      <c r="Z58" s="63">
        <f aca="true" t="shared" si="50" ref="Z58:Z67">IF(Y$56&gt;0,Y58/Y$44,"")</f>
      </c>
      <c r="AA58" s="62"/>
      <c r="AB58" s="63">
        <f aca="true" t="shared" si="51" ref="AB58:AB67">IF(AA$56&gt;0,AA58/AA$56,"")</f>
      </c>
      <c r="AC58" s="64"/>
      <c r="AD58" s="65"/>
      <c r="AE58" s="66"/>
      <c r="AF58" s="66"/>
      <c r="AG58" s="67"/>
      <c r="AH58" s="66"/>
      <c r="AI58" s="66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</row>
    <row r="59" spans="1:34" ht="12.75">
      <c r="A59" s="85" t="s">
        <v>94</v>
      </c>
      <c r="B59" s="7" t="s">
        <v>28</v>
      </c>
      <c r="C59" s="38" t="s">
        <v>98</v>
      </c>
      <c r="D59" s="69" t="s">
        <v>30</v>
      </c>
      <c r="E59" s="72"/>
      <c r="F59" s="61">
        <f t="shared" si="42"/>
      </c>
      <c r="G59" s="72"/>
      <c r="H59" s="61">
        <f t="shared" si="43"/>
      </c>
      <c r="I59" s="72"/>
      <c r="J59" s="61">
        <f t="shared" si="44"/>
      </c>
      <c r="K59" s="72"/>
      <c r="L59" s="61">
        <f t="shared" si="45"/>
      </c>
      <c r="M59" s="72"/>
      <c r="N59" s="61">
        <f t="shared" si="46"/>
        <v>0</v>
      </c>
      <c r="O59" s="72"/>
      <c r="P59" s="61">
        <f t="shared" si="47"/>
        <v>0</v>
      </c>
      <c r="Q59" s="72"/>
      <c r="R59" s="61">
        <f t="shared" si="48"/>
      </c>
      <c r="S59" s="72"/>
      <c r="T59" s="61">
        <f t="shared" si="49"/>
      </c>
      <c r="U59" s="70"/>
      <c r="V59" s="70"/>
      <c r="W59" s="71"/>
      <c r="X59" s="70"/>
      <c r="Y59" s="62"/>
      <c r="Z59" s="63">
        <f t="shared" si="50"/>
      </c>
      <c r="AA59" s="62"/>
      <c r="AB59" s="63">
        <f t="shared" si="51"/>
      </c>
      <c r="AC59" s="73"/>
      <c r="AD59" s="73"/>
      <c r="AE59" s="48"/>
      <c r="AH59" s="48"/>
    </row>
    <row r="60" spans="1:35" ht="12.75">
      <c r="A60" s="85" t="s">
        <v>94</v>
      </c>
      <c r="B60" s="7" t="s">
        <v>31</v>
      </c>
      <c r="C60" s="56" t="s">
        <v>99</v>
      </c>
      <c r="D60" s="69" t="s">
        <v>33</v>
      </c>
      <c r="E60" s="60"/>
      <c r="F60" s="61">
        <f t="shared" si="42"/>
      </c>
      <c r="G60" s="60"/>
      <c r="H60" s="61">
        <f t="shared" si="43"/>
      </c>
      <c r="I60" s="60"/>
      <c r="J60" s="61">
        <f t="shared" si="44"/>
      </c>
      <c r="K60" s="60"/>
      <c r="L60" s="61">
        <f t="shared" si="45"/>
      </c>
      <c r="M60" s="60"/>
      <c r="N60" s="61">
        <f t="shared" si="46"/>
        <v>0</v>
      </c>
      <c r="O60" s="60"/>
      <c r="P60" s="61">
        <f t="shared" si="47"/>
        <v>0</v>
      </c>
      <c r="Q60" s="60"/>
      <c r="R60" s="61">
        <f t="shared" si="48"/>
      </c>
      <c r="S60" s="60"/>
      <c r="T60" s="61">
        <f t="shared" si="49"/>
      </c>
      <c r="U60" s="58"/>
      <c r="V60" s="59"/>
      <c r="W60" s="58"/>
      <c r="X60" s="58"/>
      <c r="Y60" s="62"/>
      <c r="Z60" s="63">
        <f t="shared" si="50"/>
      </c>
      <c r="AA60" s="62"/>
      <c r="AB60" s="63">
        <f t="shared" si="51"/>
      </c>
      <c r="AC60" s="64"/>
      <c r="AD60" s="65"/>
      <c r="AE60" s="66"/>
      <c r="AF60" s="66"/>
      <c r="AG60" s="67"/>
      <c r="AH60" s="66"/>
      <c r="AI60" s="66"/>
    </row>
    <row r="61" spans="1:34" ht="12.75">
      <c r="A61" s="85" t="s">
        <v>94</v>
      </c>
      <c r="B61" s="74" t="s">
        <v>34</v>
      </c>
      <c r="C61" s="38" t="s">
        <v>100</v>
      </c>
      <c r="D61" s="69" t="s">
        <v>36</v>
      </c>
      <c r="E61" s="72"/>
      <c r="F61" s="61">
        <f t="shared" si="42"/>
      </c>
      <c r="G61" s="72"/>
      <c r="H61" s="61">
        <f t="shared" si="43"/>
      </c>
      <c r="I61" s="72"/>
      <c r="J61" s="61">
        <f t="shared" si="44"/>
      </c>
      <c r="K61" s="72"/>
      <c r="L61" s="61">
        <f t="shared" si="45"/>
      </c>
      <c r="M61" s="72"/>
      <c r="N61" s="61">
        <f t="shared" si="46"/>
        <v>0</v>
      </c>
      <c r="O61" s="72"/>
      <c r="P61" s="61">
        <f t="shared" si="47"/>
        <v>0</v>
      </c>
      <c r="Q61" s="72"/>
      <c r="R61" s="61">
        <f t="shared" si="48"/>
      </c>
      <c r="S61" s="72"/>
      <c r="T61" s="61">
        <f t="shared" si="49"/>
      </c>
      <c r="U61" s="70"/>
      <c r="V61" s="70"/>
      <c r="W61" s="71"/>
      <c r="X61" s="70"/>
      <c r="Y61" s="62"/>
      <c r="Z61" s="63">
        <f t="shared" si="50"/>
      </c>
      <c r="AA61" s="62"/>
      <c r="AB61" s="63">
        <f t="shared" si="51"/>
      </c>
      <c r="AC61" s="73"/>
      <c r="AD61" s="73"/>
      <c r="AE61" s="48"/>
      <c r="AH61" s="48"/>
    </row>
    <row r="62" spans="1:35" ht="12.75">
      <c r="A62" s="85" t="s">
        <v>94</v>
      </c>
      <c r="B62" s="7" t="s">
        <v>37</v>
      </c>
      <c r="C62" s="56" t="s">
        <v>101</v>
      </c>
      <c r="D62" s="57" t="s">
        <v>39</v>
      </c>
      <c r="E62" s="60"/>
      <c r="F62" s="61">
        <f t="shared" si="42"/>
      </c>
      <c r="G62" s="60"/>
      <c r="H62" s="61">
        <f t="shared" si="43"/>
      </c>
      <c r="I62" s="60"/>
      <c r="J62" s="61">
        <f t="shared" si="44"/>
      </c>
      <c r="K62" s="60"/>
      <c r="L62" s="61">
        <f t="shared" si="45"/>
      </c>
      <c r="M62" s="60"/>
      <c r="N62" s="61">
        <f t="shared" si="46"/>
        <v>0</v>
      </c>
      <c r="O62" s="60"/>
      <c r="P62" s="61">
        <f t="shared" si="47"/>
        <v>0</v>
      </c>
      <c r="Q62" s="60"/>
      <c r="R62" s="61">
        <f t="shared" si="48"/>
      </c>
      <c r="S62" s="60"/>
      <c r="T62" s="61">
        <f t="shared" si="49"/>
      </c>
      <c r="U62" s="58"/>
      <c r="V62" s="59"/>
      <c r="W62" s="58"/>
      <c r="X62" s="58"/>
      <c r="Y62" s="62"/>
      <c r="Z62" s="63">
        <f t="shared" si="50"/>
      </c>
      <c r="AA62" s="62"/>
      <c r="AB62" s="63">
        <f t="shared" si="51"/>
      </c>
      <c r="AC62" s="64"/>
      <c r="AD62" s="65"/>
      <c r="AE62" s="66"/>
      <c r="AF62" s="66"/>
      <c r="AG62" s="67"/>
      <c r="AH62" s="66"/>
      <c r="AI62" s="66"/>
    </row>
    <row r="63" spans="1:34" ht="12.75">
      <c r="A63" s="85" t="s">
        <v>94</v>
      </c>
      <c r="B63" s="74" t="s">
        <v>40</v>
      </c>
      <c r="C63" s="38" t="s">
        <v>102</v>
      </c>
      <c r="D63" s="57" t="s">
        <v>42</v>
      </c>
      <c r="E63" s="72"/>
      <c r="F63" s="61">
        <f t="shared" si="42"/>
      </c>
      <c r="G63" s="72"/>
      <c r="H63" s="61">
        <f t="shared" si="43"/>
      </c>
      <c r="I63" s="72"/>
      <c r="J63" s="61">
        <f t="shared" si="44"/>
      </c>
      <c r="K63" s="72"/>
      <c r="L63" s="61">
        <f t="shared" si="45"/>
      </c>
      <c r="M63" s="72"/>
      <c r="N63" s="61">
        <f t="shared" si="46"/>
        <v>0</v>
      </c>
      <c r="O63" s="72"/>
      <c r="P63" s="61">
        <f t="shared" si="47"/>
        <v>0</v>
      </c>
      <c r="Q63" s="72"/>
      <c r="R63" s="61">
        <f t="shared" si="48"/>
      </c>
      <c r="S63" s="72"/>
      <c r="T63" s="61">
        <f t="shared" si="49"/>
      </c>
      <c r="U63" s="70"/>
      <c r="V63" s="70"/>
      <c r="W63" s="71"/>
      <c r="X63" s="70"/>
      <c r="Y63" s="62"/>
      <c r="Z63" s="63">
        <f t="shared" si="50"/>
      </c>
      <c r="AA63" s="62"/>
      <c r="AB63" s="63">
        <f t="shared" si="51"/>
      </c>
      <c r="AC63" s="73"/>
      <c r="AD63" s="73"/>
      <c r="AE63" s="48"/>
      <c r="AH63" s="48"/>
    </row>
    <row r="64" spans="1:35" ht="12.75">
      <c r="A64" s="85" t="s">
        <v>94</v>
      </c>
      <c r="B64" s="74" t="s">
        <v>43</v>
      </c>
      <c r="C64" s="56" t="s">
        <v>103</v>
      </c>
      <c r="D64" s="57" t="s">
        <v>45</v>
      </c>
      <c r="E64" s="60"/>
      <c r="F64" s="61">
        <f t="shared" si="42"/>
      </c>
      <c r="G64" s="60"/>
      <c r="H64" s="61">
        <f t="shared" si="43"/>
      </c>
      <c r="I64" s="60"/>
      <c r="J64" s="61">
        <f t="shared" si="44"/>
      </c>
      <c r="K64" s="60"/>
      <c r="L64" s="61">
        <f t="shared" si="45"/>
      </c>
      <c r="M64" s="60"/>
      <c r="N64" s="61">
        <f t="shared" si="46"/>
        <v>0</v>
      </c>
      <c r="O64" s="60"/>
      <c r="P64" s="61">
        <f t="shared" si="47"/>
        <v>0</v>
      </c>
      <c r="Q64" s="60"/>
      <c r="R64" s="61">
        <f t="shared" si="48"/>
      </c>
      <c r="S64" s="60"/>
      <c r="T64" s="61">
        <f t="shared" si="49"/>
      </c>
      <c r="U64" s="58"/>
      <c r="V64" s="59"/>
      <c r="W64" s="58"/>
      <c r="X64" s="58"/>
      <c r="Y64" s="62"/>
      <c r="Z64" s="63">
        <f t="shared" si="50"/>
      </c>
      <c r="AA64" s="62"/>
      <c r="AB64" s="63">
        <f t="shared" si="51"/>
      </c>
      <c r="AC64" s="64"/>
      <c r="AD64" s="65"/>
      <c r="AE64" s="66"/>
      <c r="AF64" s="66"/>
      <c r="AG64" s="67"/>
      <c r="AH64" s="66"/>
      <c r="AI64" s="66"/>
    </row>
    <row r="65" spans="1:34" ht="12.75">
      <c r="A65" s="85" t="s">
        <v>94</v>
      </c>
      <c r="B65" s="74" t="s">
        <v>46</v>
      </c>
      <c r="C65" s="38" t="s">
        <v>104</v>
      </c>
      <c r="D65" s="57" t="s">
        <v>48</v>
      </c>
      <c r="E65" s="72"/>
      <c r="F65" s="61">
        <f t="shared" si="42"/>
      </c>
      <c r="G65" s="72"/>
      <c r="H65" s="61">
        <f t="shared" si="43"/>
      </c>
      <c r="I65" s="72"/>
      <c r="J65" s="61">
        <f t="shared" si="44"/>
      </c>
      <c r="K65" s="72"/>
      <c r="L65" s="61">
        <f t="shared" si="45"/>
      </c>
      <c r="M65" s="72">
        <v>1074</v>
      </c>
      <c r="N65" s="61">
        <f t="shared" si="46"/>
        <v>0.8717532467532467</v>
      </c>
      <c r="O65" s="72">
        <v>2778</v>
      </c>
      <c r="P65" s="61">
        <f t="shared" si="47"/>
        <v>0.8349864743011722</v>
      </c>
      <c r="Q65" s="72"/>
      <c r="R65" s="61">
        <f t="shared" si="48"/>
      </c>
      <c r="S65" s="72"/>
      <c r="T65" s="61">
        <f t="shared" si="49"/>
      </c>
      <c r="U65" s="70"/>
      <c r="V65" s="70"/>
      <c r="W65" s="71"/>
      <c r="X65" s="70"/>
      <c r="Y65" s="62"/>
      <c r="Z65" s="63">
        <f t="shared" si="50"/>
      </c>
      <c r="AA65" s="62"/>
      <c r="AB65" s="63">
        <f t="shared" si="51"/>
      </c>
      <c r="AC65" s="73"/>
      <c r="AD65" s="73"/>
      <c r="AE65" s="48"/>
      <c r="AH65" s="48"/>
    </row>
    <row r="66" spans="1:35" ht="12.75">
      <c r="A66" s="85" t="s">
        <v>94</v>
      </c>
      <c r="B66" s="74" t="s">
        <v>49</v>
      </c>
      <c r="C66" s="56" t="s">
        <v>105</v>
      </c>
      <c r="D66" s="57" t="s">
        <v>51</v>
      </c>
      <c r="E66" s="60"/>
      <c r="F66" s="61">
        <f t="shared" si="42"/>
      </c>
      <c r="G66" s="60"/>
      <c r="H66" s="61">
        <f t="shared" si="43"/>
      </c>
      <c r="I66" s="60"/>
      <c r="J66" s="61">
        <f t="shared" si="44"/>
      </c>
      <c r="K66" s="60"/>
      <c r="L66" s="61">
        <f t="shared" si="45"/>
      </c>
      <c r="M66" s="60">
        <v>17</v>
      </c>
      <c r="N66" s="61">
        <f t="shared" si="46"/>
        <v>0.013798701298701298</v>
      </c>
      <c r="O66" s="60">
        <v>84</v>
      </c>
      <c r="P66" s="61">
        <f t="shared" si="47"/>
        <v>0.025247971145175834</v>
      </c>
      <c r="Q66" s="60"/>
      <c r="R66" s="61">
        <f t="shared" si="48"/>
      </c>
      <c r="S66" s="60"/>
      <c r="T66" s="61">
        <f t="shared" si="49"/>
      </c>
      <c r="U66" s="58"/>
      <c r="V66" s="59"/>
      <c r="W66" s="58"/>
      <c r="X66" s="58"/>
      <c r="Y66" s="62"/>
      <c r="Z66" s="63">
        <f t="shared" si="50"/>
      </c>
      <c r="AA66" s="62"/>
      <c r="AB66" s="63">
        <f t="shared" si="51"/>
      </c>
      <c r="AC66" s="64"/>
      <c r="AD66" s="65"/>
      <c r="AE66" s="66"/>
      <c r="AF66" s="66"/>
      <c r="AG66" s="67"/>
      <c r="AH66" s="66"/>
      <c r="AI66" s="66"/>
    </row>
    <row r="67" spans="1:34" ht="12.75">
      <c r="A67" s="85" t="s">
        <v>94</v>
      </c>
      <c r="B67" s="74" t="s">
        <v>52</v>
      </c>
      <c r="C67" s="38" t="s">
        <v>106</v>
      </c>
      <c r="D67" s="57" t="s">
        <v>54</v>
      </c>
      <c r="E67" s="72"/>
      <c r="F67" s="61">
        <f t="shared" si="42"/>
      </c>
      <c r="G67" s="72"/>
      <c r="H67" s="61">
        <f t="shared" si="43"/>
      </c>
      <c r="I67" s="72"/>
      <c r="J67" s="61">
        <f t="shared" si="44"/>
      </c>
      <c r="K67" s="72"/>
      <c r="L67" s="61">
        <f t="shared" si="45"/>
      </c>
      <c r="M67" s="72"/>
      <c r="N67" s="61">
        <f t="shared" si="46"/>
        <v>0</v>
      </c>
      <c r="O67" s="72"/>
      <c r="P67" s="61">
        <f t="shared" si="47"/>
        <v>0</v>
      </c>
      <c r="Q67" s="72"/>
      <c r="R67" s="61">
        <f t="shared" si="48"/>
      </c>
      <c r="S67" s="72"/>
      <c r="T67" s="61">
        <f t="shared" si="49"/>
      </c>
      <c r="U67" s="70"/>
      <c r="V67" s="70"/>
      <c r="W67" s="71"/>
      <c r="X67" s="70"/>
      <c r="Y67" s="62"/>
      <c r="Z67" s="63">
        <f t="shared" si="50"/>
      </c>
      <c r="AA67" s="62"/>
      <c r="AB67" s="63">
        <f t="shared" si="51"/>
      </c>
      <c r="AC67" s="73"/>
      <c r="AD67" s="73"/>
      <c r="AE67" s="48"/>
      <c r="AH67" s="48"/>
    </row>
    <row r="68" spans="1:35" s="96" customFormat="1" ht="15">
      <c r="A68" s="89" t="s">
        <v>107</v>
      </c>
      <c r="B68" s="37" t="s">
        <v>23</v>
      </c>
      <c r="C68" s="56" t="s">
        <v>108</v>
      </c>
      <c r="D68" s="90" t="s">
        <v>109</v>
      </c>
      <c r="E68" s="42"/>
      <c r="F68" s="43">
        <f>SUM(F70:F79)</f>
        <v>0</v>
      </c>
      <c r="G68" s="42"/>
      <c r="H68" s="43">
        <f>SUM(H70:H79)</f>
        <v>0</v>
      </c>
      <c r="I68" s="42"/>
      <c r="J68" s="43">
        <f>SUM(J70:J79)</f>
        <v>0</v>
      </c>
      <c r="K68" s="42"/>
      <c r="L68" s="43">
        <f>SUM(L70:L79)</f>
        <v>0</v>
      </c>
      <c r="M68" s="42">
        <f>SUM(M70:M79)</f>
        <v>130356</v>
      </c>
      <c r="N68" s="43">
        <f>SUM(N70:N79)</f>
        <v>1</v>
      </c>
      <c r="O68" s="42">
        <f>SUM(O70:O79)</f>
        <v>113517</v>
      </c>
      <c r="P68" s="43">
        <f>SUM(P70:P79)</f>
        <v>1</v>
      </c>
      <c r="Q68" s="42"/>
      <c r="R68" s="43">
        <f>SUM(R70:R79)</f>
        <v>0</v>
      </c>
      <c r="S68" s="42"/>
      <c r="T68" s="43">
        <f>SUM(T70:T79)</f>
        <v>0</v>
      </c>
      <c r="U68" s="91">
        <f>SUM(U70:U79)</f>
        <v>0</v>
      </c>
      <c r="V68" s="92">
        <f>SUM(V70:V79)</f>
        <v>0</v>
      </c>
      <c r="W68" s="93">
        <f>SUM(W70:W79)</f>
        <v>0</v>
      </c>
      <c r="X68" s="92">
        <f>SUM(X70:X79)</f>
        <v>0</v>
      </c>
      <c r="Y68" s="44"/>
      <c r="Z68" s="45">
        <f>SUM(Z70:Z79)</f>
        <v>0</v>
      </c>
      <c r="AA68" s="44"/>
      <c r="AB68" s="45">
        <f>SUM(AB70:AB79)</f>
        <v>0</v>
      </c>
      <c r="AC68" s="46" t="e">
        <f>Y68/Y$68</f>
        <v>#DIV/0!</v>
      </c>
      <c r="AD68" s="47" t="e">
        <f>AA68/AA$68</f>
        <v>#DIV/0!</v>
      </c>
      <c r="AE68" s="94"/>
      <c r="AF68" s="94"/>
      <c r="AG68" s="95"/>
      <c r="AH68" s="94"/>
      <c r="AI68" s="94"/>
    </row>
    <row r="69" spans="1:35" s="55" customFormat="1" ht="12.75">
      <c r="A69" s="50"/>
      <c r="B69" s="50"/>
      <c r="C69" s="51"/>
      <c r="D69" s="52" t="s">
        <v>24</v>
      </c>
      <c r="E69" s="117">
        <f>IF(E68&gt;0,E68/$Y68,"")</f>
      </c>
      <c r="F69" s="118"/>
      <c r="G69" s="119">
        <f>IF(G68&gt;0,G68/$AA68,"")</f>
      </c>
      <c r="H69" s="120"/>
      <c r="I69" s="117">
        <f>IF(I68&gt;0,I68/$Y68,"")</f>
      </c>
      <c r="J69" s="118"/>
      <c r="K69" s="119">
        <f>IF(K68&gt;0,K68/$AA68,"")</f>
      </c>
      <c r="L69" s="120"/>
      <c r="M69" s="117" t="e">
        <f>IF(M68&gt;0,M68/$Y68,"")</f>
        <v>#DIV/0!</v>
      </c>
      <c r="N69" s="118"/>
      <c r="O69" s="119" t="e">
        <f>IF(O68&gt;0,O68/$AA68,"")</f>
        <v>#DIV/0!</v>
      </c>
      <c r="P69" s="120"/>
      <c r="Q69" s="117">
        <f>IF(Q68&gt;0,Q68/$Y68,"")</f>
      </c>
      <c r="R69" s="118"/>
      <c r="S69" s="119">
        <f>IF(S68&gt;0,S68/$AA68,"")</f>
      </c>
      <c r="T69" s="120"/>
      <c r="U69" s="117">
        <f>IF(U68&gt;0,U68/$Y68,"")</f>
      </c>
      <c r="V69" s="118"/>
      <c r="W69" s="119">
        <f>IF(W68&gt;0,W68/$AA68,"")</f>
      </c>
      <c r="X69" s="120"/>
      <c r="Y69" s="117">
        <f>IF(Y68&gt;0,Y68/$Y68,"")</f>
      </c>
      <c r="Z69" s="118"/>
      <c r="AA69" s="119">
        <f>IF(AA68&gt;0,AA68/$AA68,"")</f>
      </c>
      <c r="AB69" s="120"/>
      <c r="AC69" s="53"/>
      <c r="AD69" s="53"/>
      <c r="AE69" s="54"/>
      <c r="AF69" s="54"/>
      <c r="AG69" s="54"/>
      <c r="AH69" s="54"/>
      <c r="AI69" s="54"/>
    </row>
    <row r="70" spans="1:61" ht="12.75">
      <c r="A70" s="89" t="s">
        <v>107</v>
      </c>
      <c r="B70" s="7" t="s">
        <v>25</v>
      </c>
      <c r="C70" s="38" t="s">
        <v>110</v>
      </c>
      <c r="D70" s="57" t="s">
        <v>27</v>
      </c>
      <c r="E70" s="62"/>
      <c r="F70" s="63">
        <f aca="true" t="shared" si="52" ref="F70:F79">IF(E$68&gt;0,E70/E$68,"")</f>
      </c>
      <c r="G70" s="62"/>
      <c r="H70" s="63">
        <f aca="true" t="shared" si="53" ref="H70:H79">IF(G$68&gt;0,G70/G$68,"")</f>
      </c>
      <c r="I70" s="62"/>
      <c r="J70" s="63">
        <f>IF(I$68&gt;N82,I70/I$68,"")</f>
      </c>
      <c r="K70" s="62"/>
      <c r="L70" s="63">
        <f aca="true" t="shared" si="54" ref="L70:L79">IF(K$68&gt;0,K70/K$68,"")</f>
      </c>
      <c r="M70" s="62">
        <f>SUM(M10,M22,M46,M58)</f>
        <v>93502</v>
      </c>
      <c r="N70" s="63">
        <f aca="true" t="shared" si="55" ref="N70:N79">IF(M$68&gt;0,M70/M$68,"")</f>
        <v>0.7172819049372487</v>
      </c>
      <c r="O70" s="62">
        <f>SUM(O10,O22,O46,O58)</f>
        <v>54729</v>
      </c>
      <c r="P70" s="63">
        <f aca="true" t="shared" si="56" ref="P70:P79">IF(O$68&gt;0,O70/O$68,"")</f>
        <v>0.48212162055022595</v>
      </c>
      <c r="Q70" s="62"/>
      <c r="R70" s="63">
        <f aca="true" t="shared" si="57" ref="R70:R79">IF(Q$68&gt;0,Q70/Q$68,"")</f>
      </c>
      <c r="S70" s="62"/>
      <c r="T70" s="63">
        <f aca="true" t="shared" si="58" ref="T70:T79">IF(S$68&gt;0,S70/S$68,"")</f>
      </c>
      <c r="U70" s="62"/>
      <c r="V70" s="63">
        <f aca="true" t="shared" si="59" ref="V70:V79">IF(U$68&gt;0,U70/U$68,"")</f>
      </c>
      <c r="W70" s="62"/>
      <c r="X70" s="63">
        <f aca="true" t="shared" si="60" ref="X70:X79">IF(W$68&gt;0,W70/W$68,"")</f>
      </c>
      <c r="Y70" s="62"/>
      <c r="Z70" s="63">
        <f aca="true" t="shared" si="61" ref="Z70:Z79">IF(Y$68&gt;0,Y70/Y$68,"")</f>
      </c>
      <c r="AA70" s="62"/>
      <c r="AB70" s="63">
        <f aca="true" t="shared" si="62" ref="AB70:AB79">IF(AA$68&gt;0,AA70/AA$68,"")</f>
      </c>
      <c r="AC70" s="64"/>
      <c r="AD70" s="65"/>
      <c r="AE70" s="66"/>
      <c r="AF70" s="66"/>
      <c r="AG70" s="67"/>
      <c r="AH70" s="66"/>
      <c r="AI70" s="66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</row>
    <row r="71" spans="1:34" ht="12.75">
      <c r="A71" s="89" t="s">
        <v>107</v>
      </c>
      <c r="B71" s="7" t="s">
        <v>28</v>
      </c>
      <c r="C71" s="56" t="s">
        <v>111</v>
      </c>
      <c r="D71" s="69" t="s">
        <v>30</v>
      </c>
      <c r="E71" s="97"/>
      <c r="F71" s="63">
        <f t="shared" si="52"/>
      </c>
      <c r="G71" s="97"/>
      <c r="H71" s="63">
        <f t="shared" si="53"/>
      </c>
      <c r="I71" s="97"/>
      <c r="J71" s="63">
        <f aca="true" t="shared" si="63" ref="J71:J79">IF(I$68&gt;0,I71/I$68,"")</f>
      </c>
      <c r="K71" s="97"/>
      <c r="L71" s="63">
        <f t="shared" si="54"/>
      </c>
      <c r="M71" s="97"/>
      <c r="N71" s="63">
        <f t="shared" si="55"/>
        <v>0</v>
      </c>
      <c r="O71" s="97"/>
      <c r="P71" s="63">
        <f t="shared" si="56"/>
        <v>0</v>
      </c>
      <c r="Q71" s="97"/>
      <c r="R71" s="63">
        <f t="shared" si="57"/>
      </c>
      <c r="S71" s="97"/>
      <c r="T71" s="63">
        <f t="shared" si="58"/>
      </c>
      <c r="U71" s="97"/>
      <c r="V71" s="63">
        <f t="shared" si="59"/>
      </c>
      <c r="W71" s="97"/>
      <c r="X71" s="63">
        <f t="shared" si="60"/>
      </c>
      <c r="Y71" s="62"/>
      <c r="Z71" s="63">
        <f t="shared" si="61"/>
      </c>
      <c r="AA71" s="62"/>
      <c r="AB71" s="63">
        <f t="shared" si="62"/>
      </c>
      <c r="AC71" s="73"/>
      <c r="AD71" s="73"/>
      <c r="AE71" s="48"/>
      <c r="AH71" s="48"/>
    </row>
    <row r="72" spans="1:35" ht="12.75">
      <c r="A72" s="89" t="s">
        <v>107</v>
      </c>
      <c r="B72" s="7" t="s">
        <v>31</v>
      </c>
      <c r="C72" s="38" t="s">
        <v>112</v>
      </c>
      <c r="D72" s="69" t="s">
        <v>33</v>
      </c>
      <c r="E72" s="62"/>
      <c r="F72" s="63">
        <f t="shared" si="52"/>
      </c>
      <c r="G72" s="62"/>
      <c r="H72" s="63">
        <f t="shared" si="53"/>
      </c>
      <c r="I72" s="62"/>
      <c r="J72" s="63">
        <f t="shared" si="63"/>
      </c>
      <c r="K72" s="62"/>
      <c r="L72" s="63">
        <f t="shared" si="54"/>
      </c>
      <c r="M72" s="62"/>
      <c r="N72" s="63">
        <f t="shared" si="55"/>
        <v>0</v>
      </c>
      <c r="O72" s="62"/>
      <c r="P72" s="63">
        <f t="shared" si="56"/>
        <v>0</v>
      </c>
      <c r="Q72" s="62"/>
      <c r="R72" s="63">
        <f t="shared" si="57"/>
      </c>
      <c r="S72" s="62"/>
      <c r="T72" s="63">
        <f t="shared" si="58"/>
      </c>
      <c r="U72" s="62"/>
      <c r="V72" s="63">
        <f t="shared" si="59"/>
      </c>
      <c r="W72" s="62"/>
      <c r="X72" s="63">
        <f t="shared" si="60"/>
      </c>
      <c r="Y72" s="62"/>
      <c r="Z72" s="63">
        <f t="shared" si="61"/>
      </c>
      <c r="AA72" s="62"/>
      <c r="AB72" s="63">
        <f t="shared" si="62"/>
      </c>
      <c r="AC72" s="64"/>
      <c r="AD72" s="65"/>
      <c r="AE72" s="66"/>
      <c r="AF72" s="66"/>
      <c r="AG72" s="67"/>
      <c r="AH72" s="66"/>
      <c r="AI72" s="66"/>
    </row>
    <row r="73" spans="1:34" ht="12.75">
      <c r="A73" s="89" t="s">
        <v>107</v>
      </c>
      <c r="B73" s="74" t="s">
        <v>34</v>
      </c>
      <c r="C73" s="56" t="s">
        <v>113</v>
      </c>
      <c r="D73" s="69" t="s">
        <v>36</v>
      </c>
      <c r="E73" s="97"/>
      <c r="F73" s="63">
        <f t="shared" si="52"/>
      </c>
      <c r="G73" s="97"/>
      <c r="H73" s="63">
        <f t="shared" si="53"/>
      </c>
      <c r="I73" s="97"/>
      <c r="J73" s="63">
        <f t="shared" si="63"/>
      </c>
      <c r="K73" s="97"/>
      <c r="L73" s="63">
        <f t="shared" si="54"/>
      </c>
      <c r="M73" s="97"/>
      <c r="N73" s="63">
        <f t="shared" si="55"/>
        <v>0</v>
      </c>
      <c r="O73" s="97"/>
      <c r="P73" s="63">
        <f t="shared" si="56"/>
        <v>0</v>
      </c>
      <c r="Q73" s="97"/>
      <c r="R73" s="63">
        <f t="shared" si="57"/>
      </c>
      <c r="S73" s="97"/>
      <c r="T73" s="63">
        <f t="shared" si="58"/>
      </c>
      <c r="U73" s="97"/>
      <c r="V73" s="63">
        <f t="shared" si="59"/>
      </c>
      <c r="W73" s="97"/>
      <c r="X73" s="63">
        <f t="shared" si="60"/>
      </c>
      <c r="Y73" s="62"/>
      <c r="Z73" s="63">
        <f t="shared" si="61"/>
      </c>
      <c r="AA73" s="62"/>
      <c r="AB73" s="63">
        <f t="shared" si="62"/>
      </c>
      <c r="AC73" s="73"/>
      <c r="AD73" s="73"/>
      <c r="AE73" s="48"/>
      <c r="AH73" s="48"/>
    </row>
    <row r="74" spans="1:35" ht="12.75">
      <c r="A74" s="89" t="s">
        <v>107</v>
      </c>
      <c r="B74" s="7" t="s">
        <v>37</v>
      </c>
      <c r="C74" s="38" t="s">
        <v>114</v>
      </c>
      <c r="D74" s="57" t="s">
        <v>39</v>
      </c>
      <c r="E74" s="62"/>
      <c r="F74" s="63">
        <f t="shared" si="52"/>
      </c>
      <c r="G74" s="62"/>
      <c r="H74" s="63">
        <f t="shared" si="53"/>
      </c>
      <c r="I74" s="62"/>
      <c r="J74" s="63">
        <f t="shared" si="63"/>
      </c>
      <c r="K74" s="62"/>
      <c r="L74" s="63">
        <f t="shared" si="54"/>
      </c>
      <c r="M74" s="62">
        <f>SUM(M14,M26,M50,M62)</f>
        <v>4875</v>
      </c>
      <c r="N74" s="63">
        <f t="shared" si="55"/>
        <v>0.037397588143238514</v>
      </c>
      <c r="O74" s="62">
        <f>SUM(O14,O26,O50,O62)</f>
        <v>1976</v>
      </c>
      <c r="P74" s="63">
        <f t="shared" si="56"/>
        <v>0.01740708440145529</v>
      </c>
      <c r="Q74" s="62"/>
      <c r="R74" s="63">
        <f t="shared" si="57"/>
      </c>
      <c r="S74" s="62"/>
      <c r="T74" s="63">
        <f t="shared" si="58"/>
      </c>
      <c r="U74" s="62"/>
      <c r="V74" s="63">
        <f t="shared" si="59"/>
      </c>
      <c r="W74" s="62"/>
      <c r="X74" s="63">
        <f t="shared" si="60"/>
      </c>
      <c r="Y74" s="62"/>
      <c r="Z74" s="63">
        <f t="shared" si="61"/>
      </c>
      <c r="AA74" s="62"/>
      <c r="AB74" s="63">
        <f t="shared" si="62"/>
      </c>
      <c r="AC74" s="64"/>
      <c r="AD74" s="65"/>
      <c r="AE74" s="66"/>
      <c r="AF74" s="66"/>
      <c r="AG74" s="67"/>
      <c r="AH74" s="66"/>
      <c r="AI74" s="66"/>
    </row>
    <row r="75" spans="1:34" ht="12.75">
      <c r="A75" s="89" t="s">
        <v>107</v>
      </c>
      <c r="B75" s="74" t="s">
        <v>40</v>
      </c>
      <c r="C75" s="56" t="s">
        <v>115</v>
      </c>
      <c r="D75" s="57" t="s">
        <v>42</v>
      </c>
      <c r="E75" s="97"/>
      <c r="F75" s="63">
        <f t="shared" si="52"/>
      </c>
      <c r="G75" s="97"/>
      <c r="H75" s="63">
        <f t="shared" si="53"/>
      </c>
      <c r="I75" s="97"/>
      <c r="J75" s="63">
        <f t="shared" si="63"/>
      </c>
      <c r="K75" s="97"/>
      <c r="L75" s="63">
        <f t="shared" si="54"/>
      </c>
      <c r="M75" s="97">
        <f>SUM(M15,M51)</f>
        <v>96</v>
      </c>
      <c r="N75" s="63">
        <f t="shared" si="55"/>
        <v>0.0007364448126668507</v>
      </c>
      <c r="O75" s="97">
        <f>SUM(O15,O51)</f>
        <v>7</v>
      </c>
      <c r="P75" s="63">
        <f t="shared" si="56"/>
        <v>6.166477267722015E-05</v>
      </c>
      <c r="Q75" s="97"/>
      <c r="R75" s="63">
        <f t="shared" si="57"/>
      </c>
      <c r="S75" s="97"/>
      <c r="T75" s="63">
        <f t="shared" si="58"/>
      </c>
      <c r="U75" s="97"/>
      <c r="V75" s="63">
        <f t="shared" si="59"/>
      </c>
      <c r="W75" s="97"/>
      <c r="X75" s="63">
        <f t="shared" si="60"/>
      </c>
      <c r="Y75" s="62"/>
      <c r="Z75" s="63">
        <f t="shared" si="61"/>
      </c>
      <c r="AA75" s="62"/>
      <c r="AB75" s="63">
        <f t="shared" si="62"/>
      </c>
      <c r="AC75" s="73"/>
      <c r="AD75" s="73"/>
      <c r="AE75" s="48"/>
      <c r="AH75" s="48"/>
    </row>
    <row r="76" spans="1:35" ht="12.75">
      <c r="A76" s="89" t="s">
        <v>107</v>
      </c>
      <c r="B76" s="74" t="s">
        <v>43</v>
      </c>
      <c r="C76" s="38" t="s">
        <v>116</v>
      </c>
      <c r="D76" s="57" t="s">
        <v>45</v>
      </c>
      <c r="E76" s="62"/>
      <c r="F76" s="63">
        <f t="shared" si="52"/>
      </c>
      <c r="G76" s="62"/>
      <c r="H76" s="63">
        <f t="shared" si="53"/>
      </c>
      <c r="I76" s="62"/>
      <c r="J76" s="63">
        <f t="shared" si="63"/>
      </c>
      <c r="K76" s="62"/>
      <c r="L76" s="63">
        <f t="shared" si="54"/>
      </c>
      <c r="M76" s="62"/>
      <c r="N76" s="63">
        <f t="shared" si="55"/>
        <v>0</v>
      </c>
      <c r="O76" s="62"/>
      <c r="P76" s="63">
        <f t="shared" si="56"/>
        <v>0</v>
      </c>
      <c r="Q76" s="62"/>
      <c r="R76" s="63">
        <f t="shared" si="57"/>
      </c>
      <c r="S76" s="62"/>
      <c r="T76" s="63">
        <f t="shared" si="58"/>
      </c>
      <c r="U76" s="62"/>
      <c r="V76" s="63">
        <f t="shared" si="59"/>
      </c>
      <c r="W76" s="62"/>
      <c r="X76" s="63">
        <f t="shared" si="60"/>
      </c>
      <c r="Y76" s="62"/>
      <c r="Z76" s="63">
        <f t="shared" si="61"/>
      </c>
      <c r="AA76" s="62"/>
      <c r="AB76" s="63">
        <f t="shared" si="62"/>
      </c>
      <c r="AC76" s="64"/>
      <c r="AD76" s="65"/>
      <c r="AE76" s="66"/>
      <c r="AF76" s="66"/>
      <c r="AG76" s="67"/>
      <c r="AH76" s="66"/>
      <c r="AI76" s="66"/>
    </row>
    <row r="77" spans="1:34" ht="12.75">
      <c r="A77" s="89" t="s">
        <v>107</v>
      </c>
      <c r="B77" s="74" t="s">
        <v>46</v>
      </c>
      <c r="C77" s="56" t="s">
        <v>117</v>
      </c>
      <c r="D77" s="57" t="s">
        <v>48</v>
      </c>
      <c r="E77" s="97"/>
      <c r="F77" s="63">
        <f t="shared" si="52"/>
      </c>
      <c r="G77" s="97"/>
      <c r="H77" s="63">
        <f t="shared" si="53"/>
      </c>
      <c r="I77" s="97"/>
      <c r="J77" s="63">
        <f t="shared" si="63"/>
      </c>
      <c r="K77" s="97"/>
      <c r="L77" s="63">
        <f t="shared" si="54"/>
      </c>
      <c r="M77" s="97">
        <f>SUM(M17,M29,M53,M65)</f>
        <v>30768</v>
      </c>
      <c r="N77" s="63">
        <f t="shared" si="55"/>
        <v>0.23603056245972567</v>
      </c>
      <c r="O77" s="97">
        <f>SUM(O17,O29,O53,O65)</f>
        <v>54047</v>
      </c>
      <c r="P77" s="63">
        <f t="shared" si="56"/>
        <v>0.4761137098408168</v>
      </c>
      <c r="Q77" s="97"/>
      <c r="R77" s="63">
        <f t="shared" si="57"/>
      </c>
      <c r="S77" s="97"/>
      <c r="T77" s="63">
        <f t="shared" si="58"/>
      </c>
      <c r="U77" s="97"/>
      <c r="V77" s="63">
        <f t="shared" si="59"/>
      </c>
      <c r="W77" s="97"/>
      <c r="X77" s="63">
        <f t="shared" si="60"/>
      </c>
      <c r="Y77" s="62"/>
      <c r="Z77" s="63">
        <f t="shared" si="61"/>
      </c>
      <c r="AA77" s="62"/>
      <c r="AB77" s="63">
        <f t="shared" si="62"/>
      </c>
      <c r="AC77" s="73"/>
      <c r="AD77" s="73"/>
      <c r="AE77" s="48"/>
      <c r="AH77" s="48"/>
    </row>
    <row r="78" spans="1:35" ht="12.75">
      <c r="A78" s="89" t="s">
        <v>107</v>
      </c>
      <c r="B78" s="74" t="s">
        <v>49</v>
      </c>
      <c r="C78" s="38" t="s">
        <v>118</v>
      </c>
      <c r="D78" s="57" t="s">
        <v>51</v>
      </c>
      <c r="E78" s="62"/>
      <c r="F78" s="63">
        <f t="shared" si="52"/>
      </c>
      <c r="G78" s="62"/>
      <c r="H78" s="63">
        <f t="shared" si="53"/>
      </c>
      <c r="I78" s="62"/>
      <c r="J78" s="63">
        <f t="shared" si="63"/>
      </c>
      <c r="K78" s="62"/>
      <c r="L78" s="63">
        <f t="shared" si="54"/>
      </c>
      <c r="M78" s="62">
        <f>SUM(M18,M30,M54,M66)</f>
        <v>1108</v>
      </c>
      <c r="N78" s="63">
        <f t="shared" si="55"/>
        <v>0.008499800546196569</v>
      </c>
      <c r="O78" s="62">
        <f>SUM(O18,O30,O54,O66)</f>
        <v>1881</v>
      </c>
      <c r="P78" s="63">
        <f t="shared" si="56"/>
        <v>0.016570205343693016</v>
      </c>
      <c r="Q78" s="62"/>
      <c r="R78" s="63">
        <f t="shared" si="57"/>
      </c>
      <c r="S78" s="62"/>
      <c r="T78" s="63">
        <f t="shared" si="58"/>
      </c>
      <c r="U78" s="62"/>
      <c r="V78" s="63">
        <f t="shared" si="59"/>
      </c>
      <c r="W78" s="62"/>
      <c r="X78" s="63">
        <f t="shared" si="60"/>
      </c>
      <c r="Y78" s="62"/>
      <c r="Z78" s="63">
        <f t="shared" si="61"/>
      </c>
      <c r="AA78" s="62"/>
      <c r="AB78" s="63">
        <f t="shared" si="62"/>
      </c>
      <c r="AC78" s="64"/>
      <c r="AD78" s="65"/>
      <c r="AE78" s="66"/>
      <c r="AF78" s="66"/>
      <c r="AG78" s="67"/>
      <c r="AH78" s="66"/>
      <c r="AI78" s="66"/>
    </row>
    <row r="79" spans="1:34" ht="12.75">
      <c r="A79" s="89" t="s">
        <v>107</v>
      </c>
      <c r="B79" s="74" t="s">
        <v>52</v>
      </c>
      <c r="C79" s="56" t="s">
        <v>119</v>
      </c>
      <c r="D79" s="57" t="s">
        <v>54</v>
      </c>
      <c r="E79" s="97"/>
      <c r="F79" s="63">
        <f t="shared" si="52"/>
      </c>
      <c r="G79" s="97"/>
      <c r="H79" s="63">
        <f t="shared" si="53"/>
      </c>
      <c r="I79" s="97"/>
      <c r="J79" s="63">
        <f t="shared" si="63"/>
      </c>
      <c r="K79" s="97"/>
      <c r="L79" s="63">
        <f t="shared" si="54"/>
      </c>
      <c r="M79" s="97">
        <f>SUM(M19,M55)</f>
        <v>7</v>
      </c>
      <c r="N79" s="63">
        <f t="shared" si="55"/>
        <v>5.3699100923624535E-05</v>
      </c>
      <c r="O79" s="97">
        <f>SUM(O19,O55)</f>
        <v>877</v>
      </c>
      <c r="P79" s="63">
        <f t="shared" si="56"/>
        <v>0.007725715091131725</v>
      </c>
      <c r="Q79" s="97"/>
      <c r="R79" s="63">
        <f t="shared" si="57"/>
      </c>
      <c r="S79" s="97"/>
      <c r="T79" s="63">
        <f t="shared" si="58"/>
      </c>
      <c r="U79" s="97"/>
      <c r="V79" s="63">
        <f t="shared" si="59"/>
      </c>
      <c r="W79" s="97"/>
      <c r="X79" s="63">
        <f t="shared" si="60"/>
      </c>
      <c r="Y79" s="62"/>
      <c r="Z79" s="63">
        <f t="shared" si="61"/>
      </c>
      <c r="AA79" s="62"/>
      <c r="AB79" s="63">
        <f t="shared" si="62"/>
      </c>
      <c r="AC79" s="73"/>
      <c r="AD79" s="73"/>
      <c r="AE79" s="48"/>
      <c r="AH79" s="48"/>
    </row>
    <row r="80" spans="7:27" ht="12.75">
      <c r="G80" s="48"/>
      <c r="J80" s="98"/>
      <c r="O80" s="48"/>
      <c r="Y80" s="99"/>
      <c r="Z80" s="99"/>
      <c r="AA80" s="99"/>
    </row>
    <row r="81" spans="7:27" ht="12.75">
      <c r="G81" s="48"/>
      <c r="J81" s="98"/>
      <c r="O81" s="48"/>
      <c r="Y81" s="99"/>
      <c r="Z81" s="99"/>
      <c r="AA81" s="99"/>
    </row>
    <row r="82" spans="7:27" ht="12.75">
      <c r="G82" s="48"/>
      <c r="J82" s="98"/>
      <c r="O82" s="48"/>
      <c r="Y82" s="99"/>
      <c r="Z82" s="99"/>
      <c r="AA82" s="99"/>
    </row>
    <row r="83" spans="7:27" ht="12.75">
      <c r="G83" s="48"/>
      <c r="J83" s="98"/>
      <c r="O83" s="48"/>
      <c r="AA83" s="100"/>
    </row>
    <row r="84" spans="7:15" ht="12.75">
      <c r="G84" s="48"/>
      <c r="J84" s="98"/>
      <c r="O84" s="48"/>
    </row>
    <row r="85" spans="7:15" ht="12.75">
      <c r="G85" s="48"/>
      <c r="J85" s="98"/>
      <c r="O85" s="48"/>
    </row>
    <row r="86" spans="7:15" ht="12.75">
      <c r="G86" s="48"/>
      <c r="J86" s="98"/>
      <c r="O86" s="48"/>
    </row>
    <row r="87" spans="7:15" ht="12.75">
      <c r="G87" s="48"/>
      <c r="J87" s="98"/>
      <c r="O87" s="48"/>
    </row>
    <row r="88" spans="7:15" ht="12.75">
      <c r="G88" s="48"/>
      <c r="J88" s="98"/>
      <c r="O88" s="48"/>
    </row>
    <row r="89" spans="7:15" ht="12.75">
      <c r="G89" s="48"/>
      <c r="J89" s="98"/>
      <c r="O89" s="48"/>
    </row>
    <row r="90" spans="7:15" ht="12.75">
      <c r="G90" s="48"/>
      <c r="J90" s="98"/>
      <c r="O90" s="48"/>
    </row>
    <row r="91" spans="7:15" ht="12.75">
      <c r="G91" s="48"/>
      <c r="J91" s="98"/>
      <c r="O91" s="48"/>
    </row>
    <row r="92" spans="7:15" ht="12.75">
      <c r="G92" s="48"/>
      <c r="J92" s="98"/>
      <c r="O92" s="48"/>
    </row>
    <row r="93" spans="7:15" ht="12.75">
      <c r="G93" s="48"/>
      <c r="J93" s="98"/>
      <c r="O93" s="48"/>
    </row>
    <row r="94" spans="7:15" ht="12.75">
      <c r="G94" s="48"/>
      <c r="J94" s="98"/>
      <c r="O94" s="48"/>
    </row>
    <row r="95" spans="7:15" ht="12.75">
      <c r="G95" s="48"/>
      <c r="J95" s="98"/>
      <c r="O95" s="48"/>
    </row>
    <row r="96" spans="7:15" ht="12.75">
      <c r="G96" s="48"/>
      <c r="J96" s="98"/>
      <c r="O96" s="48"/>
    </row>
    <row r="97" spans="7:15" ht="12.75">
      <c r="G97" s="48"/>
      <c r="J97" s="98"/>
      <c r="O97" s="48"/>
    </row>
    <row r="98" spans="7:15" ht="12.75">
      <c r="G98" s="48"/>
      <c r="J98" s="98"/>
      <c r="O98" s="48"/>
    </row>
    <row r="99" spans="7:15" ht="12.75">
      <c r="G99" s="48"/>
      <c r="J99" s="98"/>
      <c r="O99" s="48"/>
    </row>
    <row r="100" spans="7:15" ht="12.75">
      <c r="G100" s="48"/>
      <c r="J100" s="98"/>
      <c r="O100" s="48"/>
    </row>
    <row r="101" spans="7:15" ht="12.75">
      <c r="G101" s="48"/>
      <c r="J101" s="98"/>
      <c r="O101" s="48"/>
    </row>
    <row r="102" spans="7:15" ht="12.75">
      <c r="G102" s="48"/>
      <c r="J102" s="98"/>
      <c r="O102" s="48"/>
    </row>
    <row r="103" spans="7:15" ht="12.75">
      <c r="G103" s="48"/>
      <c r="J103" s="98"/>
      <c r="O103" s="48"/>
    </row>
    <row r="104" spans="7:15" ht="12.75">
      <c r="G104" s="48"/>
      <c r="J104" s="98"/>
      <c r="O104" s="48"/>
    </row>
    <row r="105" spans="7:15" ht="12.75">
      <c r="G105" s="48"/>
      <c r="J105" s="98"/>
      <c r="O105" s="48"/>
    </row>
    <row r="106" spans="7:15" ht="12.75">
      <c r="G106" s="48"/>
      <c r="J106" s="98"/>
      <c r="O106" s="48"/>
    </row>
    <row r="107" spans="7:15" ht="12.75">
      <c r="G107" s="48"/>
      <c r="J107" s="98"/>
      <c r="O107" s="48"/>
    </row>
    <row r="108" spans="7:15" ht="12.75">
      <c r="G108" s="48"/>
      <c r="J108" s="98"/>
      <c r="O108" s="48"/>
    </row>
    <row r="109" spans="7:15" ht="12.75">
      <c r="G109" s="48"/>
      <c r="J109" s="98"/>
      <c r="O109" s="48"/>
    </row>
    <row r="110" spans="7:15" ht="12.75">
      <c r="G110" s="48"/>
      <c r="J110" s="98"/>
      <c r="O110" s="48"/>
    </row>
    <row r="111" spans="7:15" ht="12.75">
      <c r="G111" s="48"/>
      <c r="J111" s="98"/>
      <c r="O111" s="48"/>
    </row>
    <row r="112" spans="7:15" ht="12.75">
      <c r="G112" s="48"/>
      <c r="J112" s="98"/>
      <c r="O112" s="48"/>
    </row>
    <row r="113" spans="7:15" ht="12.75">
      <c r="G113" s="48"/>
      <c r="J113" s="98"/>
      <c r="O113" s="48"/>
    </row>
    <row r="114" spans="7:15" ht="12.75">
      <c r="G114" s="48"/>
      <c r="J114" s="98"/>
      <c r="O114" s="48"/>
    </row>
    <row r="115" spans="7:15" ht="12.75">
      <c r="G115" s="48"/>
      <c r="J115" s="98"/>
      <c r="O115" s="48"/>
    </row>
    <row r="116" spans="7:15" ht="12.75">
      <c r="G116" s="48"/>
      <c r="J116" s="98"/>
      <c r="O116" s="48"/>
    </row>
    <row r="117" spans="7:15" ht="12.75">
      <c r="G117" s="48"/>
      <c r="J117" s="98"/>
      <c r="O117" s="48"/>
    </row>
    <row r="118" spans="7:15" ht="12.75">
      <c r="G118" s="48"/>
      <c r="J118" s="98"/>
      <c r="O118" s="48"/>
    </row>
    <row r="119" spans="7:15" ht="12.75">
      <c r="G119" s="48"/>
      <c r="J119" s="98"/>
      <c r="O119" s="48"/>
    </row>
    <row r="120" spans="7:15" ht="12.75">
      <c r="G120" s="48"/>
      <c r="J120" s="98"/>
      <c r="O120" s="48"/>
    </row>
    <row r="121" spans="7:15" ht="12.75">
      <c r="G121" s="48"/>
      <c r="J121" s="98"/>
      <c r="O121" s="48"/>
    </row>
    <row r="122" spans="7:15" ht="12.75">
      <c r="G122" s="48"/>
      <c r="J122" s="98"/>
      <c r="O122" s="48"/>
    </row>
    <row r="123" spans="7:15" ht="12.75">
      <c r="G123" s="48"/>
      <c r="J123" s="98"/>
      <c r="O123" s="48"/>
    </row>
    <row r="124" spans="7:15" ht="12.75">
      <c r="G124" s="48"/>
      <c r="J124" s="98"/>
      <c r="O124" s="48"/>
    </row>
    <row r="125" spans="7:15" ht="12.75">
      <c r="G125" s="48"/>
      <c r="J125" s="98"/>
      <c r="O125" s="48"/>
    </row>
    <row r="126" spans="7:15" ht="12.75">
      <c r="G126" s="48"/>
      <c r="J126" s="98"/>
      <c r="O126" s="48"/>
    </row>
    <row r="127" spans="7:15" ht="12.75">
      <c r="G127" s="48"/>
      <c r="J127" s="98"/>
      <c r="O127" s="48"/>
    </row>
    <row r="128" spans="7:15" ht="12.75">
      <c r="G128" s="48"/>
      <c r="J128" s="98"/>
      <c r="O128" s="48"/>
    </row>
    <row r="129" spans="7:15" ht="12.75">
      <c r="G129" s="48"/>
      <c r="J129" s="98"/>
      <c r="O129" s="48"/>
    </row>
    <row r="130" spans="7:15" ht="12.75">
      <c r="G130" s="48"/>
      <c r="J130" s="98"/>
      <c r="O130" s="48"/>
    </row>
    <row r="131" spans="7:15" ht="12.75">
      <c r="G131" s="48"/>
      <c r="J131" s="98"/>
      <c r="O131" s="48"/>
    </row>
    <row r="132" spans="7:15" ht="12.75">
      <c r="G132" s="48"/>
      <c r="J132" s="98"/>
      <c r="O132" s="48"/>
    </row>
    <row r="133" spans="7:15" ht="12.75">
      <c r="G133" s="48"/>
      <c r="J133" s="98"/>
      <c r="O133" s="48"/>
    </row>
    <row r="134" spans="7:15" ht="12.75">
      <c r="G134" s="48"/>
      <c r="J134" s="98"/>
      <c r="O134" s="48"/>
    </row>
    <row r="135" spans="7:15" ht="12.75">
      <c r="G135" s="48"/>
      <c r="J135" s="98"/>
      <c r="O135" s="48"/>
    </row>
    <row r="136" spans="7:15" ht="12.75">
      <c r="G136" s="48"/>
      <c r="J136" s="98"/>
      <c r="O136" s="48"/>
    </row>
    <row r="137" spans="7:15" ht="12.75">
      <c r="G137" s="48"/>
      <c r="J137" s="98"/>
      <c r="O137" s="48"/>
    </row>
    <row r="138" spans="7:15" ht="12.75">
      <c r="G138" s="48"/>
      <c r="J138" s="98"/>
      <c r="O138" s="48"/>
    </row>
    <row r="139" spans="7:15" ht="12.75">
      <c r="G139" s="48"/>
      <c r="J139" s="98"/>
      <c r="O139" s="48"/>
    </row>
    <row r="140" spans="7:15" ht="12.75">
      <c r="G140" s="48"/>
      <c r="J140" s="98"/>
      <c r="O140" s="48"/>
    </row>
    <row r="141" spans="7:15" ht="12.75">
      <c r="G141" s="48"/>
      <c r="J141" s="98"/>
      <c r="O141" s="48"/>
    </row>
    <row r="142" spans="7:15" ht="12.75">
      <c r="G142" s="48"/>
      <c r="J142" s="98"/>
      <c r="O142" s="48"/>
    </row>
    <row r="143" spans="7:15" ht="12.75">
      <c r="G143" s="48"/>
      <c r="J143" s="98"/>
      <c r="O143" s="48"/>
    </row>
    <row r="144" spans="7:15" ht="12.75">
      <c r="G144" s="48"/>
      <c r="J144" s="98"/>
      <c r="O144" s="48"/>
    </row>
    <row r="145" spans="7:15" ht="12.75">
      <c r="G145" s="48"/>
      <c r="J145" s="98"/>
      <c r="O145" s="48"/>
    </row>
    <row r="146" spans="7:15" ht="12.75">
      <c r="G146" s="48"/>
      <c r="J146" s="98"/>
      <c r="O146" s="48"/>
    </row>
    <row r="147" spans="7:15" ht="12.75">
      <c r="G147" s="48"/>
      <c r="J147" s="98"/>
      <c r="O147" s="48"/>
    </row>
    <row r="148" spans="7:15" ht="12.75">
      <c r="G148" s="48"/>
      <c r="J148" s="98"/>
      <c r="O148" s="48"/>
    </row>
    <row r="149" spans="7:15" ht="12.75">
      <c r="G149" s="48"/>
      <c r="J149" s="98"/>
      <c r="O149" s="48"/>
    </row>
    <row r="150" spans="7:15" ht="12.75">
      <c r="G150" s="48"/>
      <c r="J150" s="98"/>
      <c r="O150" s="48"/>
    </row>
    <row r="151" spans="7:15" ht="12.75">
      <c r="G151" s="48"/>
      <c r="J151" s="98"/>
      <c r="O151" s="48"/>
    </row>
    <row r="152" spans="7:15" ht="12.75">
      <c r="G152" s="48"/>
      <c r="J152" s="98"/>
      <c r="O152" s="48"/>
    </row>
    <row r="153" spans="7:15" ht="12.75">
      <c r="G153" s="48"/>
      <c r="J153" s="98"/>
      <c r="O153" s="48"/>
    </row>
    <row r="154" spans="7:15" ht="12.75">
      <c r="G154" s="48"/>
      <c r="J154" s="98"/>
      <c r="O154" s="48"/>
    </row>
    <row r="155" spans="7:15" ht="12.75">
      <c r="G155" s="48"/>
      <c r="J155" s="98"/>
      <c r="O155" s="48"/>
    </row>
    <row r="156" spans="7:15" ht="12.75">
      <c r="G156" s="48"/>
      <c r="J156" s="98"/>
      <c r="O156" s="48"/>
    </row>
    <row r="157" spans="7:15" ht="12.75">
      <c r="G157" s="48"/>
      <c r="J157" s="98"/>
      <c r="O157" s="48"/>
    </row>
    <row r="158" spans="7:15" ht="12.75">
      <c r="G158" s="48"/>
      <c r="J158" s="98"/>
      <c r="O158" s="48"/>
    </row>
    <row r="159" spans="7:15" ht="12.75">
      <c r="G159" s="48"/>
      <c r="J159" s="98"/>
      <c r="O159" s="48"/>
    </row>
    <row r="160" spans="7:15" ht="12.75">
      <c r="G160" s="48"/>
      <c r="J160" s="98"/>
      <c r="O160" s="48"/>
    </row>
    <row r="161" spans="7:15" ht="12.75">
      <c r="G161" s="48"/>
      <c r="J161" s="98"/>
      <c r="O161" s="48"/>
    </row>
    <row r="162" spans="7:15" ht="12.75">
      <c r="G162" s="48"/>
      <c r="J162" s="98"/>
      <c r="O162" s="48"/>
    </row>
    <row r="163" spans="7:15" ht="12.75">
      <c r="G163" s="48"/>
      <c r="J163" s="98"/>
      <c r="O163" s="48"/>
    </row>
    <row r="164" spans="7:15" ht="12.75">
      <c r="G164" s="48"/>
      <c r="J164" s="98"/>
      <c r="O164" s="48"/>
    </row>
    <row r="165" spans="7:15" ht="12.75">
      <c r="G165" s="48"/>
      <c r="J165" s="98"/>
      <c r="O165" s="48"/>
    </row>
    <row r="166" spans="7:15" ht="12.75">
      <c r="G166" s="48"/>
      <c r="J166" s="98"/>
      <c r="O166" s="48"/>
    </row>
    <row r="167" spans="7:15" ht="12.75">
      <c r="G167" s="48"/>
      <c r="J167" s="98"/>
      <c r="O167" s="48"/>
    </row>
    <row r="168" spans="7:15" ht="12.75">
      <c r="G168" s="48"/>
      <c r="J168" s="98"/>
      <c r="O168" s="48"/>
    </row>
    <row r="169" spans="7:15" ht="12.75">
      <c r="G169" s="48"/>
      <c r="J169" s="98"/>
      <c r="O169" s="48"/>
    </row>
    <row r="170" spans="7:15" ht="12.75">
      <c r="G170" s="48"/>
      <c r="J170" s="98"/>
      <c r="O170" s="48"/>
    </row>
    <row r="171" spans="7:10" ht="12.75">
      <c r="G171" s="48"/>
      <c r="J171" s="98"/>
    </row>
    <row r="172" spans="7:10" ht="12.75">
      <c r="G172" s="48"/>
      <c r="J172" s="98"/>
    </row>
    <row r="173" spans="7:10" ht="12.75">
      <c r="G173" s="48"/>
      <c r="J173" s="98"/>
    </row>
    <row r="174" spans="7:10" ht="12.75">
      <c r="G174" s="48"/>
      <c r="J174" s="98"/>
    </row>
    <row r="175" spans="7:10" ht="12.75">
      <c r="G175" s="48"/>
      <c r="J175" s="98"/>
    </row>
    <row r="176" spans="7:10" ht="12.75">
      <c r="G176" s="48"/>
      <c r="J176" s="98"/>
    </row>
    <row r="177" spans="7:10" ht="12.75">
      <c r="G177" s="48"/>
      <c r="J177" s="98"/>
    </row>
    <row r="178" spans="7:10" ht="12.75">
      <c r="G178" s="48"/>
      <c r="J178" s="98"/>
    </row>
    <row r="179" spans="7:10" ht="12.75">
      <c r="G179" s="48"/>
      <c r="J179" s="98"/>
    </row>
    <row r="180" spans="7:10" ht="12.75">
      <c r="G180" s="48"/>
      <c r="J180" s="98"/>
    </row>
    <row r="181" spans="7:10" ht="12.75">
      <c r="G181" s="48"/>
      <c r="J181" s="98"/>
    </row>
    <row r="182" spans="7:10" ht="12.75">
      <c r="G182" s="48"/>
      <c r="J182" s="98"/>
    </row>
    <row r="183" spans="7:10" ht="12.75">
      <c r="G183" s="48"/>
      <c r="J183" s="98"/>
    </row>
    <row r="184" spans="7:10" ht="12.75">
      <c r="G184" s="48"/>
      <c r="J184" s="98"/>
    </row>
    <row r="185" spans="7:10" ht="12.75">
      <c r="G185" s="48"/>
      <c r="J185" s="98"/>
    </row>
    <row r="186" spans="7:10" ht="12.75">
      <c r="G186" s="48"/>
      <c r="J186" s="98"/>
    </row>
    <row r="187" spans="7:10" ht="12.75">
      <c r="G187" s="48"/>
      <c r="J187" s="98"/>
    </row>
    <row r="188" spans="7:10" ht="12.75">
      <c r="G188" s="48"/>
      <c r="J188" s="98"/>
    </row>
    <row r="189" spans="7:10" ht="12.75">
      <c r="G189" s="48"/>
      <c r="J189" s="98"/>
    </row>
    <row r="190" spans="7:10" ht="12.75">
      <c r="G190" s="48"/>
      <c r="J190" s="98"/>
    </row>
    <row r="191" spans="7:10" ht="12.75">
      <c r="G191" s="48"/>
      <c r="J191" s="98"/>
    </row>
    <row r="192" spans="7:10" ht="12.75">
      <c r="G192" s="48"/>
      <c r="J192" s="98"/>
    </row>
    <row r="193" spans="7:10" ht="12.75">
      <c r="G193" s="48"/>
      <c r="J193" s="98"/>
    </row>
    <row r="194" spans="7:10" ht="12.75">
      <c r="G194" s="48"/>
      <c r="J194" s="98"/>
    </row>
    <row r="195" spans="7:10" ht="12.75">
      <c r="G195" s="48"/>
      <c r="J195" s="98"/>
    </row>
    <row r="196" spans="7:10" ht="12.75">
      <c r="G196" s="48"/>
      <c r="J196" s="98"/>
    </row>
    <row r="197" spans="7:10" ht="12.75">
      <c r="G197" s="48"/>
      <c r="J197" s="98"/>
    </row>
    <row r="198" spans="7:10" ht="12.75">
      <c r="G198" s="48"/>
      <c r="J198" s="98"/>
    </row>
    <row r="199" spans="7:10" ht="12.75">
      <c r="G199" s="48"/>
      <c r="J199" s="98"/>
    </row>
    <row r="200" spans="7:10" ht="12.75">
      <c r="G200" s="48"/>
      <c r="J200" s="98"/>
    </row>
    <row r="201" spans="7:10" ht="12.75">
      <c r="G201" s="48"/>
      <c r="J201" s="98"/>
    </row>
    <row r="202" spans="7:10" ht="12.75">
      <c r="G202" s="48"/>
      <c r="J202" s="98"/>
    </row>
    <row r="203" spans="7:10" ht="12.75">
      <c r="G203" s="48"/>
      <c r="J203" s="98"/>
    </row>
    <row r="204" spans="7:10" ht="12.75">
      <c r="G204" s="48"/>
      <c r="J204" s="98"/>
    </row>
    <row r="205" spans="7:10" ht="12.75">
      <c r="G205" s="48"/>
      <c r="J205" s="98"/>
    </row>
    <row r="206" spans="7:10" ht="12.75">
      <c r="G206" s="48"/>
      <c r="J206" s="98"/>
    </row>
    <row r="207" spans="7:10" ht="12.75">
      <c r="G207" s="48"/>
      <c r="J207" s="98"/>
    </row>
    <row r="208" spans="7:10" ht="12.75">
      <c r="G208" s="48"/>
      <c r="J208" s="98"/>
    </row>
    <row r="209" spans="7:10" ht="12.75">
      <c r="G209" s="48"/>
      <c r="J209" s="98"/>
    </row>
    <row r="210" spans="7:10" ht="12.75">
      <c r="G210" s="48"/>
      <c r="J210" s="98"/>
    </row>
    <row r="211" spans="7:10" ht="12.75">
      <c r="G211" s="48"/>
      <c r="J211" s="98"/>
    </row>
    <row r="212" spans="7:10" ht="12.75">
      <c r="G212" s="48"/>
      <c r="J212" s="98"/>
    </row>
    <row r="213" ht="12.75">
      <c r="J213" s="98"/>
    </row>
    <row r="214" ht="12.75">
      <c r="J214" s="98"/>
    </row>
    <row r="215" ht="12.75">
      <c r="J215" s="98"/>
    </row>
    <row r="216" ht="12.75">
      <c r="J216" s="98"/>
    </row>
    <row r="217" ht="12.75">
      <c r="J217" s="98"/>
    </row>
    <row r="218" ht="12.75">
      <c r="J218" s="98"/>
    </row>
    <row r="219" ht="12.75">
      <c r="J219" s="98"/>
    </row>
    <row r="220" ht="12.75">
      <c r="J220" s="98"/>
    </row>
    <row r="221" ht="12.75">
      <c r="J221" s="98"/>
    </row>
    <row r="222" ht="12.75">
      <c r="J222" s="98"/>
    </row>
    <row r="223" ht="12.75">
      <c r="J223" s="98"/>
    </row>
    <row r="224" ht="12.75">
      <c r="J224" s="98"/>
    </row>
    <row r="225" ht="12.75">
      <c r="J225" s="98"/>
    </row>
    <row r="226" ht="12.75">
      <c r="J226" s="98"/>
    </row>
    <row r="227" ht="12.75">
      <c r="J227" s="98"/>
    </row>
    <row r="228" ht="12.75">
      <c r="J228" s="98"/>
    </row>
    <row r="229" ht="12.75">
      <c r="J229" s="98"/>
    </row>
    <row r="230" ht="12.75">
      <c r="J230" s="98"/>
    </row>
    <row r="231" ht="12.75">
      <c r="J231" s="98"/>
    </row>
    <row r="232" ht="12.75">
      <c r="J232" s="98"/>
    </row>
    <row r="233" ht="12.75">
      <c r="J233" s="98"/>
    </row>
    <row r="234" ht="12.75">
      <c r="J234" s="98"/>
    </row>
    <row r="235" ht="12.75">
      <c r="J235" s="98"/>
    </row>
    <row r="236" ht="12.75">
      <c r="J236" s="98"/>
    </row>
    <row r="237" ht="12.75">
      <c r="J237" s="98"/>
    </row>
    <row r="238" ht="12.75">
      <c r="J238" s="98"/>
    </row>
    <row r="239" ht="12.75">
      <c r="J239" s="98"/>
    </row>
    <row r="240" ht="12.75">
      <c r="J240" s="98"/>
    </row>
    <row r="241" ht="12.75">
      <c r="J241" s="98"/>
    </row>
    <row r="242" ht="12.75">
      <c r="J242" s="98"/>
    </row>
    <row r="243" ht="12.75">
      <c r="J243" s="98"/>
    </row>
    <row r="244" ht="12.75">
      <c r="J244" s="98"/>
    </row>
    <row r="245" ht="12.75">
      <c r="J245" s="98"/>
    </row>
    <row r="246" ht="12.75">
      <c r="J246" s="98"/>
    </row>
    <row r="247" ht="12.75">
      <c r="J247" s="98"/>
    </row>
    <row r="248" ht="12.75">
      <c r="J248" s="98"/>
    </row>
    <row r="249" ht="12.75">
      <c r="J249" s="98"/>
    </row>
    <row r="250" ht="12.75">
      <c r="J250" s="98"/>
    </row>
    <row r="251" ht="12.75">
      <c r="J251" s="98"/>
    </row>
    <row r="252" ht="12.75">
      <c r="J252" s="98"/>
    </row>
    <row r="253" ht="12.75">
      <c r="J253" s="98"/>
    </row>
    <row r="254" ht="12.75">
      <c r="J254" s="98"/>
    </row>
    <row r="255" ht="12.75">
      <c r="J255" s="98"/>
    </row>
    <row r="256" ht="12.75">
      <c r="J256" s="98"/>
    </row>
    <row r="257" ht="12.75">
      <c r="J257" s="98"/>
    </row>
    <row r="258" ht="12.75">
      <c r="J258" s="98"/>
    </row>
    <row r="259" ht="12.75">
      <c r="J259" s="98"/>
    </row>
    <row r="260" ht="12.75">
      <c r="J260" s="98"/>
    </row>
    <row r="261" ht="12.75">
      <c r="J261" s="98"/>
    </row>
    <row r="262" ht="12.75">
      <c r="J262" s="98"/>
    </row>
    <row r="263" ht="12.75">
      <c r="J263" s="98"/>
    </row>
    <row r="264" ht="12.75">
      <c r="J264" s="98"/>
    </row>
    <row r="265" ht="12.75">
      <c r="J265" s="98"/>
    </row>
    <row r="266" ht="12.75">
      <c r="J266" s="98"/>
    </row>
    <row r="267" ht="12.75">
      <c r="J267" s="98"/>
    </row>
    <row r="268" ht="12.75">
      <c r="J268" s="98"/>
    </row>
    <row r="269" ht="12.75">
      <c r="J269" s="98"/>
    </row>
    <row r="270" ht="12.75">
      <c r="J270" s="98"/>
    </row>
    <row r="271" ht="12.75">
      <c r="J271" s="98"/>
    </row>
    <row r="272" ht="12.75">
      <c r="J272" s="98"/>
    </row>
    <row r="273" ht="12.75">
      <c r="J273" s="98"/>
    </row>
    <row r="274" ht="12.75">
      <c r="J274" s="98"/>
    </row>
    <row r="275" ht="12.75">
      <c r="J275" s="98"/>
    </row>
    <row r="276" ht="12.75">
      <c r="J276" s="98"/>
    </row>
    <row r="277" ht="12.75">
      <c r="J277" s="98"/>
    </row>
    <row r="278" ht="12.75">
      <c r="J278" s="98"/>
    </row>
    <row r="279" ht="12.75">
      <c r="J279" s="98"/>
    </row>
    <row r="280" ht="12.75">
      <c r="J280" s="98"/>
    </row>
    <row r="281" ht="12.75">
      <c r="J281" s="98"/>
    </row>
    <row r="282" ht="12.75">
      <c r="J282" s="98"/>
    </row>
    <row r="283" ht="12.75">
      <c r="J283" s="98"/>
    </row>
    <row r="284" ht="12.75">
      <c r="J284" s="98"/>
    </row>
    <row r="285" ht="12.75">
      <c r="J285" s="98"/>
    </row>
    <row r="286" ht="12.75">
      <c r="J286" s="98"/>
    </row>
    <row r="287" ht="12.75">
      <c r="J287" s="98"/>
    </row>
    <row r="288" ht="12.75">
      <c r="J288" s="98"/>
    </row>
    <row r="289" ht="12.75">
      <c r="J289" s="98"/>
    </row>
    <row r="290" ht="12.75">
      <c r="J290" s="98"/>
    </row>
    <row r="291" ht="12.75">
      <c r="J291" s="98"/>
    </row>
    <row r="292" ht="12.75">
      <c r="J292" s="98"/>
    </row>
    <row r="293" ht="12.75">
      <c r="J293" s="98"/>
    </row>
    <row r="294" ht="12.75">
      <c r="J294" s="98"/>
    </row>
    <row r="295" ht="12.75">
      <c r="J295" s="98"/>
    </row>
    <row r="296" ht="12.75">
      <c r="J296" s="98"/>
    </row>
    <row r="297" ht="12.75">
      <c r="J297" s="98"/>
    </row>
    <row r="298" ht="12.75">
      <c r="J298" s="98"/>
    </row>
    <row r="299" ht="12.75">
      <c r="J299" s="98"/>
    </row>
    <row r="300" ht="12.75">
      <c r="J300" s="98"/>
    </row>
    <row r="301" ht="12.75">
      <c r="J301" s="98"/>
    </row>
    <row r="302" ht="12.75">
      <c r="J302" s="98"/>
    </row>
    <row r="303" ht="12.75">
      <c r="J303" s="98"/>
    </row>
    <row r="304" ht="12.75">
      <c r="J304" s="98"/>
    </row>
    <row r="305" ht="12.75">
      <c r="J305" s="98"/>
    </row>
    <row r="306" ht="12.75">
      <c r="J306" s="98"/>
    </row>
    <row r="307" ht="12.75">
      <c r="J307" s="98"/>
    </row>
    <row r="308" ht="12.75">
      <c r="J308" s="98"/>
    </row>
    <row r="309" ht="12.75">
      <c r="J309" s="98"/>
    </row>
    <row r="310" ht="12.75">
      <c r="J310" s="98"/>
    </row>
    <row r="311" ht="12.75">
      <c r="J311" s="98"/>
    </row>
    <row r="312" ht="12.75">
      <c r="J312" s="98"/>
    </row>
    <row r="313" ht="12.75">
      <c r="J313" s="98"/>
    </row>
    <row r="314" ht="12.75">
      <c r="J314" s="98"/>
    </row>
    <row r="315" ht="12.75">
      <c r="J315" s="98"/>
    </row>
    <row r="316" ht="12.75">
      <c r="J316" s="98"/>
    </row>
    <row r="317" ht="12.75">
      <c r="J317" s="98"/>
    </row>
    <row r="318" ht="12.75">
      <c r="J318" s="98"/>
    </row>
    <row r="319" ht="12.75">
      <c r="J319" s="98"/>
    </row>
    <row r="320" ht="12.75">
      <c r="J320" s="98"/>
    </row>
    <row r="321" ht="12.75">
      <c r="J321" s="98"/>
    </row>
    <row r="322" ht="12.75">
      <c r="J322" s="98"/>
    </row>
    <row r="323" ht="12.75">
      <c r="J323" s="98"/>
    </row>
    <row r="324" ht="12.75">
      <c r="J324" s="98"/>
    </row>
    <row r="325" ht="12.75">
      <c r="J325" s="98"/>
    </row>
    <row r="326" ht="12.75">
      <c r="J326" s="98"/>
    </row>
    <row r="327" ht="12.75">
      <c r="J327" s="98"/>
    </row>
    <row r="328" ht="12.75">
      <c r="J328" s="98"/>
    </row>
    <row r="329" ht="12.75">
      <c r="J329" s="98"/>
    </row>
    <row r="330" ht="12.75">
      <c r="J330" s="98"/>
    </row>
    <row r="331" ht="12.75">
      <c r="J331" s="98"/>
    </row>
    <row r="332" ht="12.75">
      <c r="J332" s="98"/>
    </row>
    <row r="333" ht="12.75">
      <c r="J333" s="98"/>
    </row>
    <row r="334" ht="12.75">
      <c r="J334" s="98"/>
    </row>
    <row r="335" ht="12.75">
      <c r="J335" s="98"/>
    </row>
    <row r="336" ht="12.75">
      <c r="J336" s="98"/>
    </row>
    <row r="337" ht="12.75">
      <c r="J337" s="98"/>
    </row>
    <row r="338" ht="12.75">
      <c r="J338" s="98"/>
    </row>
    <row r="339" ht="12.75">
      <c r="J339" s="98"/>
    </row>
    <row r="340" ht="12.75">
      <c r="J340" s="98"/>
    </row>
    <row r="341" ht="12.75">
      <c r="J341" s="98"/>
    </row>
    <row r="342" ht="12.75">
      <c r="J342" s="98"/>
    </row>
    <row r="343" ht="12.75">
      <c r="J343" s="98"/>
    </row>
    <row r="344" ht="12.75">
      <c r="J344" s="98"/>
    </row>
    <row r="345" ht="12.75">
      <c r="J345" s="98"/>
    </row>
    <row r="346" ht="12.75">
      <c r="J346" s="98"/>
    </row>
    <row r="347" ht="12.75">
      <c r="J347" s="98"/>
    </row>
    <row r="348" ht="12.75">
      <c r="J348" s="98"/>
    </row>
    <row r="349" ht="12.75">
      <c r="J349" s="98"/>
    </row>
    <row r="350" ht="12.75">
      <c r="J350" s="98"/>
    </row>
    <row r="351" ht="12.75">
      <c r="J351" s="98"/>
    </row>
    <row r="352" ht="12.75">
      <c r="J352" s="98"/>
    </row>
    <row r="353" ht="12.75">
      <c r="J353" s="98"/>
    </row>
    <row r="354" ht="12.75">
      <c r="J354" s="98"/>
    </row>
    <row r="355" ht="12.75">
      <c r="J355" s="98"/>
    </row>
    <row r="356" ht="12.75">
      <c r="J356" s="98"/>
    </row>
    <row r="357" ht="12.75">
      <c r="J357" s="98"/>
    </row>
    <row r="358" ht="12.75">
      <c r="J358" s="98"/>
    </row>
    <row r="359" ht="12.75">
      <c r="J359" s="98"/>
    </row>
    <row r="360" ht="12.75">
      <c r="J360" s="98"/>
    </row>
    <row r="361" ht="12.75">
      <c r="J361" s="98"/>
    </row>
    <row r="362" ht="12.75">
      <c r="J362" s="98"/>
    </row>
    <row r="363" ht="12.75">
      <c r="J363" s="98"/>
    </row>
    <row r="364" ht="12.75">
      <c r="J364" s="98"/>
    </row>
    <row r="365" ht="12.75">
      <c r="J365" s="98"/>
    </row>
    <row r="366" ht="12.75">
      <c r="J366" s="98"/>
    </row>
    <row r="367" ht="12.75">
      <c r="J367" s="98"/>
    </row>
    <row r="368" ht="12.75">
      <c r="J368" s="98"/>
    </row>
    <row r="369" ht="12.75">
      <c r="J369" s="98"/>
    </row>
    <row r="370" ht="12.75">
      <c r="J370" s="98"/>
    </row>
    <row r="371" ht="12.75">
      <c r="J371" s="98"/>
    </row>
    <row r="372" ht="12.75">
      <c r="J372" s="98"/>
    </row>
    <row r="373" ht="12.75">
      <c r="J373" s="98"/>
    </row>
    <row r="374" ht="12.75">
      <c r="J374" s="98"/>
    </row>
    <row r="375" ht="12.75">
      <c r="J375" s="98"/>
    </row>
    <row r="376" ht="12.75">
      <c r="J376" s="98"/>
    </row>
    <row r="377" ht="12.75">
      <c r="J377" s="98"/>
    </row>
    <row r="378" ht="12.75">
      <c r="J378" s="98"/>
    </row>
    <row r="379" ht="12.75">
      <c r="J379" s="98"/>
    </row>
    <row r="380" ht="12.75">
      <c r="J380" s="98"/>
    </row>
    <row r="381" ht="12.75">
      <c r="J381" s="98"/>
    </row>
    <row r="382" ht="12.75">
      <c r="J382" s="98"/>
    </row>
    <row r="383" ht="12.75">
      <c r="J383" s="98"/>
    </row>
    <row r="384" ht="12.75">
      <c r="J384" s="98"/>
    </row>
    <row r="385" ht="12.75">
      <c r="J385" s="98"/>
    </row>
    <row r="386" ht="12.75">
      <c r="J386" s="98"/>
    </row>
    <row r="387" ht="12.75">
      <c r="J387" s="98"/>
    </row>
    <row r="388" ht="12.75">
      <c r="J388" s="98"/>
    </row>
    <row r="389" ht="12.75">
      <c r="J389" s="98"/>
    </row>
    <row r="390" ht="12.75">
      <c r="J390" s="98"/>
    </row>
    <row r="391" ht="12.75">
      <c r="J391" s="98"/>
    </row>
    <row r="392" ht="12.75">
      <c r="J392" s="98"/>
    </row>
    <row r="393" ht="12.75">
      <c r="J393" s="98"/>
    </row>
    <row r="394" ht="12.75">
      <c r="J394" s="98"/>
    </row>
    <row r="395" ht="12.75">
      <c r="J395" s="98"/>
    </row>
    <row r="396" ht="12.75">
      <c r="J396" s="98"/>
    </row>
    <row r="397" ht="12.75">
      <c r="J397" s="98"/>
    </row>
    <row r="398" ht="12.75">
      <c r="J398" s="98"/>
    </row>
    <row r="399" ht="12.75">
      <c r="J399" s="98"/>
    </row>
    <row r="400" ht="12.75">
      <c r="J400" s="98"/>
    </row>
    <row r="401" ht="12.75">
      <c r="J401" s="98"/>
    </row>
    <row r="402" ht="12.75">
      <c r="J402" s="98"/>
    </row>
    <row r="403" ht="12.75">
      <c r="J403" s="98"/>
    </row>
    <row r="404" ht="12.75">
      <c r="J404" s="98"/>
    </row>
    <row r="405" ht="12.75">
      <c r="J405" s="98"/>
    </row>
    <row r="406" ht="12.75">
      <c r="J406" s="98"/>
    </row>
    <row r="407" ht="12.75">
      <c r="J407" s="98"/>
    </row>
    <row r="408" ht="12.75">
      <c r="J408" s="98"/>
    </row>
    <row r="409" ht="12.75">
      <c r="J409" s="98"/>
    </row>
    <row r="410" ht="12.75">
      <c r="J410" s="98"/>
    </row>
    <row r="411" ht="12.75">
      <c r="J411" s="98"/>
    </row>
    <row r="412" ht="12.75">
      <c r="J412" s="98"/>
    </row>
    <row r="413" ht="12.75">
      <c r="J413" s="98"/>
    </row>
    <row r="414" ht="12.75">
      <c r="J414" s="98"/>
    </row>
    <row r="415" ht="12.75">
      <c r="J415" s="98"/>
    </row>
    <row r="416" ht="12.75">
      <c r="J416" s="98"/>
    </row>
    <row r="417" ht="12.75">
      <c r="J417" s="98"/>
    </row>
    <row r="418" ht="12.75">
      <c r="J418" s="98"/>
    </row>
    <row r="419" ht="12.75">
      <c r="J419" s="98"/>
    </row>
    <row r="420" ht="12.75">
      <c r="J420" s="98"/>
    </row>
    <row r="421" ht="12.75">
      <c r="J421" s="98"/>
    </row>
    <row r="422" ht="12.75">
      <c r="J422" s="98"/>
    </row>
    <row r="423" ht="12.75">
      <c r="J423" s="98"/>
    </row>
    <row r="424" ht="12.75">
      <c r="J424" s="98"/>
    </row>
    <row r="425" ht="12.75">
      <c r="J425" s="98"/>
    </row>
    <row r="426" ht="12.75">
      <c r="J426" s="98"/>
    </row>
    <row r="427" ht="12.75">
      <c r="J427" s="98"/>
    </row>
    <row r="428" ht="12.75">
      <c r="J428" s="98"/>
    </row>
    <row r="429" ht="12.75">
      <c r="J429" s="98"/>
    </row>
    <row r="430" ht="12.75">
      <c r="J430" s="98"/>
    </row>
    <row r="431" ht="12.75">
      <c r="J431" s="98"/>
    </row>
    <row r="432" ht="12.75">
      <c r="J432" s="98"/>
    </row>
    <row r="433" ht="12.75">
      <c r="J433" s="98"/>
    </row>
    <row r="434" ht="12.75">
      <c r="J434" s="98"/>
    </row>
    <row r="435" ht="12.75">
      <c r="J435" s="98"/>
    </row>
    <row r="436" ht="12.75">
      <c r="J436" s="98"/>
    </row>
    <row r="437" ht="12.75">
      <c r="J437" s="98"/>
    </row>
    <row r="438" ht="12.75">
      <c r="J438" s="98"/>
    </row>
    <row r="439" ht="12.75">
      <c r="J439" s="98"/>
    </row>
    <row r="440" ht="12.75">
      <c r="J440" s="98"/>
    </row>
    <row r="441" ht="12.75">
      <c r="J441" s="98"/>
    </row>
    <row r="442" ht="12.75">
      <c r="J442" s="98"/>
    </row>
    <row r="443" ht="12.75">
      <c r="J443" s="98"/>
    </row>
    <row r="444" ht="12.75">
      <c r="J444" s="98"/>
    </row>
    <row r="445" ht="12.75">
      <c r="J445" s="98"/>
    </row>
    <row r="446" ht="12.75">
      <c r="J446" s="98"/>
    </row>
    <row r="447" ht="12.75">
      <c r="J447" s="98"/>
    </row>
    <row r="448" ht="12.75">
      <c r="J448" s="98"/>
    </row>
    <row r="449" ht="12.75">
      <c r="J449" s="98"/>
    </row>
    <row r="450" ht="12.75">
      <c r="J450" s="98"/>
    </row>
    <row r="451" ht="12.75">
      <c r="J451" s="98"/>
    </row>
    <row r="452" ht="12.75">
      <c r="J452" s="98"/>
    </row>
    <row r="453" ht="12.75">
      <c r="J453" s="98"/>
    </row>
    <row r="454" ht="12.75">
      <c r="J454" s="98"/>
    </row>
    <row r="455" ht="12.75">
      <c r="J455" s="98"/>
    </row>
    <row r="456" ht="12.75">
      <c r="J456" s="98"/>
    </row>
    <row r="457" ht="12.75">
      <c r="J457" s="98"/>
    </row>
    <row r="458" ht="12.75">
      <c r="J458" s="98"/>
    </row>
    <row r="459" ht="12.75">
      <c r="J459" s="98"/>
    </row>
    <row r="460" ht="12.75">
      <c r="J460" s="98"/>
    </row>
    <row r="461" ht="12.75">
      <c r="J461" s="98"/>
    </row>
    <row r="462" ht="12.75">
      <c r="J462" s="98"/>
    </row>
    <row r="463" ht="12.75">
      <c r="J463" s="98"/>
    </row>
    <row r="464" ht="12.75">
      <c r="J464" s="98"/>
    </row>
    <row r="465" ht="12.75">
      <c r="J465" s="98"/>
    </row>
    <row r="466" ht="12.75">
      <c r="J466" s="98"/>
    </row>
    <row r="467" ht="12.75">
      <c r="J467" s="98"/>
    </row>
    <row r="468" ht="12.75">
      <c r="J468" s="98"/>
    </row>
    <row r="469" ht="12.75">
      <c r="J469" s="98"/>
    </row>
    <row r="470" ht="12.75">
      <c r="J470" s="98"/>
    </row>
    <row r="471" ht="12.75">
      <c r="J471" s="98"/>
    </row>
    <row r="472" ht="12.75">
      <c r="J472" s="98"/>
    </row>
    <row r="473" ht="12.75">
      <c r="J473" s="98"/>
    </row>
    <row r="474" ht="12.75">
      <c r="J474" s="98"/>
    </row>
    <row r="475" ht="12.75">
      <c r="J475" s="98"/>
    </row>
    <row r="476" ht="12.75">
      <c r="J476" s="98"/>
    </row>
    <row r="477" ht="12.75">
      <c r="J477" s="98"/>
    </row>
    <row r="478" ht="12.75">
      <c r="J478" s="98"/>
    </row>
    <row r="479" ht="12.75">
      <c r="J479" s="98"/>
    </row>
    <row r="480" ht="12.75">
      <c r="J480" s="98"/>
    </row>
    <row r="481" ht="12.75">
      <c r="J481" s="98"/>
    </row>
    <row r="482" ht="12.75">
      <c r="J482" s="98"/>
    </row>
    <row r="483" ht="12.75">
      <c r="J483" s="98"/>
    </row>
    <row r="484" ht="12.75">
      <c r="J484" s="98"/>
    </row>
    <row r="485" ht="12.75">
      <c r="J485" s="98"/>
    </row>
    <row r="486" ht="12.75">
      <c r="J486" s="98"/>
    </row>
    <row r="487" ht="12.75">
      <c r="J487" s="98"/>
    </row>
    <row r="488" ht="12.75">
      <c r="J488" s="98"/>
    </row>
    <row r="489" ht="12.75">
      <c r="J489" s="98"/>
    </row>
    <row r="490" ht="12.75">
      <c r="J490" s="98"/>
    </row>
    <row r="491" ht="12.75">
      <c r="J491" s="98"/>
    </row>
    <row r="492" ht="12.75">
      <c r="J492" s="98"/>
    </row>
    <row r="493" ht="12.75">
      <c r="J493" s="98"/>
    </row>
    <row r="494" ht="12.75">
      <c r="J494" s="98"/>
    </row>
    <row r="495" ht="12.75">
      <c r="J495" s="98"/>
    </row>
    <row r="496" ht="12.75">
      <c r="J496" s="98"/>
    </row>
    <row r="497" ht="12.75">
      <c r="J497" s="98"/>
    </row>
    <row r="498" ht="12.75">
      <c r="J498" s="98"/>
    </row>
    <row r="499" ht="12.75">
      <c r="J499" s="98"/>
    </row>
    <row r="500" ht="12.75">
      <c r="J500" s="98"/>
    </row>
    <row r="501" ht="12.75">
      <c r="J501" s="98"/>
    </row>
    <row r="502" ht="12.75">
      <c r="J502" s="98"/>
    </row>
    <row r="503" ht="12.75">
      <c r="J503" s="98"/>
    </row>
    <row r="504" ht="12.75">
      <c r="J504" s="98"/>
    </row>
    <row r="505" ht="12.75">
      <c r="J505" s="98"/>
    </row>
    <row r="506" ht="12.75">
      <c r="J506" s="98"/>
    </row>
    <row r="507" ht="12.75">
      <c r="J507" s="98"/>
    </row>
    <row r="508" ht="12.75">
      <c r="J508" s="98"/>
    </row>
    <row r="509" ht="12.75">
      <c r="J509" s="98"/>
    </row>
    <row r="510" ht="12.75">
      <c r="J510" s="98"/>
    </row>
    <row r="511" ht="12.75">
      <c r="J511" s="98"/>
    </row>
    <row r="512" ht="12.75">
      <c r="J512" s="98"/>
    </row>
    <row r="513" ht="12.75">
      <c r="J513" s="98"/>
    </row>
    <row r="514" ht="12.75">
      <c r="J514" s="98"/>
    </row>
    <row r="515" ht="12.75">
      <c r="J515" s="98"/>
    </row>
    <row r="516" ht="12.75">
      <c r="J516" s="98"/>
    </row>
    <row r="517" ht="12.75">
      <c r="J517" s="98"/>
    </row>
    <row r="518" ht="12.75">
      <c r="J518" s="98"/>
    </row>
    <row r="519" ht="12.75">
      <c r="J519" s="98"/>
    </row>
    <row r="520" ht="12.75">
      <c r="J520" s="98"/>
    </row>
    <row r="521" ht="12.75">
      <c r="J521" s="98"/>
    </row>
    <row r="522" ht="12.75">
      <c r="J522" s="98"/>
    </row>
    <row r="523" ht="12.75">
      <c r="J523" s="98"/>
    </row>
    <row r="524" ht="12.75">
      <c r="J524" s="98"/>
    </row>
    <row r="525" ht="12.75">
      <c r="J525" s="98"/>
    </row>
    <row r="526" ht="12.75">
      <c r="J526" s="98"/>
    </row>
    <row r="527" ht="12.75">
      <c r="J527" s="98"/>
    </row>
    <row r="528" ht="12.75">
      <c r="J528" s="98"/>
    </row>
    <row r="529" ht="12.75">
      <c r="J529" s="98"/>
    </row>
    <row r="530" ht="12.75">
      <c r="J530" s="98"/>
    </row>
    <row r="531" ht="12.75">
      <c r="J531" s="98"/>
    </row>
    <row r="532" ht="12.75">
      <c r="J532" s="98"/>
    </row>
    <row r="533" ht="12.75">
      <c r="J533" s="98"/>
    </row>
    <row r="534" ht="12.75">
      <c r="J534" s="98"/>
    </row>
    <row r="535" ht="12.75">
      <c r="J535" s="98"/>
    </row>
    <row r="536" ht="12.75">
      <c r="J536" s="98"/>
    </row>
    <row r="537" ht="12.75">
      <c r="J537" s="98"/>
    </row>
    <row r="538" ht="12.75">
      <c r="J538" s="98"/>
    </row>
    <row r="539" ht="12.75">
      <c r="J539" s="98"/>
    </row>
    <row r="540" ht="12.75">
      <c r="J540" s="98"/>
    </row>
    <row r="541" ht="12.75">
      <c r="J541" s="98"/>
    </row>
    <row r="542" ht="12.75">
      <c r="J542" s="98"/>
    </row>
    <row r="543" ht="12.75">
      <c r="J543" s="98"/>
    </row>
    <row r="544" ht="12.75">
      <c r="J544" s="98"/>
    </row>
    <row r="545" ht="12.75">
      <c r="J545" s="98"/>
    </row>
    <row r="546" ht="12.75">
      <c r="J546" s="98"/>
    </row>
    <row r="547" ht="12.75">
      <c r="J547" s="98"/>
    </row>
    <row r="548" ht="12.75">
      <c r="J548" s="98"/>
    </row>
    <row r="549" ht="12.75">
      <c r="J549" s="98"/>
    </row>
    <row r="550" ht="12.75">
      <c r="J550" s="98"/>
    </row>
    <row r="551" ht="12.75">
      <c r="J551" s="98"/>
    </row>
    <row r="552" ht="12.75">
      <c r="J552" s="98"/>
    </row>
    <row r="553" ht="12.75">
      <c r="J553" s="98"/>
    </row>
    <row r="554" ht="12.75">
      <c r="J554" s="98"/>
    </row>
    <row r="555" ht="12.75">
      <c r="J555" s="98"/>
    </row>
    <row r="556" ht="12.75">
      <c r="J556" s="98"/>
    </row>
    <row r="557" ht="12.75">
      <c r="J557" s="98"/>
    </row>
    <row r="558" ht="12.75">
      <c r="J558" s="98"/>
    </row>
    <row r="559" ht="12.75">
      <c r="J559" s="98"/>
    </row>
    <row r="560" ht="12.75">
      <c r="J560" s="98"/>
    </row>
    <row r="561" ht="12.75">
      <c r="J561" s="98"/>
    </row>
    <row r="562" ht="12.75">
      <c r="J562" s="98"/>
    </row>
    <row r="563" ht="12.75">
      <c r="J563" s="98"/>
    </row>
    <row r="564" ht="12.75">
      <c r="J564" s="98"/>
    </row>
    <row r="565" ht="12.75">
      <c r="J565" s="98"/>
    </row>
    <row r="566" ht="12.75">
      <c r="J566" s="98"/>
    </row>
    <row r="567" ht="12.75">
      <c r="J567" s="98"/>
    </row>
    <row r="568" ht="12.75">
      <c r="J568" s="98"/>
    </row>
    <row r="569" ht="12.75">
      <c r="J569" s="98"/>
    </row>
    <row r="570" ht="12.75">
      <c r="J570" s="98"/>
    </row>
    <row r="571" ht="12.75">
      <c r="J571" s="98"/>
    </row>
    <row r="572" ht="12.75">
      <c r="J572" s="98"/>
    </row>
    <row r="573" ht="12.75">
      <c r="J573" s="98"/>
    </row>
    <row r="574" ht="12.75">
      <c r="J574" s="98"/>
    </row>
    <row r="575" ht="12.75">
      <c r="J575" s="98"/>
    </row>
    <row r="576" ht="12.75">
      <c r="J576" s="98"/>
    </row>
    <row r="577" ht="12.75">
      <c r="J577" s="98"/>
    </row>
    <row r="578" ht="12.75">
      <c r="J578" s="98"/>
    </row>
    <row r="579" ht="12.75">
      <c r="J579" s="98"/>
    </row>
    <row r="580" ht="12.75">
      <c r="J580" s="98"/>
    </row>
    <row r="581" ht="12.75">
      <c r="J581" s="98"/>
    </row>
    <row r="582" ht="12.75">
      <c r="J582" s="98"/>
    </row>
    <row r="583" ht="12.75">
      <c r="J583" s="98"/>
    </row>
    <row r="584" ht="12.75">
      <c r="J584" s="98"/>
    </row>
    <row r="585" ht="12.75">
      <c r="J585" s="98"/>
    </row>
    <row r="586" ht="12.75">
      <c r="J586" s="98"/>
    </row>
    <row r="587" ht="12.75">
      <c r="J587" s="98"/>
    </row>
    <row r="588" ht="12.75">
      <c r="J588" s="98"/>
    </row>
    <row r="589" ht="12.75">
      <c r="J589" s="98"/>
    </row>
    <row r="590" ht="12.75">
      <c r="J590" s="98"/>
    </row>
    <row r="591" ht="12.75">
      <c r="J591" s="98"/>
    </row>
    <row r="592" ht="12.75">
      <c r="J592" s="98"/>
    </row>
    <row r="593" ht="12.75">
      <c r="J593" s="98"/>
    </row>
    <row r="594" ht="12.75">
      <c r="J594" s="98"/>
    </row>
    <row r="595" ht="12.75">
      <c r="J595" s="98"/>
    </row>
    <row r="596" ht="12.75">
      <c r="J596" s="98"/>
    </row>
    <row r="597" ht="12.75">
      <c r="J597" s="98"/>
    </row>
    <row r="598" ht="12.75">
      <c r="J598" s="98"/>
    </row>
    <row r="599" ht="12.75">
      <c r="J599" s="98"/>
    </row>
    <row r="600" ht="12.75">
      <c r="J600" s="98"/>
    </row>
    <row r="601" ht="12.75">
      <c r="J601" s="98"/>
    </row>
    <row r="602" ht="12.75">
      <c r="J602" s="98"/>
    </row>
    <row r="603" ht="12.75">
      <c r="J603" s="98"/>
    </row>
    <row r="604" ht="12.75">
      <c r="J604" s="98"/>
    </row>
    <row r="605" ht="12.75">
      <c r="J605" s="98"/>
    </row>
    <row r="606" ht="12.75">
      <c r="J606" s="98"/>
    </row>
    <row r="607" ht="12.75">
      <c r="J607" s="98"/>
    </row>
    <row r="608" ht="12.75">
      <c r="J608" s="98"/>
    </row>
    <row r="609" ht="12.75">
      <c r="J609" s="98"/>
    </row>
    <row r="610" ht="12.75">
      <c r="J610" s="98"/>
    </row>
    <row r="611" ht="12.75">
      <c r="J611" s="98"/>
    </row>
    <row r="612" ht="12.75">
      <c r="J612" s="98"/>
    </row>
    <row r="613" ht="12.75">
      <c r="J613" s="98"/>
    </row>
    <row r="614" ht="12.75">
      <c r="J614" s="98"/>
    </row>
    <row r="615" ht="12.75">
      <c r="J615" s="98"/>
    </row>
    <row r="616" ht="12.75">
      <c r="J616" s="98"/>
    </row>
    <row r="617" ht="12.75">
      <c r="J617" s="98"/>
    </row>
    <row r="618" ht="12.75">
      <c r="J618" s="98"/>
    </row>
    <row r="619" ht="12.75">
      <c r="J619" s="98"/>
    </row>
    <row r="620" ht="12.75">
      <c r="J620" s="98"/>
    </row>
    <row r="621" ht="12.75">
      <c r="J621" s="98"/>
    </row>
    <row r="622" ht="12.75">
      <c r="J622" s="98"/>
    </row>
    <row r="623" ht="12.75">
      <c r="J623" s="98"/>
    </row>
    <row r="624" ht="12.75">
      <c r="J624" s="98"/>
    </row>
    <row r="625" ht="12.75">
      <c r="J625" s="98"/>
    </row>
    <row r="626" ht="12.75">
      <c r="J626" s="98"/>
    </row>
    <row r="627" ht="12.75">
      <c r="J627" s="98"/>
    </row>
    <row r="628" ht="12.75">
      <c r="J628" s="98"/>
    </row>
    <row r="629" ht="12.75">
      <c r="J629" s="98"/>
    </row>
    <row r="630" ht="12.75">
      <c r="J630" s="98"/>
    </row>
    <row r="631" ht="12.75">
      <c r="J631" s="98"/>
    </row>
    <row r="632" ht="12.75">
      <c r="J632" s="98"/>
    </row>
    <row r="633" ht="12.75">
      <c r="J633" s="98"/>
    </row>
    <row r="634" ht="12.75">
      <c r="J634" s="98"/>
    </row>
    <row r="635" ht="12.75">
      <c r="J635" s="98"/>
    </row>
    <row r="636" ht="12.75">
      <c r="J636" s="98"/>
    </row>
    <row r="637" ht="12.75">
      <c r="J637" s="98"/>
    </row>
    <row r="638" ht="12.75">
      <c r="J638" s="98"/>
    </row>
    <row r="639" ht="12.75">
      <c r="J639" s="98"/>
    </row>
    <row r="640" ht="12.75">
      <c r="J640" s="98"/>
    </row>
    <row r="641" ht="12.75">
      <c r="J641" s="98"/>
    </row>
    <row r="642" ht="12.75">
      <c r="J642" s="98"/>
    </row>
    <row r="643" ht="12.75">
      <c r="J643" s="98"/>
    </row>
    <row r="644" ht="12.75">
      <c r="J644" s="98"/>
    </row>
    <row r="645" ht="12.75">
      <c r="J645" s="98"/>
    </row>
    <row r="646" ht="12.75">
      <c r="J646" s="98"/>
    </row>
    <row r="647" ht="12.75">
      <c r="J647" s="98"/>
    </row>
    <row r="648" ht="12.75">
      <c r="J648" s="98"/>
    </row>
    <row r="649" ht="12.75">
      <c r="J649" s="98"/>
    </row>
    <row r="650" ht="12.75">
      <c r="J650" s="98"/>
    </row>
    <row r="651" ht="12.75">
      <c r="J651" s="98"/>
    </row>
    <row r="652" ht="12.75">
      <c r="J652" s="98"/>
    </row>
    <row r="653" ht="12.75">
      <c r="J653" s="98"/>
    </row>
    <row r="654" ht="12.75">
      <c r="J654" s="98"/>
    </row>
    <row r="655" ht="12.75">
      <c r="J655" s="98"/>
    </row>
    <row r="656" ht="12.75">
      <c r="J656" s="98"/>
    </row>
    <row r="657" ht="12.75">
      <c r="J657" s="98"/>
    </row>
    <row r="658" ht="12.75">
      <c r="J658" s="98"/>
    </row>
    <row r="659" ht="12.75">
      <c r="J659" s="98"/>
    </row>
    <row r="660" ht="12.75">
      <c r="J660" s="98"/>
    </row>
    <row r="661" ht="12.75">
      <c r="J661" s="98"/>
    </row>
    <row r="662" ht="12.75">
      <c r="J662" s="98"/>
    </row>
    <row r="663" ht="12.75">
      <c r="J663" s="98"/>
    </row>
    <row r="664" ht="12.75">
      <c r="J664" s="98"/>
    </row>
    <row r="665" ht="12.75">
      <c r="J665" s="98"/>
    </row>
    <row r="666" ht="12.75">
      <c r="J666" s="98"/>
    </row>
    <row r="667" ht="12.75">
      <c r="J667" s="98"/>
    </row>
    <row r="668" ht="12.75">
      <c r="J668" s="98"/>
    </row>
    <row r="669" ht="12.75">
      <c r="J669" s="98"/>
    </row>
    <row r="670" ht="12.75">
      <c r="J670" s="98"/>
    </row>
    <row r="671" ht="12.75">
      <c r="J671" s="98"/>
    </row>
    <row r="672" ht="12.75">
      <c r="J672" s="98"/>
    </row>
    <row r="673" ht="12.75">
      <c r="J673" s="98"/>
    </row>
    <row r="674" ht="12.75">
      <c r="J674" s="98"/>
    </row>
    <row r="675" ht="12.75">
      <c r="J675" s="98"/>
    </row>
    <row r="676" ht="12.75">
      <c r="J676" s="98"/>
    </row>
    <row r="677" ht="12.75">
      <c r="J677" s="98"/>
    </row>
    <row r="678" ht="12.75">
      <c r="J678" s="98"/>
    </row>
    <row r="679" ht="12.75">
      <c r="J679" s="98"/>
    </row>
    <row r="680" ht="12.75">
      <c r="J680" s="98"/>
    </row>
    <row r="681" ht="12.75">
      <c r="J681" s="98"/>
    </row>
    <row r="682" ht="12.75">
      <c r="J682" s="98"/>
    </row>
    <row r="683" ht="12.75">
      <c r="J683" s="98"/>
    </row>
    <row r="684" ht="12.75">
      <c r="J684" s="98"/>
    </row>
    <row r="685" ht="12.75">
      <c r="J685" s="98"/>
    </row>
    <row r="686" ht="12.75">
      <c r="J686" s="98"/>
    </row>
    <row r="687" ht="12.75">
      <c r="J687" s="98"/>
    </row>
    <row r="688" ht="12.75">
      <c r="J688" s="98"/>
    </row>
    <row r="689" ht="12.75">
      <c r="J689" s="98"/>
    </row>
    <row r="690" ht="12.75">
      <c r="J690" s="98"/>
    </row>
    <row r="691" ht="12.75">
      <c r="J691" s="98"/>
    </row>
    <row r="692" ht="12.75">
      <c r="J692" s="98"/>
    </row>
    <row r="693" ht="12.75">
      <c r="J693" s="98"/>
    </row>
    <row r="694" ht="12.75">
      <c r="J694" s="98"/>
    </row>
    <row r="695" ht="12.75">
      <c r="J695" s="98"/>
    </row>
    <row r="696" ht="12.75">
      <c r="J696" s="98"/>
    </row>
    <row r="697" ht="12.75">
      <c r="J697" s="98"/>
    </row>
    <row r="698" ht="12.75">
      <c r="J698" s="98"/>
    </row>
    <row r="699" ht="12.75">
      <c r="J699" s="98"/>
    </row>
    <row r="700" ht="12.75">
      <c r="J700" s="98"/>
    </row>
    <row r="701" ht="12.75">
      <c r="J701" s="98"/>
    </row>
    <row r="702" ht="12.75">
      <c r="J702" s="98"/>
    </row>
    <row r="703" ht="12.75">
      <c r="J703" s="98"/>
    </row>
    <row r="704" ht="12.75">
      <c r="J704" s="98"/>
    </row>
    <row r="705" ht="12.75">
      <c r="J705" s="98"/>
    </row>
    <row r="706" ht="12.75">
      <c r="J706" s="98"/>
    </row>
    <row r="707" ht="12.75">
      <c r="J707" s="98"/>
    </row>
    <row r="708" ht="12.75">
      <c r="J708" s="98"/>
    </row>
    <row r="709" ht="12.75">
      <c r="J709" s="98"/>
    </row>
    <row r="710" ht="12.75">
      <c r="J710" s="98"/>
    </row>
    <row r="711" ht="12.75">
      <c r="J711" s="98"/>
    </row>
    <row r="712" ht="12.75">
      <c r="J712" s="98"/>
    </row>
    <row r="713" ht="12.75">
      <c r="J713" s="98"/>
    </row>
    <row r="714" ht="12.75">
      <c r="J714" s="98"/>
    </row>
    <row r="715" ht="12.75">
      <c r="J715" s="98"/>
    </row>
    <row r="716" ht="12.75">
      <c r="J716" s="98"/>
    </row>
    <row r="717" ht="12.75">
      <c r="J717" s="98"/>
    </row>
    <row r="718" ht="12.75">
      <c r="J718" s="98"/>
    </row>
    <row r="719" ht="12.75">
      <c r="J719" s="98"/>
    </row>
    <row r="720" ht="12.75">
      <c r="J720" s="98"/>
    </row>
    <row r="721" ht="12.75">
      <c r="J721" s="98"/>
    </row>
    <row r="722" ht="12.75">
      <c r="J722" s="98"/>
    </row>
    <row r="723" ht="12.75">
      <c r="J723" s="98"/>
    </row>
    <row r="724" ht="12.75">
      <c r="J724" s="98"/>
    </row>
    <row r="725" ht="12.75">
      <c r="J725" s="98"/>
    </row>
    <row r="726" ht="12.75">
      <c r="J726" s="98"/>
    </row>
    <row r="727" ht="12.75">
      <c r="J727" s="98"/>
    </row>
    <row r="728" ht="12.75">
      <c r="J728" s="98"/>
    </row>
    <row r="729" ht="12.75">
      <c r="J729" s="98"/>
    </row>
    <row r="730" ht="12.75">
      <c r="J730" s="98"/>
    </row>
    <row r="731" ht="12.75">
      <c r="J731" s="98"/>
    </row>
    <row r="732" ht="12.75">
      <c r="J732" s="98"/>
    </row>
    <row r="733" ht="12.75">
      <c r="J733" s="98"/>
    </row>
    <row r="734" ht="12.75">
      <c r="J734" s="98"/>
    </row>
    <row r="735" ht="12.75">
      <c r="J735" s="98"/>
    </row>
    <row r="736" ht="12.75">
      <c r="J736" s="98"/>
    </row>
    <row r="737" ht="12.75">
      <c r="J737" s="98"/>
    </row>
    <row r="738" ht="12.75">
      <c r="J738" s="98"/>
    </row>
    <row r="739" ht="12.75">
      <c r="J739" s="98"/>
    </row>
    <row r="740" ht="12.75">
      <c r="J740" s="98"/>
    </row>
    <row r="741" ht="12.75">
      <c r="J741" s="98"/>
    </row>
    <row r="742" ht="12.75">
      <c r="J742" s="98"/>
    </row>
    <row r="743" ht="12.75">
      <c r="J743" s="98"/>
    </row>
    <row r="744" ht="12.75">
      <c r="J744" s="98"/>
    </row>
    <row r="745" ht="12.75">
      <c r="J745" s="98"/>
    </row>
    <row r="746" ht="12.75">
      <c r="J746" s="98"/>
    </row>
    <row r="747" ht="12.75">
      <c r="J747" s="98"/>
    </row>
    <row r="748" ht="12.75">
      <c r="J748" s="98"/>
    </row>
    <row r="749" ht="12.75">
      <c r="J749" s="98"/>
    </row>
    <row r="750" ht="12.75">
      <c r="J750" s="98"/>
    </row>
    <row r="751" ht="12.75">
      <c r="J751" s="98"/>
    </row>
    <row r="752" ht="12.75">
      <c r="J752" s="98"/>
    </row>
    <row r="753" ht="12.75">
      <c r="J753" s="98"/>
    </row>
    <row r="754" ht="12.75">
      <c r="J754" s="98"/>
    </row>
    <row r="755" ht="12.75">
      <c r="J755" s="98"/>
    </row>
    <row r="756" ht="12.75">
      <c r="J756" s="98"/>
    </row>
    <row r="757" ht="12.75">
      <c r="J757" s="98"/>
    </row>
    <row r="758" ht="12.75">
      <c r="J758" s="98"/>
    </row>
    <row r="759" ht="12.75">
      <c r="J759" s="98"/>
    </row>
    <row r="760" ht="12.75">
      <c r="J760" s="98"/>
    </row>
    <row r="761" ht="12.75">
      <c r="J761" s="98"/>
    </row>
    <row r="762" ht="12.75">
      <c r="J762" s="98"/>
    </row>
    <row r="763" ht="12.75">
      <c r="J763" s="98"/>
    </row>
    <row r="764" ht="12.75">
      <c r="J764" s="98"/>
    </row>
    <row r="765" ht="12.75">
      <c r="J765" s="98"/>
    </row>
    <row r="766" ht="12.75">
      <c r="J766" s="98"/>
    </row>
    <row r="767" ht="12.75">
      <c r="J767" s="98"/>
    </row>
    <row r="768" ht="12.75">
      <c r="J768" s="98"/>
    </row>
    <row r="769" ht="12.75">
      <c r="J769" s="98"/>
    </row>
    <row r="770" ht="12.75">
      <c r="J770" s="98"/>
    </row>
    <row r="771" ht="12.75">
      <c r="J771" s="98"/>
    </row>
    <row r="772" ht="12.75">
      <c r="J772" s="98"/>
    </row>
    <row r="773" ht="12.75">
      <c r="J773" s="98"/>
    </row>
    <row r="774" ht="12.75">
      <c r="J774" s="98"/>
    </row>
    <row r="775" ht="12.75">
      <c r="J775" s="98"/>
    </row>
    <row r="776" ht="12.75">
      <c r="J776" s="98"/>
    </row>
    <row r="777" ht="12.75">
      <c r="J777" s="98"/>
    </row>
    <row r="778" ht="12.75">
      <c r="J778" s="98"/>
    </row>
    <row r="779" ht="12.75">
      <c r="J779" s="98"/>
    </row>
    <row r="780" ht="12.75">
      <c r="J780" s="98"/>
    </row>
    <row r="781" ht="12.75">
      <c r="J781" s="98"/>
    </row>
    <row r="782" ht="12.75">
      <c r="J782" s="98"/>
    </row>
    <row r="783" ht="12.75">
      <c r="J783" s="98"/>
    </row>
    <row r="784" ht="12.75">
      <c r="J784" s="98"/>
    </row>
    <row r="785" ht="12.75">
      <c r="J785" s="98"/>
    </row>
    <row r="786" ht="12.75">
      <c r="J786" s="98"/>
    </row>
    <row r="787" ht="12.75">
      <c r="J787" s="98"/>
    </row>
    <row r="788" ht="12.75">
      <c r="J788" s="98"/>
    </row>
    <row r="789" ht="12.75">
      <c r="J789" s="98"/>
    </row>
    <row r="790" ht="12.75">
      <c r="J790" s="98"/>
    </row>
    <row r="791" ht="12.75">
      <c r="J791" s="98"/>
    </row>
    <row r="792" ht="12.75">
      <c r="J792" s="98"/>
    </row>
    <row r="793" ht="12.75">
      <c r="J793" s="98"/>
    </row>
    <row r="794" ht="12.75">
      <c r="J794" s="98"/>
    </row>
    <row r="795" ht="12.75">
      <c r="J795" s="98"/>
    </row>
    <row r="796" ht="12.75">
      <c r="J796" s="98"/>
    </row>
    <row r="797" ht="12.75">
      <c r="J797" s="98"/>
    </row>
    <row r="798" ht="12.75">
      <c r="J798" s="98"/>
    </row>
    <row r="799" ht="12.75">
      <c r="J799" s="98"/>
    </row>
    <row r="800" ht="12.75">
      <c r="J800" s="98"/>
    </row>
    <row r="801" ht="12.75">
      <c r="J801" s="98"/>
    </row>
    <row r="802" ht="12.75">
      <c r="J802" s="98"/>
    </row>
    <row r="803" ht="12.75">
      <c r="J803" s="98"/>
    </row>
    <row r="804" ht="12.75">
      <c r="J804" s="98"/>
    </row>
    <row r="805" ht="12.75">
      <c r="J805" s="98"/>
    </row>
    <row r="806" ht="12.75">
      <c r="J806" s="98"/>
    </row>
    <row r="807" ht="12.75">
      <c r="J807" s="98"/>
    </row>
    <row r="808" ht="12.75">
      <c r="J808" s="98"/>
    </row>
    <row r="809" ht="12.75">
      <c r="J809" s="98"/>
    </row>
    <row r="810" ht="12.75">
      <c r="J810" s="98"/>
    </row>
    <row r="811" ht="12.75">
      <c r="J811" s="98"/>
    </row>
    <row r="812" ht="12.75">
      <c r="J812" s="98"/>
    </row>
    <row r="813" ht="12.75">
      <c r="J813" s="98"/>
    </row>
    <row r="814" ht="12.75">
      <c r="J814" s="98"/>
    </row>
    <row r="815" ht="12.75">
      <c r="J815" s="98"/>
    </row>
    <row r="816" ht="12.75">
      <c r="J816" s="98"/>
    </row>
    <row r="817" ht="12.75">
      <c r="J817" s="98"/>
    </row>
    <row r="818" ht="12.75">
      <c r="J818" s="98"/>
    </row>
    <row r="819" ht="12.75">
      <c r="J819" s="98"/>
    </row>
    <row r="820" ht="12.75">
      <c r="J820" s="98"/>
    </row>
    <row r="821" ht="12.75">
      <c r="J821" s="98"/>
    </row>
    <row r="822" ht="12.75">
      <c r="J822" s="98"/>
    </row>
    <row r="823" ht="12.75">
      <c r="J823" s="98"/>
    </row>
    <row r="824" ht="12.75">
      <c r="J824" s="98"/>
    </row>
    <row r="825" ht="12.75">
      <c r="J825" s="98"/>
    </row>
    <row r="826" ht="12.75">
      <c r="J826" s="98"/>
    </row>
    <row r="827" ht="12.75">
      <c r="J827" s="98"/>
    </row>
    <row r="828" ht="12.75">
      <c r="J828" s="98"/>
    </row>
    <row r="829" ht="12.75">
      <c r="J829" s="98"/>
    </row>
    <row r="830" ht="12.75">
      <c r="J830" s="98"/>
    </row>
    <row r="831" ht="12.75">
      <c r="J831" s="98"/>
    </row>
    <row r="832" ht="12.75">
      <c r="J832" s="98"/>
    </row>
    <row r="833" ht="12.75">
      <c r="J833" s="98"/>
    </row>
    <row r="834" ht="12.75">
      <c r="J834" s="98"/>
    </row>
    <row r="835" ht="12.75">
      <c r="J835" s="98"/>
    </row>
    <row r="836" ht="12.75">
      <c r="J836" s="98"/>
    </row>
    <row r="837" ht="12.75">
      <c r="J837" s="98"/>
    </row>
    <row r="838" ht="12.75">
      <c r="J838" s="98"/>
    </row>
    <row r="839" ht="12.75">
      <c r="J839" s="98"/>
    </row>
    <row r="840" ht="12.75">
      <c r="J840" s="98"/>
    </row>
    <row r="841" ht="12.75">
      <c r="J841" s="98"/>
    </row>
    <row r="842" ht="12.75">
      <c r="J842" s="98"/>
    </row>
    <row r="843" ht="12.75">
      <c r="J843" s="98"/>
    </row>
    <row r="844" ht="12.75">
      <c r="J844" s="98"/>
    </row>
    <row r="845" ht="12.75">
      <c r="J845" s="98"/>
    </row>
    <row r="846" ht="12.75">
      <c r="J846" s="98"/>
    </row>
    <row r="847" ht="12.75">
      <c r="J847" s="98"/>
    </row>
    <row r="848" ht="12.75">
      <c r="J848" s="98"/>
    </row>
    <row r="849" ht="12.75">
      <c r="J849" s="98"/>
    </row>
    <row r="850" ht="12.75">
      <c r="J850" s="98"/>
    </row>
    <row r="851" ht="12.75">
      <c r="J851" s="98"/>
    </row>
    <row r="852" ht="12.75">
      <c r="J852" s="98"/>
    </row>
    <row r="853" ht="12.75">
      <c r="J853" s="98"/>
    </row>
    <row r="854" ht="12.75">
      <c r="J854" s="98"/>
    </row>
    <row r="855" ht="12.75">
      <c r="J855" s="98"/>
    </row>
    <row r="856" ht="12.75">
      <c r="J856" s="98"/>
    </row>
    <row r="857" ht="12.75">
      <c r="J857" s="98"/>
    </row>
    <row r="858" ht="12.75">
      <c r="J858" s="98"/>
    </row>
    <row r="859" ht="12.75">
      <c r="J859" s="98"/>
    </row>
    <row r="860" ht="12.75">
      <c r="J860" s="98"/>
    </row>
    <row r="861" ht="12.75">
      <c r="J861" s="98"/>
    </row>
    <row r="862" ht="12.75">
      <c r="J862" s="98"/>
    </row>
    <row r="863" ht="12.75">
      <c r="J863" s="98"/>
    </row>
    <row r="864" ht="12.75">
      <c r="J864" s="98"/>
    </row>
    <row r="865" ht="12.75">
      <c r="J865" s="98"/>
    </row>
    <row r="866" ht="12.75">
      <c r="J866" s="98"/>
    </row>
    <row r="867" ht="12.75">
      <c r="J867" s="98"/>
    </row>
    <row r="868" ht="12.75">
      <c r="J868" s="98"/>
    </row>
    <row r="869" ht="12.75">
      <c r="J869" s="98"/>
    </row>
    <row r="870" ht="12.75">
      <c r="J870" s="98"/>
    </row>
    <row r="871" ht="12.75">
      <c r="J871" s="98"/>
    </row>
    <row r="872" ht="12.75">
      <c r="J872" s="98"/>
    </row>
    <row r="873" ht="12.75">
      <c r="J873" s="98"/>
    </row>
    <row r="874" ht="12.75">
      <c r="J874" s="98"/>
    </row>
    <row r="875" ht="12.75">
      <c r="J875" s="98"/>
    </row>
    <row r="876" ht="12.75">
      <c r="J876" s="98"/>
    </row>
    <row r="877" ht="12.75">
      <c r="J877" s="98"/>
    </row>
    <row r="878" ht="12.75">
      <c r="J878" s="98"/>
    </row>
    <row r="879" ht="12.75">
      <c r="J879" s="98"/>
    </row>
    <row r="880" ht="12.75">
      <c r="J880" s="98"/>
    </row>
    <row r="881" ht="12.75">
      <c r="J881" s="98"/>
    </row>
    <row r="882" ht="12.75">
      <c r="J882" s="98"/>
    </row>
    <row r="883" ht="12.75">
      <c r="J883" s="98"/>
    </row>
    <row r="884" ht="12.75">
      <c r="J884" s="98"/>
    </row>
    <row r="885" ht="12.75">
      <c r="J885" s="98"/>
    </row>
    <row r="886" ht="12.75">
      <c r="J886" s="98"/>
    </row>
    <row r="887" ht="12.75">
      <c r="J887" s="98"/>
    </row>
    <row r="888" ht="12.75">
      <c r="J888" s="98"/>
    </row>
    <row r="889" ht="12.75">
      <c r="J889" s="98"/>
    </row>
    <row r="890" ht="12.75">
      <c r="J890" s="98"/>
    </row>
    <row r="891" ht="12.75">
      <c r="J891" s="98"/>
    </row>
    <row r="892" ht="12.75">
      <c r="J892" s="98"/>
    </row>
    <row r="893" ht="12.75">
      <c r="J893" s="98"/>
    </row>
    <row r="894" ht="12.75">
      <c r="J894" s="98"/>
    </row>
    <row r="895" ht="12.75">
      <c r="J895" s="98"/>
    </row>
    <row r="896" ht="12.75">
      <c r="J896" s="98"/>
    </row>
    <row r="897" ht="12.75">
      <c r="J897" s="98"/>
    </row>
    <row r="898" ht="12.75">
      <c r="J898" s="98"/>
    </row>
    <row r="899" ht="12.75">
      <c r="J899" s="98"/>
    </row>
    <row r="900" ht="12.75">
      <c r="J900" s="98"/>
    </row>
    <row r="901" ht="12.75">
      <c r="J901" s="98"/>
    </row>
    <row r="902" ht="12.75">
      <c r="J902" s="98"/>
    </row>
    <row r="903" ht="12.75">
      <c r="J903" s="98"/>
    </row>
    <row r="904" ht="12.75">
      <c r="J904" s="98"/>
    </row>
    <row r="905" ht="12.75">
      <c r="J905" s="98"/>
    </row>
    <row r="906" ht="12.75">
      <c r="J906" s="98"/>
    </row>
    <row r="907" ht="12.75">
      <c r="J907" s="98"/>
    </row>
    <row r="908" ht="12.75">
      <c r="J908" s="98"/>
    </row>
    <row r="909" ht="12.75">
      <c r="J909" s="98"/>
    </row>
    <row r="910" ht="12.75">
      <c r="J910" s="98"/>
    </row>
    <row r="911" ht="12.75">
      <c r="J911" s="98"/>
    </row>
    <row r="912" ht="12.75">
      <c r="J912" s="98"/>
    </row>
    <row r="913" ht="12.75">
      <c r="J913" s="98"/>
    </row>
    <row r="914" ht="12.75">
      <c r="J914" s="98"/>
    </row>
    <row r="915" ht="12.75">
      <c r="J915" s="98"/>
    </row>
    <row r="916" ht="12.75">
      <c r="J916" s="98"/>
    </row>
    <row r="917" ht="12.75">
      <c r="J917" s="98"/>
    </row>
    <row r="918" ht="12.75">
      <c r="J918" s="98"/>
    </row>
    <row r="919" ht="12.75">
      <c r="J919" s="98"/>
    </row>
    <row r="920" ht="12.75">
      <c r="J920" s="98"/>
    </row>
    <row r="921" ht="12.75">
      <c r="J921" s="98"/>
    </row>
    <row r="922" ht="12.75">
      <c r="J922" s="98"/>
    </row>
    <row r="923" ht="12.75">
      <c r="J923" s="98"/>
    </row>
    <row r="924" ht="12.75">
      <c r="J924" s="98"/>
    </row>
    <row r="925" ht="12.75">
      <c r="J925" s="98"/>
    </row>
    <row r="926" ht="12.75">
      <c r="J926" s="98"/>
    </row>
    <row r="927" ht="12.75">
      <c r="J927" s="98"/>
    </row>
    <row r="928" ht="12.75">
      <c r="J928" s="98"/>
    </row>
    <row r="929" ht="12.75">
      <c r="J929" s="98"/>
    </row>
    <row r="930" ht="12.75">
      <c r="J930" s="98"/>
    </row>
    <row r="931" ht="12.75">
      <c r="J931" s="98"/>
    </row>
    <row r="932" ht="12.75">
      <c r="J932" s="98"/>
    </row>
    <row r="933" ht="12.75">
      <c r="J933" s="98"/>
    </row>
    <row r="934" ht="12.75">
      <c r="J934" s="98"/>
    </row>
    <row r="935" ht="12.75">
      <c r="J935" s="98"/>
    </row>
    <row r="936" ht="12.75">
      <c r="J936" s="98"/>
    </row>
    <row r="937" ht="12.75">
      <c r="J937" s="98"/>
    </row>
    <row r="938" ht="12.75">
      <c r="J938" s="98"/>
    </row>
    <row r="939" ht="12.75">
      <c r="J939" s="98"/>
    </row>
    <row r="940" ht="12.75">
      <c r="J940" s="98"/>
    </row>
    <row r="941" ht="12.75">
      <c r="J941" s="98"/>
    </row>
    <row r="942" ht="12.75">
      <c r="J942" s="98"/>
    </row>
    <row r="943" ht="12.75">
      <c r="J943" s="98"/>
    </row>
    <row r="944" ht="12.75">
      <c r="J944" s="98"/>
    </row>
    <row r="945" ht="12.75">
      <c r="J945" s="98"/>
    </row>
    <row r="946" ht="12.75">
      <c r="J946" s="98"/>
    </row>
    <row r="947" ht="12.75">
      <c r="J947" s="98"/>
    </row>
    <row r="948" ht="12.75">
      <c r="J948" s="98"/>
    </row>
    <row r="949" ht="12.75">
      <c r="J949" s="98"/>
    </row>
    <row r="950" ht="12.75">
      <c r="J950" s="98"/>
    </row>
    <row r="951" ht="12.75">
      <c r="J951" s="98"/>
    </row>
    <row r="952" ht="12.75">
      <c r="J952" s="98"/>
    </row>
    <row r="953" ht="12.75">
      <c r="J953" s="98"/>
    </row>
    <row r="954" ht="12.75">
      <c r="J954" s="98"/>
    </row>
    <row r="955" ht="12.75">
      <c r="J955" s="98"/>
    </row>
    <row r="956" ht="12.75">
      <c r="J956" s="98"/>
    </row>
    <row r="957" ht="12.75">
      <c r="J957" s="98"/>
    </row>
    <row r="958" ht="12.75">
      <c r="J958" s="98"/>
    </row>
    <row r="959" ht="12.75">
      <c r="J959" s="98"/>
    </row>
    <row r="960" ht="12.75">
      <c r="J960" s="98"/>
    </row>
    <row r="961" ht="12.75">
      <c r="J961" s="98"/>
    </row>
    <row r="962" ht="12.75">
      <c r="J962" s="98"/>
    </row>
    <row r="963" ht="12.75">
      <c r="J963" s="98"/>
    </row>
    <row r="964" ht="12.75">
      <c r="J964" s="98"/>
    </row>
    <row r="965" ht="12.75">
      <c r="J965" s="98"/>
    </row>
    <row r="966" ht="12.75">
      <c r="J966" s="98"/>
    </row>
    <row r="967" ht="12.75">
      <c r="J967" s="98"/>
    </row>
    <row r="968" ht="12.75">
      <c r="J968" s="98"/>
    </row>
    <row r="969" ht="12.75">
      <c r="J969" s="98"/>
    </row>
    <row r="970" ht="12.75">
      <c r="J970" s="98"/>
    </row>
    <row r="971" ht="12.75">
      <c r="J971" s="98"/>
    </row>
    <row r="972" ht="12.75">
      <c r="J972" s="98"/>
    </row>
    <row r="973" ht="12.75">
      <c r="J973" s="98"/>
    </row>
    <row r="974" ht="12.75">
      <c r="J974" s="98"/>
    </row>
    <row r="975" ht="12.75">
      <c r="J975" s="98"/>
    </row>
    <row r="976" ht="12.75">
      <c r="J976" s="98"/>
    </row>
    <row r="977" ht="12.75">
      <c r="J977" s="98"/>
    </row>
    <row r="978" ht="12.75">
      <c r="J978" s="98"/>
    </row>
    <row r="979" ht="12.75">
      <c r="J979" s="98"/>
    </row>
    <row r="980" ht="12.75">
      <c r="J980" s="98"/>
    </row>
    <row r="981" ht="12.75">
      <c r="J981" s="98"/>
    </row>
    <row r="982" ht="12.75">
      <c r="J982" s="98"/>
    </row>
    <row r="983" ht="12.75">
      <c r="J983" s="98"/>
    </row>
    <row r="984" ht="12.75">
      <c r="J984" s="98"/>
    </row>
    <row r="985" ht="12.75">
      <c r="J985" s="98"/>
    </row>
    <row r="986" ht="12.75">
      <c r="J986" s="98"/>
    </row>
    <row r="987" ht="12.75">
      <c r="J987" s="98"/>
    </row>
    <row r="988" ht="12.75">
      <c r="J988" s="98"/>
    </row>
    <row r="989" ht="12.75">
      <c r="J989" s="98"/>
    </row>
    <row r="990" ht="12.75">
      <c r="J990" s="98"/>
    </row>
    <row r="991" ht="12.75">
      <c r="J991" s="98"/>
    </row>
    <row r="992" ht="12.75">
      <c r="J992" s="98"/>
    </row>
    <row r="993" ht="12.75">
      <c r="J993" s="98"/>
    </row>
    <row r="994" ht="12.75">
      <c r="J994" s="98"/>
    </row>
    <row r="995" ht="12.75">
      <c r="J995" s="98"/>
    </row>
    <row r="996" ht="12.75">
      <c r="J996" s="98"/>
    </row>
    <row r="997" ht="12.75">
      <c r="J997" s="98"/>
    </row>
    <row r="998" ht="12.75">
      <c r="J998" s="98"/>
    </row>
    <row r="999" ht="12.75">
      <c r="J999" s="98"/>
    </row>
    <row r="1000" ht="12.75">
      <c r="J1000" s="98"/>
    </row>
    <row r="1001" ht="12.75">
      <c r="J1001" s="98"/>
    </row>
    <row r="1002" ht="12.75">
      <c r="J1002" s="98"/>
    </row>
    <row r="1003" ht="12.75">
      <c r="J1003" s="98"/>
    </row>
    <row r="1004" ht="12.75">
      <c r="J1004" s="98"/>
    </row>
    <row r="1005" ht="12.75">
      <c r="J1005" s="98"/>
    </row>
    <row r="1006" ht="12.75">
      <c r="J1006" s="98"/>
    </row>
    <row r="1007" ht="12.75">
      <c r="J1007" s="98"/>
    </row>
    <row r="1008" ht="12.75">
      <c r="J1008" s="98"/>
    </row>
    <row r="1009" ht="12.75">
      <c r="J1009" s="98"/>
    </row>
    <row r="1010" ht="12.75">
      <c r="J1010" s="98"/>
    </row>
    <row r="1011" ht="12.75">
      <c r="J1011" s="98"/>
    </row>
    <row r="1012" ht="12.75">
      <c r="J1012" s="98"/>
    </row>
    <row r="1013" ht="12.75">
      <c r="J1013" s="98"/>
    </row>
    <row r="1014" ht="12.75">
      <c r="J1014" s="98"/>
    </row>
    <row r="1015" ht="12.75">
      <c r="J1015" s="98"/>
    </row>
    <row r="1016" ht="12.75">
      <c r="J1016" s="98"/>
    </row>
    <row r="1017" ht="12.75">
      <c r="J1017" s="98"/>
    </row>
    <row r="1018" ht="12.75">
      <c r="J1018" s="98"/>
    </row>
    <row r="1019" ht="12.75">
      <c r="J1019" s="98"/>
    </row>
    <row r="1020" ht="12.75">
      <c r="J1020" s="98"/>
    </row>
    <row r="1021" ht="12.75">
      <c r="J1021" s="98"/>
    </row>
    <row r="1022" ht="12.75">
      <c r="J1022" s="98"/>
    </row>
    <row r="1023" ht="12.75">
      <c r="J1023" s="98"/>
    </row>
    <row r="1024" ht="12.75">
      <c r="J1024" s="98"/>
    </row>
    <row r="1025" ht="12.75">
      <c r="J1025" s="98"/>
    </row>
    <row r="1026" ht="12.75">
      <c r="J1026" s="98"/>
    </row>
    <row r="1027" ht="12.75">
      <c r="J1027" s="98"/>
    </row>
    <row r="1028" ht="12.75">
      <c r="J1028" s="98"/>
    </row>
    <row r="1029" ht="12.75">
      <c r="J1029" s="98"/>
    </row>
    <row r="1030" ht="12.75">
      <c r="J1030" s="98"/>
    </row>
    <row r="1031" ht="12.75">
      <c r="J1031" s="98"/>
    </row>
    <row r="1032" ht="12.75">
      <c r="J1032" s="98"/>
    </row>
    <row r="1033" ht="12.75">
      <c r="J1033" s="98"/>
    </row>
    <row r="1034" ht="12.75">
      <c r="J1034" s="98"/>
    </row>
    <row r="1035" ht="12.75">
      <c r="J1035" s="98"/>
    </row>
    <row r="1036" ht="12.75">
      <c r="J1036" s="98"/>
    </row>
    <row r="1037" ht="12.75">
      <c r="J1037" s="98"/>
    </row>
    <row r="1038" ht="12.75">
      <c r="J1038" s="98"/>
    </row>
    <row r="1039" ht="12.75">
      <c r="J1039" s="98"/>
    </row>
    <row r="1040" ht="12.75">
      <c r="J1040" s="98"/>
    </row>
    <row r="1041" ht="12.75">
      <c r="J1041" s="98"/>
    </row>
    <row r="1042" ht="12.75">
      <c r="J1042" s="98"/>
    </row>
    <row r="1043" ht="12.75">
      <c r="J1043" s="98"/>
    </row>
    <row r="1044" ht="12.75">
      <c r="J1044" s="98"/>
    </row>
    <row r="1045" ht="12.75">
      <c r="J1045" s="98"/>
    </row>
    <row r="1046" ht="12.75">
      <c r="J1046" s="98"/>
    </row>
    <row r="1047" ht="12.75">
      <c r="J1047" s="98"/>
    </row>
    <row r="1048" ht="12.75">
      <c r="J1048" s="98"/>
    </row>
    <row r="1049" ht="12.75">
      <c r="J1049" s="98"/>
    </row>
    <row r="1050" ht="12.75">
      <c r="J1050" s="98"/>
    </row>
    <row r="1051" ht="12.75">
      <c r="J1051" s="98"/>
    </row>
    <row r="1052" ht="12.75">
      <c r="J1052" s="98"/>
    </row>
    <row r="1053" ht="12.75">
      <c r="J1053" s="98"/>
    </row>
    <row r="1054" ht="12.75">
      <c r="J1054" s="98"/>
    </row>
    <row r="1055" ht="12.75">
      <c r="J1055" s="98"/>
    </row>
    <row r="1056" ht="12.75">
      <c r="J1056" s="98"/>
    </row>
    <row r="1057" ht="12.75">
      <c r="J1057" s="98"/>
    </row>
    <row r="1058" ht="12.75">
      <c r="J1058" s="98"/>
    </row>
    <row r="1059" ht="12.75">
      <c r="J1059" s="98"/>
    </row>
    <row r="1060" ht="12.75">
      <c r="J1060" s="98"/>
    </row>
    <row r="1061" ht="12.75">
      <c r="J1061" s="98"/>
    </row>
    <row r="1062" ht="12.75">
      <c r="J1062" s="98"/>
    </row>
    <row r="1063" ht="12.75">
      <c r="J1063" s="98"/>
    </row>
    <row r="1064" ht="12.75">
      <c r="J1064" s="98"/>
    </row>
    <row r="1065" ht="12.75">
      <c r="J1065" s="98"/>
    </row>
    <row r="1066" ht="12.75">
      <c r="J1066" s="98"/>
    </row>
    <row r="1067" ht="12.75">
      <c r="J1067" s="98"/>
    </row>
    <row r="1068" ht="12.75">
      <c r="J1068" s="98"/>
    </row>
    <row r="1069" ht="12.75">
      <c r="J1069" s="98"/>
    </row>
    <row r="1070" ht="12.75">
      <c r="J1070" s="98"/>
    </row>
    <row r="1071" ht="12.75">
      <c r="J1071" s="98"/>
    </row>
    <row r="1072" ht="12.75">
      <c r="J1072" s="98"/>
    </row>
    <row r="1073" ht="12.75">
      <c r="J1073" s="98"/>
    </row>
    <row r="1074" ht="12.75">
      <c r="J1074" s="98"/>
    </row>
    <row r="1075" ht="12.75">
      <c r="J1075" s="98"/>
    </row>
    <row r="1076" ht="12.75">
      <c r="J1076" s="98"/>
    </row>
    <row r="1077" ht="12.75">
      <c r="J1077" s="98"/>
    </row>
    <row r="1078" ht="12.75">
      <c r="J1078" s="98"/>
    </row>
    <row r="1079" ht="12.75">
      <c r="J1079" s="98"/>
    </row>
    <row r="1080" ht="12.75">
      <c r="J1080" s="98"/>
    </row>
    <row r="1081" ht="12.75">
      <c r="J1081" s="98"/>
    </row>
    <row r="1082" ht="12.75">
      <c r="J1082" s="98"/>
    </row>
    <row r="1083" ht="12.75">
      <c r="J1083" s="98"/>
    </row>
    <row r="1084" ht="12.75">
      <c r="J1084" s="98"/>
    </row>
    <row r="1085" ht="12.75">
      <c r="J1085" s="98"/>
    </row>
    <row r="1086" ht="12.75">
      <c r="J1086" s="98"/>
    </row>
    <row r="1087" ht="12.75">
      <c r="J1087" s="98"/>
    </row>
    <row r="1088" ht="12.75">
      <c r="J1088" s="98"/>
    </row>
    <row r="1089" ht="12.75">
      <c r="J1089" s="98"/>
    </row>
    <row r="1090" ht="12.75">
      <c r="J1090" s="98"/>
    </row>
    <row r="1091" ht="12.75">
      <c r="J1091" s="98"/>
    </row>
    <row r="1092" ht="12.75">
      <c r="J1092" s="98"/>
    </row>
    <row r="1093" ht="12.75">
      <c r="J1093" s="98"/>
    </row>
    <row r="1094" ht="12.75">
      <c r="J1094" s="98"/>
    </row>
    <row r="1095" ht="12.75">
      <c r="J1095" s="98"/>
    </row>
    <row r="1096" ht="12.75">
      <c r="J1096" s="98"/>
    </row>
    <row r="1097" ht="12.75">
      <c r="J1097" s="98"/>
    </row>
    <row r="1098" ht="12.75">
      <c r="J1098" s="98"/>
    </row>
    <row r="1099" ht="12.75">
      <c r="J1099" s="98"/>
    </row>
    <row r="1100" ht="12.75">
      <c r="J1100" s="98"/>
    </row>
    <row r="1101" ht="12.75">
      <c r="J1101" s="98"/>
    </row>
    <row r="1102" ht="12.75">
      <c r="J1102" s="98"/>
    </row>
    <row r="1103" ht="12.75">
      <c r="J1103" s="98"/>
    </row>
    <row r="1104" ht="12.75">
      <c r="J1104" s="98"/>
    </row>
    <row r="1105" ht="12.75">
      <c r="J1105" s="98"/>
    </row>
    <row r="1106" ht="12.75">
      <c r="J1106" s="98"/>
    </row>
    <row r="1107" ht="12.75">
      <c r="J1107" s="98"/>
    </row>
    <row r="1108" ht="12.75">
      <c r="J1108" s="98"/>
    </row>
    <row r="1109" ht="12.75">
      <c r="J1109" s="98"/>
    </row>
    <row r="1110" ht="12.75">
      <c r="J1110" s="98"/>
    </row>
    <row r="1111" ht="12.75">
      <c r="J1111" s="98"/>
    </row>
    <row r="1112" ht="12.75">
      <c r="J1112" s="98"/>
    </row>
    <row r="1113" ht="12.75">
      <c r="J1113" s="98"/>
    </row>
    <row r="1114" ht="12.75">
      <c r="J1114" s="98"/>
    </row>
    <row r="1115" ht="12.75">
      <c r="J1115" s="98"/>
    </row>
    <row r="1116" ht="12.75">
      <c r="J1116" s="98"/>
    </row>
    <row r="1117" ht="12.75">
      <c r="J1117" s="98"/>
    </row>
    <row r="1118" ht="12.75">
      <c r="J1118" s="98"/>
    </row>
    <row r="1119" ht="12.75">
      <c r="J1119" s="98"/>
    </row>
    <row r="1120" ht="12.75">
      <c r="J1120" s="98"/>
    </row>
    <row r="1121" ht="12.75">
      <c r="J1121" s="98"/>
    </row>
    <row r="1122" ht="12.75">
      <c r="J1122" s="98"/>
    </row>
    <row r="1123" ht="12.75">
      <c r="J1123" s="98"/>
    </row>
    <row r="1124" ht="12.75">
      <c r="J1124" s="98"/>
    </row>
    <row r="1125" ht="12.75">
      <c r="J1125" s="98"/>
    </row>
    <row r="1126" ht="12.75">
      <c r="J1126" s="98"/>
    </row>
    <row r="1127" ht="12.75">
      <c r="J1127" s="98"/>
    </row>
    <row r="1128" ht="12.75">
      <c r="J1128" s="98"/>
    </row>
    <row r="1129" ht="12.75">
      <c r="J1129" s="98"/>
    </row>
    <row r="1130" ht="12.75">
      <c r="J1130" s="98"/>
    </row>
    <row r="1131" ht="12.75">
      <c r="J1131" s="98"/>
    </row>
    <row r="1132" ht="12.75">
      <c r="J1132" s="98"/>
    </row>
    <row r="1133" ht="12.75">
      <c r="J1133" s="98"/>
    </row>
    <row r="1134" ht="12.75">
      <c r="J1134" s="98"/>
    </row>
    <row r="1135" ht="12.75">
      <c r="J1135" s="98"/>
    </row>
    <row r="1136" ht="12.75">
      <c r="J1136" s="98"/>
    </row>
    <row r="1137" ht="12.75">
      <c r="J1137" s="98"/>
    </row>
    <row r="1138" ht="12.75">
      <c r="J1138" s="98"/>
    </row>
    <row r="1139" ht="12.75">
      <c r="J1139" s="98"/>
    </row>
    <row r="1140" ht="12.75">
      <c r="J1140" s="98"/>
    </row>
    <row r="1141" ht="12.75">
      <c r="J1141" s="98"/>
    </row>
    <row r="1142" ht="12.75">
      <c r="J1142" s="98"/>
    </row>
    <row r="1143" ht="12.75">
      <c r="J1143" s="98"/>
    </row>
    <row r="1144" ht="12.75">
      <c r="J1144" s="98"/>
    </row>
    <row r="1145" ht="12.75">
      <c r="J1145" s="98"/>
    </row>
    <row r="1146" ht="12.75">
      <c r="J1146" s="98"/>
    </row>
    <row r="1147" ht="12.75">
      <c r="J1147" s="98"/>
    </row>
    <row r="1148" ht="12.75">
      <c r="J1148" s="98"/>
    </row>
    <row r="1149" ht="12.75">
      <c r="J1149" s="98"/>
    </row>
    <row r="1150" ht="12.75">
      <c r="J1150" s="98"/>
    </row>
    <row r="1151" ht="12.75">
      <c r="J1151" s="98"/>
    </row>
    <row r="1152" ht="12.75">
      <c r="J1152" s="98"/>
    </row>
    <row r="1153" ht="12.75">
      <c r="J1153" s="98"/>
    </row>
    <row r="1154" ht="12.75">
      <c r="J1154" s="98"/>
    </row>
    <row r="1155" ht="12.75">
      <c r="J1155" s="98"/>
    </row>
    <row r="1156" ht="12.75">
      <c r="J1156" s="98"/>
    </row>
    <row r="1157" ht="12.75">
      <c r="J1157" s="98"/>
    </row>
    <row r="1158" ht="12.75">
      <c r="J1158" s="98"/>
    </row>
    <row r="1159" ht="12.75">
      <c r="J1159" s="98"/>
    </row>
    <row r="1160" ht="12.75">
      <c r="J1160" s="98"/>
    </row>
    <row r="1161" ht="12.75">
      <c r="J1161" s="98"/>
    </row>
    <row r="1162" ht="12.75">
      <c r="J1162" s="98"/>
    </row>
    <row r="1163" ht="12.75">
      <c r="J1163" s="98"/>
    </row>
    <row r="1164" ht="12.75">
      <c r="J1164" s="98"/>
    </row>
    <row r="1165" ht="12.75">
      <c r="J1165" s="98"/>
    </row>
    <row r="1166" ht="12.75">
      <c r="J1166" s="98"/>
    </row>
    <row r="1167" ht="12.75">
      <c r="J1167" s="98"/>
    </row>
    <row r="1168" ht="12.75">
      <c r="J1168" s="98"/>
    </row>
    <row r="1169" ht="12.75">
      <c r="J1169" s="98"/>
    </row>
    <row r="1170" ht="12.75">
      <c r="J1170" s="98"/>
    </row>
    <row r="1171" ht="12.75">
      <c r="J1171" s="98"/>
    </row>
    <row r="1172" ht="12.75">
      <c r="J1172" s="98"/>
    </row>
    <row r="1173" ht="12.75">
      <c r="J1173" s="98"/>
    </row>
    <row r="1174" ht="12.75">
      <c r="J1174" s="98"/>
    </row>
    <row r="1175" ht="12.75">
      <c r="J1175" s="98"/>
    </row>
    <row r="1176" ht="12.75">
      <c r="J1176" s="98"/>
    </row>
    <row r="1177" ht="12.75">
      <c r="J1177" s="98"/>
    </row>
    <row r="1178" ht="12.75">
      <c r="J1178" s="98"/>
    </row>
    <row r="1179" ht="12.75">
      <c r="J1179" s="98"/>
    </row>
    <row r="1180" ht="12.75">
      <c r="J1180" s="98"/>
    </row>
    <row r="1181" ht="12.75">
      <c r="J1181" s="98"/>
    </row>
    <row r="1182" ht="12.75">
      <c r="J1182" s="98"/>
    </row>
    <row r="1183" ht="12.75">
      <c r="J1183" s="98"/>
    </row>
    <row r="1184" ht="12.75">
      <c r="J1184" s="98"/>
    </row>
    <row r="1185" ht="12.75">
      <c r="J1185" s="98"/>
    </row>
    <row r="1186" ht="12.75">
      <c r="J1186" s="98"/>
    </row>
    <row r="1187" ht="12.75">
      <c r="J1187" s="98"/>
    </row>
    <row r="1188" ht="12.75">
      <c r="J1188" s="98"/>
    </row>
    <row r="1189" ht="12.75">
      <c r="J1189" s="98"/>
    </row>
    <row r="1190" ht="12.75">
      <c r="J1190" s="98"/>
    </row>
    <row r="1191" ht="12.75">
      <c r="J1191" s="98"/>
    </row>
    <row r="1192" ht="12.75">
      <c r="J1192" s="98"/>
    </row>
    <row r="1193" ht="12.75">
      <c r="J1193" s="98"/>
    </row>
    <row r="1194" ht="12.75">
      <c r="J1194" s="98"/>
    </row>
    <row r="1195" ht="12.75">
      <c r="J1195" s="98"/>
    </row>
    <row r="1196" ht="12.75">
      <c r="J1196" s="98"/>
    </row>
    <row r="1197" ht="12.75">
      <c r="J1197" s="98"/>
    </row>
    <row r="1198" ht="12.75">
      <c r="J1198" s="98"/>
    </row>
    <row r="1199" ht="12.75">
      <c r="J1199" s="98"/>
    </row>
    <row r="1200" ht="12.75">
      <c r="J1200" s="98"/>
    </row>
    <row r="1201" ht="12.75">
      <c r="J1201" s="98"/>
    </row>
    <row r="1202" ht="12.75">
      <c r="J1202" s="98"/>
    </row>
    <row r="1203" ht="12.75">
      <c r="J1203" s="98"/>
    </row>
    <row r="1204" ht="12.75">
      <c r="J1204" s="98"/>
    </row>
    <row r="1205" ht="12.75">
      <c r="J1205" s="98"/>
    </row>
    <row r="1206" ht="12.75">
      <c r="J1206" s="98"/>
    </row>
    <row r="1207" ht="12.75">
      <c r="J1207" s="98"/>
    </row>
  </sheetData>
  <sheetProtection/>
  <autoFilter ref="A7:B79"/>
  <mergeCells count="94">
    <mergeCell ref="C1:AB1"/>
    <mergeCell ref="A6:B6"/>
    <mergeCell ref="M4:P4"/>
    <mergeCell ref="K5:L5"/>
    <mergeCell ref="Y5:Z5"/>
    <mergeCell ref="AA5:AB5"/>
    <mergeCell ref="Q4:T4"/>
    <mergeCell ref="Q5:R5"/>
    <mergeCell ref="S5:T5"/>
    <mergeCell ref="C4:C6"/>
    <mergeCell ref="D4:D5"/>
    <mergeCell ref="U4:X4"/>
    <mergeCell ref="U5:V5"/>
    <mergeCell ref="W5:X5"/>
    <mergeCell ref="E5:F5"/>
    <mergeCell ref="G5:H5"/>
    <mergeCell ref="E4:H4"/>
    <mergeCell ref="I4:L4"/>
    <mergeCell ref="I5:J5"/>
    <mergeCell ref="Y9:Z9"/>
    <mergeCell ref="AA9:AB9"/>
    <mergeCell ref="M9:N9"/>
    <mergeCell ref="O9:P9"/>
    <mergeCell ref="Q9:R9"/>
    <mergeCell ref="S9:T9"/>
    <mergeCell ref="E21:F21"/>
    <mergeCell ref="G21:H21"/>
    <mergeCell ref="I21:J21"/>
    <mergeCell ref="K21:L21"/>
    <mergeCell ref="U9:V9"/>
    <mergeCell ref="W9:X9"/>
    <mergeCell ref="I9:J9"/>
    <mergeCell ref="K9:L9"/>
    <mergeCell ref="E9:F9"/>
    <mergeCell ref="G9:H9"/>
    <mergeCell ref="U21:V21"/>
    <mergeCell ref="W21:X21"/>
    <mergeCell ref="Y21:Z21"/>
    <mergeCell ref="AA21:AB21"/>
    <mergeCell ref="M21:N21"/>
    <mergeCell ref="O21:P21"/>
    <mergeCell ref="Q21:R21"/>
    <mergeCell ref="S21:T21"/>
    <mergeCell ref="Y33:Z33"/>
    <mergeCell ref="AA33:AB33"/>
    <mergeCell ref="M33:N33"/>
    <mergeCell ref="O33:P33"/>
    <mergeCell ref="Q33:R33"/>
    <mergeCell ref="S33:T33"/>
    <mergeCell ref="E45:F45"/>
    <mergeCell ref="G45:H45"/>
    <mergeCell ref="I45:J45"/>
    <mergeCell ref="K45:L45"/>
    <mergeCell ref="U33:V33"/>
    <mergeCell ref="W33:X33"/>
    <mergeCell ref="E33:F33"/>
    <mergeCell ref="G33:H33"/>
    <mergeCell ref="I33:J33"/>
    <mergeCell ref="K33:L33"/>
    <mergeCell ref="U45:V45"/>
    <mergeCell ref="W45:X45"/>
    <mergeCell ref="Y45:Z45"/>
    <mergeCell ref="AA45:AB45"/>
    <mergeCell ref="M45:N45"/>
    <mergeCell ref="O45:P45"/>
    <mergeCell ref="Q45:R45"/>
    <mergeCell ref="S45:T45"/>
    <mergeCell ref="AA57:AB57"/>
    <mergeCell ref="M57:N57"/>
    <mergeCell ref="O57:P57"/>
    <mergeCell ref="Q57:R57"/>
    <mergeCell ref="S57:T57"/>
    <mergeCell ref="E57:F57"/>
    <mergeCell ref="G57:H57"/>
    <mergeCell ref="I57:J57"/>
    <mergeCell ref="K57:L57"/>
    <mergeCell ref="M69:N69"/>
    <mergeCell ref="O69:P69"/>
    <mergeCell ref="Q69:R69"/>
    <mergeCell ref="S69:T69"/>
    <mergeCell ref="E69:F69"/>
    <mergeCell ref="G69:H69"/>
    <mergeCell ref="I69:J69"/>
    <mergeCell ref="K69:L69"/>
    <mergeCell ref="Y4:AD4"/>
    <mergeCell ref="AC5:AC6"/>
    <mergeCell ref="AD5:AD6"/>
    <mergeCell ref="U69:V69"/>
    <mergeCell ref="W69:X69"/>
    <mergeCell ref="Y69:Z69"/>
    <mergeCell ref="AA69:AB69"/>
    <mergeCell ref="U57:V57"/>
    <mergeCell ref="W57:X57"/>
    <mergeCell ref="Y57:Z57"/>
  </mergeCells>
  <printOptions/>
  <pageMargins left="0.1968503937007874" right="0.1968503937007874" top="0.1968503937007874" bottom="0.1968503937007874" header="0.15748031496062992" footer="0.11811023622047245"/>
  <pageSetup fitToHeight="1" fitToWidth="1" horizontalDpi="600" verticalDpi="600" orientation="landscape" pageOrder="overThenDown" paperSize="8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83"/>
  <sheetViews>
    <sheetView zoomScale="55" zoomScaleNormal="55" zoomScalePageLayoutView="0" workbookViewId="0" topLeftCell="C1">
      <selection activeCell="C1" sqref="C1:AB1"/>
    </sheetView>
  </sheetViews>
  <sheetFormatPr defaultColWidth="9.00390625" defaultRowHeight="12.75"/>
  <cols>
    <col min="4" max="4" width="37.50390625" style="0" customWidth="1"/>
    <col min="5" max="5" width="13.50390625" style="0" customWidth="1"/>
    <col min="7" max="7" width="13.25390625" style="0" customWidth="1"/>
    <col min="9" max="9" width="10.75390625" style="0" customWidth="1"/>
    <col min="11" max="11" width="11.375" style="0" customWidth="1"/>
    <col min="13" max="13" width="12.625" style="0" customWidth="1"/>
    <col min="15" max="15" width="11.625" style="0" customWidth="1"/>
    <col min="17" max="17" width="13.50390625" style="0" customWidth="1"/>
    <col min="19" max="19" width="12.50390625" style="0" customWidth="1"/>
    <col min="25" max="25" width="12.25390625" style="0" customWidth="1"/>
    <col min="27" max="27" width="12.50390625" style="0" customWidth="1"/>
    <col min="29" max="29" width="11.75390625" style="0" customWidth="1"/>
    <col min="30" max="30" width="12.50390625" style="0" customWidth="1"/>
  </cols>
  <sheetData>
    <row r="1" spans="1:28" s="2" customFormat="1" ht="54" customHeight="1">
      <c r="A1" s="1"/>
      <c r="B1" s="1"/>
      <c r="C1" s="101" t="s">
        <v>129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8" s="2" customFormat="1" ht="17.25">
      <c r="A2" s="1"/>
      <c r="B2" s="1"/>
      <c r="C2" s="3" t="s">
        <v>0</v>
      </c>
      <c r="D2" s="4"/>
      <c r="U2" s="5"/>
      <c r="V2" s="5"/>
      <c r="W2" s="5"/>
      <c r="X2" s="5"/>
      <c r="Y2" s="6"/>
      <c r="Z2" s="6"/>
      <c r="AA2" s="6"/>
      <c r="AB2" s="6"/>
    </row>
    <row r="3" spans="1:28" s="10" customFormat="1" ht="12.75">
      <c r="A3" s="7"/>
      <c r="B3" s="7"/>
      <c r="C3" s="8"/>
      <c r="D3" s="9"/>
      <c r="U3" s="11"/>
      <c r="V3" s="11"/>
      <c r="W3" s="11"/>
      <c r="X3" s="11"/>
      <c r="Y3" s="12"/>
      <c r="Z3" s="12"/>
      <c r="AA3" s="12"/>
      <c r="AB3" s="12"/>
    </row>
    <row r="4" spans="1:30" s="10" customFormat="1" ht="29.25" customHeight="1">
      <c r="A4" s="7"/>
      <c r="B4" s="7"/>
      <c r="C4" s="109" t="s">
        <v>1</v>
      </c>
      <c r="D4" s="110" t="s">
        <v>2</v>
      </c>
      <c r="E4" s="115" t="s">
        <v>3</v>
      </c>
      <c r="F4" s="115"/>
      <c r="G4" s="115"/>
      <c r="H4" s="115"/>
      <c r="I4" s="116" t="s">
        <v>4</v>
      </c>
      <c r="J4" s="116"/>
      <c r="K4" s="116"/>
      <c r="L4" s="116"/>
      <c r="M4" s="103" t="s">
        <v>5</v>
      </c>
      <c r="N4" s="103"/>
      <c r="O4" s="103"/>
      <c r="P4" s="103"/>
      <c r="Q4" s="107" t="s">
        <v>6</v>
      </c>
      <c r="R4" s="107"/>
      <c r="S4" s="107"/>
      <c r="T4" s="107"/>
      <c r="U4" s="112" t="s">
        <v>7</v>
      </c>
      <c r="V4" s="112"/>
      <c r="W4" s="112"/>
      <c r="X4" s="112"/>
      <c r="Y4" s="123" t="s">
        <v>8</v>
      </c>
      <c r="Z4" s="123"/>
      <c r="AA4" s="123"/>
      <c r="AB4" s="123"/>
      <c r="AC4" s="123"/>
      <c r="AD4" s="123"/>
    </row>
    <row r="5" spans="1:30" s="10" customFormat="1" ht="22.5" customHeight="1">
      <c r="A5" s="7"/>
      <c r="B5" s="7"/>
      <c r="C5" s="109"/>
      <c r="D5" s="111"/>
      <c r="E5" s="114" t="s">
        <v>9</v>
      </c>
      <c r="F5" s="114"/>
      <c r="G5" s="114" t="s">
        <v>10</v>
      </c>
      <c r="H5" s="114"/>
      <c r="I5" s="104" t="s">
        <v>9</v>
      </c>
      <c r="J5" s="104"/>
      <c r="K5" s="104" t="s">
        <v>10</v>
      </c>
      <c r="L5" s="104"/>
      <c r="M5" s="13" t="s">
        <v>9</v>
      </c>
      <c r="N5" s="13"/>
      <c r="O5" s="13" t="s">
        <v>10</v>
      </c>
      <c r="P5" s="13"/>
      <c r="Q5" s="108" t="s">
        <v>9</v>
      </c>
      <c r="R5" s="108"/>
      <c r="S5" s="108" t="s">
        <v>10</v>
      </c>
      <c r="T5" s="108"/>
      <c r="U5" s="113" t="s">
        <v>9</v>
      </c>
      <c r="V5" s="113"/>
      <c r="W5" s="113" t="s">
        <v>10</v>
      </c>
      <c r="X5" s="113"/>
      <c r="Y5" s="105" t="s">
        <v>9</v>
      </c>
      <c r="Z5" s="106"/>
      <c r="AA5" s="105" t="s">
        <v>10</v>
      </c>
      <c r="AB5" s="106"/>
      <c r="AC5" s="124" t="s">
        <v>11</v>
      </c>
      <c r="AD5" s="124" t="s">
        <v>12</v>
      </c>
    </row>
    <row r="6" spans="1:30" s="27" customFormat="1" ht="63.75" customHeight="1">
      <c r="A6" s="102" t="s">
        <v>13</v>
      </c>
      <c r="B6" s="102"/>
      <c r="C6" s="109"/>
      <c r="D6" s="14" t="s">
        <v>14</v>
      </c>
      <c r="E6" s="15" t="s">
        <v>15</v>
      </c>
      <c r="F6" s="16" t="s">
        <v>16</v>
      </c>
      <c r="G6" s="16" t="s">
        <v>17</v>
      </c>
      <c r="H6" s="16" t="s">
        <v>16</v>
      </c>
      <c r="I6" s="17" t="s">
        <v>15</v>
      </c>
      <c r="J6" s="18" t="s">
        <v>16</v>
      </c>
      <c r="K6" s="18" t="s">
        <v>18</v>
      </c>
      <c r="L6" s="18" t="s">
        <v>16</v>
      </c>
      <c r="M6" s="19" t="s">
        <v>15</v>
      </c>
      <c r="N6" s="20" t="s">
        <v>16</v>
      </c>
      <c r="O6" s="20" t="s">
        <v>18</v>
      </c>
      <c r="P6" s="20" t="s">
        <v>16</v>
      </c>
      <c r="Q6" s="21" t="s">
        <v>15</v>
      </c>
      <c r="R6" s="22" t="s">
        <v>16</v>
      </c>
      <c r="S6" s="22" t="s">
        <v>18</v>
      </c>
      <c r="T6" s="22" t="s">
        <v>16</v>
      </c>
      <c r="U6" s="23" t="s">
        <v>15</v>
      </c>
      <c r="V6" s="24" t="s">
        <v>16</v>
      </c>
      <c r="W6" s="24" t="s">
        <v>18</v>
      </c>
      <c r="X6" s="24" t="s">
        <v>16</v>
      </c>
      <c r="Y6" s="25" t="s">
        <v>15</v>
      </c>
      <c r="Z6" s="26" t="s">
        <v>16</v>
      </c>
      <c r="AA6" s="26" t="s">
        <v>18</v>
      </c>
      <c r="AB6" s="26" t="s">
        <v>16</v>
      </c>
      <c r="AC6" s="125"/>
      <c r="AD6" s="125"/>
    </row>
    <row r="7" spans="1:30" s="10" customFormat="1" ht="39">
      <c r="A7" s="28" t="s">
        <v>19</v>
      </c>
      <c r="B7" s="28" t="s">
        <v>20</v>
      </c>
      <c r="C7" s="29" t="s">
        <v>21</v>
      </c>
      <c r="D7" s="29">
        <v>2</v>
      </c>
      <c r="E7" s="30">
        <v>3</v>
      </c>
      <c r="F7" s="30">
        <v>4</v>
      </c>
      <c r="G7" s="30">
        <v>5</v>
      </c>
      <c r="H7" s="30">
        <v>6</v>
      </c>
      <c r="I7" s="31">
        <v>7</v>
      </c>
      <c r="J7" s="31">
        <v>8</v>
      </c>
      <c r="K7" s="31">
        <v>9</v>
      </c>
      <c r="L7" s="31">
        <v>10</v>
      </c>
      <c r="M7" s="32">
        <v>11</v>
      </c>
      <c r="N7" s="32">
        <v>12</v>
      </c>
      <c r="O7" s="32">
        <v>13</v>
      </c>
      <c r="P7" s="32">
        <v>14</v>
      </c>
      <c r="Q7" s="33">
        <v>15</v>
      </c>
      <c r="R7" s="33">
        <v>16</v>
      </c>
      <c r="S7" s="33">
        <v>17</v>
      </c>
      <c r="T7" s="33">
        <v>18</v>
      </c>
      <c r="U7" s="34">
        <v>19</v>
      </c>
      <c r="V7" s="35">
        <v>20</v>
      </c>
      <c r="W7" s="35">
        <v>21</v>
      </c>
      <c r="X7" s="35">
        <v>22</v>
      </c>
      <c r="Y7" s="36">
        <v>23</v>
      </c>
      <c r="Z7" s="36">
        <v>24</v>
      </c>
      <c r="AA7" s="36">
        <v>25</v>
      </c>
      <c r="AB7" s="36">
        <v>26</v>
      </c>
      <c r="AC7" s="36">
        <v>27</v>
      </c>
      <c r="AD7" s="36">
        <v>28</v>
      </c>
    </row>
    <row r="8" spans="1:35" s="49" customFormat="1" ht="15">
      <c r="A8" s="37" t="s">
        <v>22</v>
      </c>
      <c r="B8" s="37" t="s">
        <v>23</v>
      </c>
      <c r="C8" s="38" t="s">
        <v>21</v>
      </c>
      <c r="D8" s="39" t="s">
        <v>120</v>
      </c>
      <c r="E8" s="40"/>
      <c r="F8" s="40"/>
      <c r="G8" s="41"/>
      <c r="H8" s="40"/>
      <c r="I8" s="42"/>
      <c r="J8" s="43">
        <f>SUM(J10:J19)</f>
        <v>0</v>
      </c>
      <c r="K8" s="42"/>
      <c r="L8" s="43">
        <f>SUM(L10:L19)</f>
        <v>0</v>
      </c>
      <c r="M8" s="42">
        <f>SUM(M10:M19)</f>
        <v>140809</v>
      </c>
      <c r="N8" s="43">
        <f>SUM(N10:N19)</f>
        <v>1</v>
      </c>
      <c r="O8" s="42">
        <f>SUM(O10:O19)</f>
        <v>119196</v>
      </c>
      <c r="P8" s="43">
        <f>SUM(P10:P19)</f>
        <v>1</v>
      </c>
      <c r="Q8" s="42"/>
      <c r="R8" s="43">
        <f>SUM(R10:R19)</f>
        <v>0</v>
      </c>
      <c r="S8" s="42"/>
      <c r="T8" s="43">
        <f>SUM(T10:T19)</f>
        <v>0</v>
      </c>
      <c r="U8" s="42"/>
      <c r="V8" s="43">
        <f>SUM(V10:V19)</f>
        <v>0</v>
      </c>
      <c r="W8" s="42"/>
      <c r="X8" s="43">
        <f>SUM(X10:X19)</f>
        <v>0</v>
      </c>
      <c r="Y8" s="44">
        <f>SUM(Y10:Y19)</f>
        <v>0</v>
      </c>
      <c r="Z8" s="45">
        <f>SUM(Z10:Z19)</f>
        <v>0</v>
      </c>
      <c r="AA8" s="44">
        <f>SUM(AA10:AA19)</f>
        <v>0</v>
      </c>
      <c r="AB8" s="45">
        <f>SUM(AB10:AB19)</f>
        <v>0</v>
      </c>
      <c r="AC8" s="46" t="e">
        <f>Y8/Y$68</f>
        <v>#DIV/0!</v>
      </c>
      <c r="AD8" s="47" t="e">
        <f>AA8/AA$68</f>
        <v>#DIV/0!</v>
      </c>
      <c r="AE8" s="48"/>
      <c r="AF8" s="10"/>
      <c r="AG8" s="10"/>
      <c r="AH8" s="48"/>
      <c r="AI8" s="10"/>
    </row>
    <row r="9" spans="1:35" s="55" customFormat="1" ht="12.75">
      <c r="A9" s="50"/>
      <c r="B9" s="50"/>
      <c r="C9" s="51"/>
      <c r="D9" s="52" t="s">
        <v>24</v>
      </c>
      <c r="E9" s="117">
        <f>IF(E8&gt;0,E8/$Y8,"")</f>
      </c>
      <c r="F9" s="118"/>
      <c r="G9" s="119">
        <f>IF(G8&gt;0,G8/$AA8,"")</f>
      </c>
      <c r="H9" s="120"/>
      <c r="I9" s="117">
        <f>IF(I8&gt;0,I8/$Y8,"")</f>
      </c>
      <c r="J9" s="118"/>
      <c r="K9" s="119">
        <f>IF(K8&gt;0,K8/$AA8,"")</f>
      </c>
      <c r="L9" s="120"/>
      <c r="M9" s="117" t="e">
        <f>IF(M8&gt;0,M8/$Y8,"")</f>
        <v>#DIV/0!</v>
      </c>
      <c r="N9" s="118"/>
      <c r="O9" s="119" t="e">
        <f>IF(O8&gt;0,O8/$AA8,"")</f>
        <v>#DIV/0!</v>
      </c>
      <c r="P9" s="120"/>
      <c r="Q9" s="117">
        <f>IF(Q8&gt;0,Q8/$Y8,"")</f>
      </c>
      <c r="R9" s="118"/>
      <c r="S9" s="119">
        <f>IF(S8&gt;0,S8/$AA8,"")</f>
      </c>
      <c r="T9" s="120"/>
      <c r="U9" s="117">
        <f>IF(U8&gt;0,U8/$Y8,"")</f>
      </c>
      <c r="V9" s="118"/>
      <c r="W9" s="119">
        <f>IF(W8&gt;0,W8/$AA8,"")</f>
      </c>
      <c r="X9" s="120"/>
      <c r="Y9" s="117">
        <f>IF(Y8&gt;0,Y8/$Y8,"")</f>
      </c>
      <c r="Z9" s="118"/>
      <c r="AA9" s="119">
        <f>IF(AA8&gt;0,AA8/$AA8,"")</f>
      </c>
      <c r="AB9" s="120"/>
      <c r="AC9" s="53"/>
      <c r="AD9" s="53"/>
      <c r="AE9" s="54"/>
      <c r="AF9" s="54"/>
      <c r="AG9" s="54"/>
      <c r="AH9" s="54"/>
      <c r="AI9" s="54"/>
    </row>
    <row r="10" spans="1:61" s="10" customFormat="1" ht="12.75">
      <c r="A10" s="37" t="s">
        <v>22</v>
      </c>
      <c r="B10" s="7" t="s">
        <v>25</v>
      </c>
      <c r="C10" s="56" t="s">
        <v>26</v>
      </c>
      <c r="D10" s="57" t="s">
        <v>27</v>
      </c>
      <c r="E10" s="58"/>
      <c r="F10" s="59"/>
      <c r="G10" s="58"/>
      <c r="H10" s="58"/>
      <c r="I10" s="60"/>
      <c r="J10" s="61">
        <f aca="true" t="shared" si="0" ref="J10:J19">IF(I$8&gt;0,I10/I$8,"")</f>
      </c>
      <c r="K10" s="60"/>
      <c r="L10" s="61">
        <f aca="true" t="shared" si="1" ref="L10:L19">IF(K$8&gt;0,K10/K$8,"")</f>
      </c>
      <c r="M10" s="60">
        <v>104752</v>
      </c>
      <c r="N10" s="61">
        <f aca="true" t="shared" si="2" ref="N10:N19">IF(M$8&gt;0,M10/M$8,"")</f>
        <v>0.7439297204013948</v>
      </c>
      <c r="O10" s="60">
        <v>62022</v>
      </c>
      <c r="P10" s="61">
        <f aca="true" t="shared" si="3" ref="P10:P19">IF(O$8&gt;0,O10/O$8,"")</f>
        <v>0.5203362528943924</v>
      </c>
      <c r="Q10" s="60"/>
      <c r="R10" s="61">
        <f aca="true" t="shared" si="4" ref="R10:R19">IF(Q$8&gt;0,Q10/Q$8,"")</f>
      </c>
      <c r="S10" s="60"/>
      <c r="T10" s="61">
        <f aca="true" t="shared" si="5" ref="T10:T19">IF(S$8&gt;0,S10/S$8,"")</f>
      </c>
      <c r="U10" s="60"/>
      <c r="V10" s="61">
        <f aca="true" t="shared" si="6" ref="V10:V19">IF(U$8&gt;0,U10/U$8,"")</f>
      </c>
      <c r="W10" s="60"/>
      <c r="X10" s="61">
        <f aca="true" t="shared" si="7" ref="X10:X19">IF(W$8&gt;0,W10/W$8,"")</f>
      </c>
      <c r="Y10" s="62"/>
      <c r="Z10" s="63">
        <f aca="true" t="shared" si="8" ref="Z10:Z19">IF(Y$8&gt;0,Y10/Y$8,"")</f>
      </c>
      <c r="AA10" s="62"/>
      <c r="AB10" s="63">
        <f aca="true" t="shared" si="9" ref="AB10:AB19">IF(AA$8&gt;0,AA10/AA$8,"")</f>
      </c>
      <c r="AC10" s="64"/>
      <c r="AD10" s="65"/>
      <c r="AE10" s="66"/>
      <c r="AF10" s="66"/>
      <c r="AG10" s="67"/>
      <c r="AH10" s="66"/>
      <c r="AI10" s="66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</row>
    <row r="11" spans="1:34" s="10" customFormat="1" ht="12.75">
      <c r="A11" s="37" t="s">
        <v>22</v>
      </c>
      <c r="B11" s="7" t="s">
        <v>28</v>
      </c>
      <c r="C11" s="38" t="s">
        <v>29</v>
      </c>
      <c r="D11" s="69" t="s">
        <v>30</v>
      </c>
      <c r="E11" s="70"/>
      <c r="F11" s="70"/>
      <c r="G11" s="71"/>
      <c r="H11" s="70"/>
      <c r="I11" s="72"/>
      <c r="J11" s="61">
        <f t="shared" si="0"/>
      </c>
      <c r="K11" s="72"/>
      <c r="L11" s="61">
        <f t="shared" si="1"/>
      </c>
      <c r="M11" s="72"/>
      <c r="N11" s="61">
        <f t="shared" si="2"/>
        <v>0</v>
      </c>
      <c r="O11" s="72"/>
      <c r="P11" s="61">
        <f t="shared" si="3"/>
        <v>0</v>
      </c>
      <c r="Q11" s="72"/>
      <c r="R11" s="61">
        <f t="shared" si="4"/>
      </c>
      <c r="S11" s="72"/>
      <c r="T11" s="61">
        <f t="shared" si="5"/>
      </c>
      <c r="U11" s="72"/>
      <c r="V11" s="61">
        <f t="shared" si="6"/>
      </c>
      <c r="W11" s="72"/>
      <c r="X11" s="61">
        <f t="shared" si="7"/>
      </c>
      <c r="Y11" s="62"/>
      <c r="Z11" s="63">
        <f t="shared" si="8"/>
      </c>
      <c r="AA11" s="62"/>
      <c r="AB11" s="63">
        <f t="shared" si="9"/>
      </c>
      <c r="AC11" s="73"/>
      <c r="AD11" s="73"/>
      <c r="AE11" s="48"/>
      <c r="AH11" s="48"/>
    </row>
    <row r="12" spans="1:35" s="10" customFormat="1" ht="12.75">
      <c r="A12" s="37" t="s">
        <v>22</v>
      </c>
      <c r="B12" s="7" t="s">
        <v>31</v>
      </c>
      <c r="C12" s="56" t="s">
        <v>32</v>
      </c>
      <c r="D12" s="69" t="s">
        <v>33</v>
      </c>
      <c r="E12" s="58"/>
      <c r="F12" s="59"/>
      <c r="G12" s="58"/>
      <c r="H12" s="58"/>
      <c r="I12" s="60"/>
      <c r="J12" s="61">
        <f t="shared" si="0"/>
      </c>
      <c r="K12" s="60"/>
      <c r="L12" s="61">
        <f t="shared" si="1"/>
      </c>
      <c r="M12" s="60"/>
      <c r="N12" s="61">
        <f t="shared" si="2"/>
        <v>0</v>
      </c>
      <c r="O12" s="60"/>
      <c r="P12" s="61">
        <f t="shared" si="3"/>
        <v>0</v>
      </c>
      <c r="Q12" s="60"/>
      <c r="R12" s="61">
        <f t="shared" si="4"/>
      </c>
      <c r="S12" s="60"/>
      <c r="T12" s="61">
        <f t="shared" si="5"/>
      </c>
      <c r="U12" s="60"/>
      <c r="V12" s="61">
        <f t="shared" si="6"/>
      </c>
      <c r="W12" s="60"/>
      <c r="X12" s="61">
        <f t="shared" si="7"/>
      </c>
      <c r="Y12" s="62"/>
      <c r="Z12" s="63">
        <f t="shared" si="8"/>
      </c>
      <c r="AA12" s="62"/>
      <c r="AB12" s="63">
        <f t="shared" si="9"/>
      </c>
      <c r="AC12" s="64"/>
      <c r="AD12" s="65"/>
      <c r="AE12" s="66"/>
      <c r="AF12" s="66"/>
      <c r="AG12" s="67"/>
      <c r="AH12" s="66"/>
      <c r="AI12" s="66"/>
    </row>
    <row r="13" spans="1:34" s="10" customFormat="1" ht="12.75">
      <c r="A13" s="37" t="s">
        <v>22</v>
      </c>
      <c r="B13" s="74" t="s">
        <v>34</v>
      </c>
      <c r="C13" s="38" t="s">
        <v>35</v>
      </c>
      <c r="D13" s="69" t="s">
        <v>36</v>
      </c>
      <c r="E13" s="70"/>
      <c r="F13" s="70"/>
      <c r="G13" s="71"/>
      <c r="H13" s="70"/>
      <c r="I13" s="72"/>
      <c r="J13" s="61">
        <f t="shared" si="0"/>
      </c>
      <c r="K13" s="72"/>
      <c r="L13" s="61">
        <f t="shared" si="1"/>
      </c>
      <c r="M13" s="72"/>
      <c r="N13" s="61">
        <f t="shared" si="2"/>
        <v>0</v>
      </c>
      <c r="O13" s="72"/>
      <c r="P13" s="61">
        <f t="shared" si="3"/>
        <v>0</v>
      </c>
      <c r="Q13" s="72"/>
      <c r="R13" s="61">
        <f t="shared" si="4"/>
      </c>
      <c r="S13" s="72"/>
      <c r="T13" s="61">
        <f t="shared" si="5"/>
      </c>
      <c r="U13" s="72"/>
      <c r="V13" s="61">
        <f t="shared" si="6"/>
      </c>
      <c r="W13" s="72"/>
      <c r="X13" s="61">
        <f t="shared" si="7"/>
      </c>
      <c r="Y13" s="62"/>
      <c r="Z13" s="63">
        <f t="shared" si="8"/>
      </c>
      <c r="AA13" s="62"/>
      <c r="AB13" s="63">
        <f t="shared" si="9"/>
      </c>
      <c r="AC13" s="73"/>
      <c r="AD13" s="73"/>
      <c r="AE13" s="48"/>
      <c r="AH13" s="48"/>
    </row>
    <row r="14" spans="1:35" s="10" customFormat="1" ht="12.75">
      <c r="A14" s="37" t="s">
        <v>22</v>
      </c>
      <c r="B14" s="7" t="s">
        <v>37</v>
      </c>
      <c r="C14" s="56" t="s">
        <v>38</v>
      </c>
      <c r="D14" s="57" t="s">
        <v>39</v>
      </c>
      <c r="E14" s="58"/>
      <c r="F14" s="59"/>
      <c r="G14" s="58"/>
      <c r="H14" s="58"/>
      <c r="I14" s="60"/>
      <c r="J14" s="61">
        <f t="shared" si="0"/>
      </c>
      <c r="K14" s="60"/>
      <c r="L14" s="61">
        <f t="shared" si="1"/>
      </c>
      <c r="M14" s="60">
        <v>5115</v>
      </c>
      <c r="N14" s="61">
        <f t="shared" si="2"/>
        <v>0.03632580303815807</v>
      </c>
      <c r="O14" s="60">
        <v>2535</v>
      </c>
      <c r="P14" s="61">
        <f t="shared" si="3"/>
        <v>0.021267492197724756</v>
      </c>
      <c r="Q14" s="60"/>
      <c r="R14" s="61">
        <f t="shared" si="4"/>
      </c>
      <c r="S14" s="60"/>
      <c r="T14" s="61">
        <f t="shared" si="5"/>
      </c>
      <c r="U14" s="60"/>
      <c r="V14" s="61">
        <f t="shared" si="6"/>
      </c>
      <c r="W14" s="60"/>
      <c r="X14" s="61">
        <f t="shared" si="7"/>
      </c>
      <c r="Y14" s="62"/>
      <c r="Z14" s="63">
        <f t="shared" si="8"/>
      </c>
      <c r="AA14" s="62"/>
      <c r="AB14" s="63">
        <f t="shared" si="9"/>
      </c>
      <c r="AC14" s="64"/>
      <c r="AD14" s="65"/>
      <c r="AE14" s="66"/>
      <c r="AF14" s="66"/>
      <c r="AG14" s="67"/>
      <c r="AH14" s="66"/>
      <c r="AI14" s="66"/>
    </row>
    <row r="15" spans="1:34" s="10" customFormat="1" ht="12.75">
      <c r="A15" s="37" t="s">
        <v>22</v>
      </c>
      <c r="B15" s="74" t="s">
        <v>40</v>
      </c>
      <c r="C15" s="38" t="s">
        <v>41</v>
      </c>
      <c r="D15" s="57" t="s">
        <v>42</v>
      </c>
      <c r="E15" s="70"/>
      <c r="F15" s="70"/>
      <c r="G15" s="71"/>
      <c r="H15" s="70"/>
      <c r="I15" s="72"/>
      <c r="J15" s="61">
        <f t="shared" si="0"/>
      </c>
      <c r="K15" s="72"/>
      <c r="L15" s="61">
        <f t="shared" si="1"/>
      </c>
      <c r="M15" s="72">
        <v>83</v>
      </c>
      <c r="N15" s="61">
        <f t="shared" si="2"/>
        <v>0.0005894509583904438</v>
      </c>
      <c r="O15" s="72">
        <v>65</v>
      </c>
      <c r="P15" s="61">
        <f t="shared" si="3"/>
        <v>0.0005453203127621732</v>
      </c>
      <c r="Q15" s="72"/>
      <c r="R15" s="61">
        <f t="shared" si="4"/>
      </c>
      <c r="S15" s="72"/>
      <c r="T15" s="61">
        <f t="shared" si="5"/>
      </c>
      <c r="U15" s="72"/>
      <c r="V15" s="61">
        <f t="shared" si="6"/>
      </c>
      <c r="W15" s="72"/>
      <c r="X15" s="61">
        <f t="shared" si="7"/>
      </c>
      <c r="Y15" s="62"/>
      <c r="Z15" s="63">
        <f t="shared" si="8"/>
      </c>
      <c r="AA15" s="62"/>
      <c r="AB15" s="63">
        <f t="shared" si="9"/>
      </c>
      <c r="AC15" s="73"/>
      <c r="AD15" s="73"/>
      <c r="AE15" s="48"/>
      <c r="AH15" s="48"/>
    </row>
    <row r="16" spans="1:35" s="10" customFormat="1" ht="12.75">
      <c r="A16" s="37" t="s">
        <v>22</v>
      </c>
      <c r="B16" s="74" t="s">
        <v>43</v>
      </c>
      <c r="C16" s="56" t="s">
        <v>44</v>
      </c>
      <c r="D16" s="57" t="s">
        <v>45</v>
      </c>
      <c r="E16" s="58"/>
      <c r="F16" s="59"/>
      <c r="G16" s="58"/>
      <c r="H16" s="58"/>
      <c r="I16" s="60"/>
      <c r="J16" s="61">
        <f t="shared" si="0"/>
      </c>
      <c r="K16" s="75"/>
      <c r="L16" s="61">
        <f t="shared" si="1"/>
      </c>
      <c r="M16" s="60"/>
      <c r="N16" s="61">
        <f t="shared" si="2"/>
        <v>0</v>
      </c>
      <c r="O16" s="60"/>
      <c r="P16" s="61">
        <f t="shared" si="3"/>
        <v>0</v>
      </c>
      <c r="Q16" s="60"/>
      <c r="R16" s="61">
        <f t="shared" si="4"/>
      </c>
      <c r="S16" s="60"/>
      <c r="T16" s="61">
        <f t="shared" si="5"/>
      </c>
      <c r="U16" s="60"/>
      <c r="V16" s="61">
        <f t="shared" si="6"/>
      </c>
      <c r="W16" s="60"/>
      <c r="X16" s="61">
        <f t="shared" si="7"/>
      </c>
      <c r="Y16" s="62"/>
      <c r="Z16" s="63">
        <f t="shared" si="8"/>
      </c>
      <c r="AA16" s="62"/>
      <c r="AB16" s="63">
        <f t="shared" si="9"/>
      </c>
      <c r="AC16" s="64"/>
      <c r="AD16" s="65"/>
      <c r="AE16" s="66"/>
      <c r="AF16" s="66"/>
      <c r="AG16" s="67"/>
      <c r="AH16" s="66"/>
      <c r="AI16" s="66"/>
    </row>
    <row r="17" spans="1:34" s="10" customFormat="1" ht="12.75">
      <c r="A17" s="37" t="s">
        <v>22</v>
      </c>
      <c r="B17" s="74" t="s">
        <v>46</v>
      </c>
      <c r="C17" s="38" t="s">
        <v>47</v>
      </c>
      <c r="D17" s="57" t="s">
        <v>48</v>
      </c>
      <c r="E17" s="70"/>
      <c r="F17" s="70"/>
      <c r="G17" s="71"/>
      <c r="H17" s="70"/>
      <c r="I17" s="72"/>
      <c r="J17" s="61">
        <f t="shared" si="0"/>
      </c>
      <c r="K17" s="72"/>
      <c r="L17" s="61">
        <f t="shared" si="1"/>
      </c>
      <c r="M17" s="72">
        <v>30037</v>
      </c>
      <c r="N17" s="61">
        <f t="shared" si="2"/>
        <v>0.21331733056835855</v>
      </c>
      <c r="O17" s="72">
        <v>52090</v>
      </c>
      <c r="P17" s="61">
        <f t="shared" si="3"/>
        <v>0.43701130910433234</v>
      </c>
      <c r="Q17" s="72"/>
      <c r="R17" s="61">
        <f t="shared" si="4"/>
      </c>
      <c r="S17" s="72"/>
      <c r="T17" s="61">
        <f t="shared" si="5"/>
      </c>
      <c r="U17" s="72"/>
      <c r="V17" s="61">
        <f t="shared" si="6"/>
      </c>
      <c r="W17" s="72"/>
      <c r="X17" s="61">
        <f t="shared" si="7"/>
      </c>
      <c r="Y17" s="62"/>
      <c r="Z17" s="63">
        <f t="shared" si="8"/>
      </c>
      <c r="AA17" s="62"/>
      <c r="AB17" s="63">
        <f t="shared" si="9"/>
      </c>
      <c r="AC17" s="73"/>
      <c r="AD17" s="73"/>
      <c r="AE17" s="48"/>
      <c r="AH17" s="48"/>
    </row>
    <row r="18" spans="1:35" s="10" customFormat="1" ht="12.75">
      <c r="A18" s="37" t="s">
        <v>22</v>
      </c>
      <c r="B18" s="74" t="s">
        <v>49</v>
      </c>
      <c r="C18" s="56" t="s">
        <v>50</v>
      </c>
      <c r="D18" s="57" t="s">
        <v>51</v>
      </c>
      <c r="E18" s="58"/>
      <c r="F18" s="59"/>
      <c r="G18" s="58"/>
      <c r="H18" s="58"/>
      <c r="I18" s="60"/>
      <c r="J18" s="61">
        <f t="shared" si="0"/>
      </c>
      <c r="K18" s="60"/>
      <c r="L18" s="61">
        <f t="shared" si="1"/>
      </c>
      <c r="M18" s="60">
        <v>816</v>
      </c>
      <c r="N18" s="61">
        <f t="shared" si="2"/>
        <v>0.005795084121043399</v>
      </c>
      <c r="O18" s="60">
        <v>1560</v>
      </c>
      <c r="P18" s="61">
        <f t="shared" si="3"/>
        <v>0.013087687506292158</v>
      </c>
      <c r="Q18" s="60"/>
      <c r="R18" s="61">
        <f t="shared" si="4"/>
      </c>
      <c r="S18" s="60"/>
      <c r="T18" s="61">
        <f t="shared" si="5"/>
      </c>
      <c r="U18" s="60"/>
      <c r="V18" s="61">
        <f t="shared" si="6"/>
      </c>
      <c r="W18" s="60"/>
      <c r="X18" s="61">
        <f t="shared" si="7"/>
      </c>
      <c r="Y18" s="62"/>
      <c r="Z18" s="63">
        <f t="shared" si="8"/>
      </c>
      <c r="AA18" s="62"/>
      <c r="AB18" s="63">
        <f t="shared" si="9"/>
      </c>
      <c r="AC18" s="64"/>
      <c r="AD18" s="65"/>
      <c r="AE18" s="66"/>
      <c r="AF18" s="66"/>
      <c r="AG18" s="67"/>
      <c r="AH18" s="66"/>
      <c r="AI18" s="66"/>
    </row>
    <row r="19" spans="1:34" s="10" customFormat="1" ht="12.75">
      <c r="A19" s="37" t="s">
        <v>22</v>
      </c>
      <c r="B19" s="74" t="s">
        <v>52</v>
      </c>
      <c r="C19" s="38" t="s">
        <v>53</v>
      </c>
      <c r="D19" s="57" t="s">
        <v>54</v>
      </c>
      <c r="E19" s="70"/>
      <c r="F19" s="70"/>
      <c r="G19" s="71"/>
      <c r="H19" s="70"/>
      <c r="I19" s="72"/>
      <c r="J19" s="61">
        <f t="shared" si="0"/>
      </c>
      <c r="K19" s="72"/>
      <c r="L19" s="61">
        <f t="shared" si="1"/>
      </c>
      <c r="M19" s="72">
        <v>6</v>
      </c>
      <c r="N19" s="61">
        <f t="shared" si="2"/>
        <v>4.2610912654730876E-05</v>
      </c>
      <c r="O19" s="72">
        <v>924</v>
      </c>
      <c r="P19" s="61">
        <f t="shared" si="3"/>
        <v>0.007751937984496124</v>
      </c>
      <c r="Q19" s="72"/>
      <c r="R19" s="61">
        <f t="shared" si="4"/>
      </c>
      <c r="S19" s="72"/>
      <c r="T19" s="61">
        <f t="shared" si="5"/>
      </c>
      <c r="U19" s="72"/>
      <c r="V19" s="61">
        <f t="shared" si="6"/>
      </c>
      <c r="W19" s="72"/>
      <c r="X19" s="61">
        <f t="shared" si="7"/>
      </c>
      <c r="Y19" s="62"/>
      <c r="Z19" s="63">
        <f t="shared" si="8"/>
      </c>
      <c r="AA19" s="62"/>
      <c r="AB19" s="63">
        <f t="shared" si="9"/>
      </c>
      <c r="AC19" s="73"/>
      <c r="AD19" s="73"/>
      <c r="AE19" s="48"/>
      <c r="AH19" s="48"/>
    </row>
    <row r="20" spans="1:35" s="78" customFormat="1" ht="15">
      <c r="A20" s="76" t="s">
        <v>55</v>
      </c>
      <c r="B20" s="37" t="s">
        <v>23</v>
      </c>
      <c r="C20" s="56" t="s">
        <v>56</v>
      </c>
      <c r="D20" s="77" t="s">
        <v>57</v>
      </c>
      <c r="E20" s="42"/>
      <c r="F20" s="43">
        <f>SUM(F22:F31)</f>
        <v>0</v>
      </c>
      <c r="G20" s="42"/>
      <c r="H20" s="43">
        <f>SUM(H22:H31)</f>
        <v>0</v>
      </c>
      <c r="I20" s="40"/>
      <c r="J20" s="40"/>
      <c r="K20" s="41"/>
      <c r="L20" s="40"/>
      <c r="M20" s="42">
        <f>SUM(M22:M31)</f>
        <v>856</v>
      </c>
      <c r="N20" s="43">
        <f>SUM(N22:N31)</f>
        <v>1</v>
      </c>
      <c r="O20" s="42">
        <f>SUM(O22:O31)</f>
        <v>464</v>
      </c>
      <c r="P20" s="43">
        <f>SUM(P22:P31)</f>
        <v>1</v>
      </c>
      <c r="Q20" s="42"/>
      <c r="R20" s="43">
        <f>SUM(R22:R31)</f>
        <v>0</v>
      </c>
      <c r="S20" s="42"/>
      <c r="T20" s="43">
        <f>SUM(T22:T31)</f>
        <v>0</v>
      </c>
      <c r="U20" s="42"/>
      <c r="V20" s="43">
        <f>SUM(V22:V31)</f>
        <v>0</v>
      </c>
      <c r="W20" s="42"/>
      <c r="X20" s="43">
        <f>SUM(X22:X31)</f>
        <v>0</v>
      </c>
      <c r="Y20" s="44"/>
      <c r="Z20" s="45">
        <f>SUM(Z22:Z31)</f>
        <v>0</v>
      </c>
      <c r="AA20" s="44"/>
      <c r="AB20" s="45">
        <f>SUM(AB22:AB31)</f>
        <v>0</v>
      </c>
      <c r="AC20" s="46"/>
      <c r="AD20" s="47" t="e">
        <f>AA20/AA$68</f>
        <v>#DIV/0!</v>
      </c>
      <c r="AE20" s="66"/>
      <c r="AF20" s="66"/>
      <c r="AG20" s="67"/>
      <c r="AH20" s="66"/>
      <c r="AI20" s="66"/>
    </row>
    <row r="21" spans="1:35" s="55" customFormat="1" ht="12.75">
      <c r="A21" s="50"/>
      <c r="B21" s="50"/>
      <c r="C21" s="51"/>
      <c r="D21" s="52" t="s">
        <v>24</v>
      </c>
      <c r="E21" s="117">
        <f>IF(E20&gt;0,E20/$Y20,"")</f>
      </c>
      <c r="F21" s="118"/>
      <c r="G21" s="119">
        <f>IF(G20&gt;0,G20/$AA20,"")</f>
      </c>
      <c r="H21" s="120"/>
      <c r="I21" s="117">
        <f>IF(I20&gt;0,I20/$Y20,"")</f>
      </c>
      <c r="J21" s="118"/>
      <c r="K21" s="119">
        <f>IF(K20&gt;0,K20/$AA20,"")</f>
      </c>
      <c r="L21" s="120"/>
      <c r="M21" s="117" t="e">
        <f>IF(M20&gt;0,M20/$Y20,"")</f>
        <v>#DIV/0!</v>
      </c>
      <c r="N21" s="118"/>
      <c r="O21" s="119" t="e">
        <f>IF(O20&gt;0,O20/$AA20,"")</f>
        <v>#DIV/0!</v>
      </c>
      <c r="P21" s="120"/>
      <c r="Q21" s="117">
        <f>IF(Q20&gt;0,Q20/$Y20,"")</f>
      </c>
      <c r="R21" s="118"/>
      <c r="S21" s="119">
        <f>IF(S20&gt;0,S20/$AA20,"")</f>
      </c>
      <c r="T21" s="120"/>
      <c r="U21" s="117">
        <f>IF(U20&gt;0,U20/$Y20,"")</f>
      </c>
      <c r="V21" s="118"/>
      <c r="W21" s="119">
        <f>IF(W20&gt;0,W20/$AA20,"")</f>
      </c>
      <c r="X21" s="120"/>
      <c r="Y21" s="117">
        <f>IF(Y20&gt;0,Y20/$Y20,"")</f>
      </c>
      <c r="Z21" s="118"/>
      <c r="AA21" s="119">
        <f>IF(AA20&gt;0,AA20/$AA20,"")</f>
      </c>
      <c r="AB21" s="120"/>
      <c r="AC21" s="53"/>
      <c r="AD21" s="53"/>
      <c r="AE21" s="54"/>
      <c r="AF21" s="54"/>
      <c r="AG21" s="54"/>
      <c r="AH21" s="54"/>
      <c r="AI21" s="54"/>
    </row>
    <row r="22" spans="1:61" s="10" customFormat="1" ht="12.75">
      <c r="A22" s="76" t="s">
        <v>55</v>
      </c>
      <c r="B22" s="7" t="s">
        <v>25</v>
      </c>
      <c r="C22" s="38" t="s">
        <v>58</v>
      </c>
      <c r="D22" s="57" t="s">
        <v>27</v>
      </c>
      <c r="E22" s="60"/>
      <c r="F22" s="61">
        <f aca="true" t="shared" si="10" ref="F22:F31">IF(E$20&gt;0,E22/E$20,"")</f>
      </c>
      <c r="G22" s="60"/>
      <c r="H22" s="61">
        <f aca="true" t="shared" si="11" ref="H22:H31">IF(G$20&gt;0,G22/G$20,"")</f>
      </c>
      <c r="I22" s="58"/>
      <c r="J22" s="59"/>
      <c r="K22" s="58"/>
      <c r="L22" s="58"/>
      <c r="M22" s="60">
        <v>18</v>
      </c>
      <c r="N22" s="61">
        <f aca="true" t="shared" si="12" ref="N22:N31">IF(M$20&gt;0,M22/M$20,"")</f>
        <v>0.02102803738317757</v>
      </c>
      <c r="O22" s="60">
        <v>10</v>
      </c>
      <c r="P22" s="61">
        <f aca="true" t="shared" si="13" ref="P22:P31">IF(O$20&gt;0,O22/O$20,"")</f>
        <v>0.021551724137931036</v>
      </c>
      <c r="Q22" s="60"/>
      <c r="R22" s="61">
        <f aca="true" t="shared" si="14" ref="R22:R31">IF(Q$20&gt;0,Q22/Q$20,"")</f>
      </c>
      <c r="S22" s="60"/>
      <c r="T22" s="61">
        <f aca="true" t="shared" si="15" ref="T22:T31">IF(S$20&gt;0,S22/S$20,"")</f>
      </c>
      <c r="U22" s="60"/>
      <c r="V22" s="61">
        <f aca="true" t="shared" si="16" ref="V22:V31">IF(U$20&gt;0,U22/U$20,"")</f>
      </c>
      <c r="W22" s="60"/>
      <c r="X22" s="61">
        <f aca="true" t="shared" si="17" ref="X22:X31">IF(W$20&gt;0,W22/W$20,"")</f>
      </c>
      <c r="Y22" s="62"/>
      <c r="Z22" s="63">
        <f aca="true" t="shared" si="18" ref="Z22:Z31">IF(Y$20&gt;0,Y22/Y$20,"")</f>
      </c>
      <c r="AA22" s="62"/>
      <c r="AB22" s="63">
        <f aca="true" t="shared" si="19" ref="AB22:AB31">IF(AA$20&gt;0,AA22/AA$20,"")</f>
      </c>
      <c r="AC22" s="64"/>
      <c r="AD22" s="65"/>
      <c r="AE22" s="66"/>
      <c r="AF22" s="66"/>
      <c r="AG22" s="67"/>
      <c r="AH22" s="66"/>
      <c r="AI22" s="66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</row>
    <row r="23" spans="1:34" s="10" customFormat="1" ht="12.75">
      <c r="A23" s="76" t="s">
        <v>55</v>
      </c>
      <c r="B23" s="7" t="s">
        <v>28</v>
      </c>
      <c r="C23" s="56" t="s">
        <v>59</v>
      </c>
      <c r="D23" s="69" t="s">
        <v>30</v>
      </c>
      <c r="E23" s="72"/>
      <c r="F23" s="61">
        <f t="shared" si="10"/>
      </c>
      <c r="G23" s="72"/>
      <c r="H23" s="61">
        <f t="shared" si="11"/>
      </c>
      <c r="I23" s="70"/>
      <c r="J23" s="70"/>
      <c r="K23" s="71"/>
      <c r="L23" s="70"/>
      <c r="M23" s="72"/>
      <c r="N23" s="61">
        <f t="shared" si="12"/>
        <v>0</v>
      </c>
      <c r="O23" s="72"/>
      <c r="P23" s="61">
        <f t="shared" si="13"/>
        <v>0</v>
      </c>
      <c r="Q23" s="72"/>
      <c r="R23" s="61">
        <f t="shared" si="14"/>
      </c>
      <c r="S23" s="72"/>
      <c r="T23" s="61">
        <f t="shared" si="15"/>
      </c>
      <c r="U23" s="72"/>
      <c r="V23" s="61">
        <f t="shared" si="16"/>
      </c>
      <c r="W23" s="72"/>
      <c r="X23" s="61">
        <f t="shared" si="17"/>
      </c>
      <c r="Y23" s="62"/>
      <c r="Z23" s="63">
        <f t="shared" si="18"/>
      </c>
      <c r="AA23" s="62"/>
      <c r="AB23" s="63">
        <f t="shared" si="19"/>
      </c>
      <c r="AC23" s="73"/>
      <c r="AD23" s="73"/>
      <c r="AE23" s="48"/>
      <c r="AH23" s="48"/>
    </row>
    <row r="24" spans="1:35" s="10" customFormat="1" ht="12.75">
      <c r="A24" s="76" t="s">
        <v>55</v>
      </c>
      <c r="B24" s="7" t="s">
        <v>31</v>
      </c>
      <c r="C24" s="38" t="s">
        <v>60</v>
      </c>
      <c r="D24" s="69" t="s">
        <v>33</v>
      </c>
      <c r="E24" s="60"/>
      <c r="F24" s="61">
        <f t="shared" si="10"/>
      </c>
      <c r="G24" s="60"/>
      <c r="H24" s="61">
        <f t="shared" si="11"/>
      </c>
      <c r="I24" s="58"/>
      <c r="J24" s="59"/>
      <c r="K24" s="58"/>
      <c r="L24" s="58"/>
      <c r="M24" s="60"/>
      <c r="N24" s="61">
        <f t="shared" si="12"/>
        <v>0</v>
      </c>
      <c r="O24" s="60"/>
      <c r="P24" s="61">
        <f t="shared" si="13"/>
        <v>0</v>
      </c>
      <c r="Q24" s="60"/>
      <c r="R24" s="61">
        <f t="shared" si="14"/>
      </c>
      <c r="S24" s="60"/>
      <c r="T24" s="61">
        <f t="shared" si="15"/>
      </c>
      <c r="U24" s="60"/>
      <c r="V24" s="61">
        <f t="shared" si="16"/>
      </c>
      <c r="W24" s="60"/>
      <c r="X24" s="61">
        <f t="shared" si="17"/>
      </c>
      <c r="Y24" s="62"/>
      <c r="Z24" s="63">
        <f t="shared" si="18"/>
      </c>
      <c r="AA24" s="62"/>
      <c r="AB24" s="63">
        <f t="shared" si="19"/>
      </c>
      <c r="AC24" s="64"/>
      <c r="AD24" s="65"/>
      <c r="AE24" s="66"/>
      <c r="AF24" s="66"/>
      <c r="AG24" s="67"/>
      <c r="AH24" s="66"/>
      <c r="AI24" s="66"/>
    </row>
    <row r="25" spans="1:34" s="10" customFormat="1" ht="12.75">
      <c r="A25" s="76" t="s">
        <v>55</v>
      </c>
      <c r="B25" s="74" t="s">
        <v>34</v>
      </c>
      <c r="C25" s="56" t="s">
        <v>61</v>
      </c>
      <c r="D25" s="69" t="s">
        <v>36</v>
      </c>
      <c r="E25" s="72"/>
      <c r="F25" s="61">
        <f t="shared" si="10"/>
      </c>
      <c r="G25" s="72"/>
      <c r="H25" s="61">
        <f t="shared" si="11"/>
      </c>
      <c r="I25" s="70"/>
      <c r="J25" s="70"/>
      <c r="K25" s="71"/>
      <c r="L25" s="70"/>
      <c r="M25" s="72"/>
      <c r="N25" s="61">
        <f t="shared" si="12"/>
        <v>0</v>
      </c>
      <c r="O25" s="72"/>
      <c r="P25" s="61">
        <f t="shared" si="13"/>
        <v>0</v>
      </c>
      <c r="Q25" s="72"/>
      <c r="R25" s="61">
        <f t="shared" si="14"/>
      </c>
      <c r="S25" s="72"/>
      <c r="T25" s="61">
        <f t="shared" si="15"/>
      </c>
      <c r="U25" s="72"/>
      <c r="V25" s="61">
        <f t="shared" si="16"/>
      </c>
      <c r="W25" s="72"/>
      <c r="X25" s="61">
        <f t="shared" si="17"/>
      </c>
      <c r="Y25" s="62"/>
      <c r="Z25" s="63">
        <f t="shared" si="18"/>
      </c>
      <c r="AA25" s="62"/>
      <c r="AB25" s="63">
        <f t="shared" si="19"/>
      </c>
      <c r="AC25" s="73"/>
      <c r="AD25" s="73"/>
      <c r="AE25" s="48"/>
      <c r="AH25" s="48"/>
    </row>
    <row r="26" spans="1:35" s="10" customFormat="1" ht="12.75">
      <c r="A26" s="76" t="s">
        <v>55</v>
      </c>
      <c r="B26" s="7" t="s">
        <v>37</v>
      </c>
      <c r="C26" s="38" t="s">
        <v>62</v>
      </c>
      <c r="D26" s="57" t="s">
        <v>39</v>
      </c>
      <c r="E26" s="60"/>
      <c r="F26" s="61">
        <f t="shared" si="10"/>
      </c>
      <c r="G26" s="60"/>
      <c r="H26" s="61">
        <f t="shared" si="11"/>
      </c>
      <c r="I26" s="58"/>
      <c r="J26" s="59"/>
      <c r="K26" s="58"/>
      <c r="L26" s="58"/>
      <c r="M26" s="60">
        <v>5</v>
      </c>
      <c r="N26" s="61">
        <f t="shared" si="12"/>
        <v>0.005841121495327103</v>
      </c>
      <c r="O26" s="60">
        <v>11</v>
      </c>
      <c r="P26" s="61">
        <f t="shared" si="13"/>
        <v>0.023706896551724137</v>
      </c>
      <c r="Q26" s="60"/>
      <c r="R26" s="61">
        <f t="shared" si="14"/>
      </c>
      <c r="S26" s="60"/>
      <c r="T26" s="61">
        <f t="shared" si="15"/>
      </c>
      <c r="U26" s="60"/>
      <c r="V26" s="61">
        <f t="shared" si="16"/>
      </c>
      <c r="W26" s="60"/>
      <c r="X26" s="61">
        <f t="shared" si="17"/>
      </c>
      <c r="Y26" s="62"/>
      <c r="Z26" s="63">
        <f t="shared" si="18"/>
      </c>
      <c r="AA26" s="62"/>
      <c r="AB26" s="63">
        <f t="shared" si="19"/>
      </c>
      <c r="AC26" s="64"/>
      <c r="AD26" s="65"/>
      <c r="AE26" s="66"/>
      <c r="AF26" s="66"/>
      <c r="AG26" s="67"/>
      <c r="AH26" s="66"/>
      <c r="AI26" s="66"/>
    </row>
    <row r="27" spans="1:34" s="10" customFormat="1" ht="12.75">
      <c r="A27" s="76" t="s">
        <v>55</v>
      </c>
      <c r="B27" s="74" t="s">
        <v>40</v>
      </c>
      <c r="C27" s="56" t="s">
        <v>63</v>
      </c>
      <c r="D27" s="57" t="s">
        <v>42</v>
      </c>
      <c r="E27" s="72"/>
      <c r="F27" s="61">
        <f t="shared" si="10"/>
      </c>
      <c r="G27" s="72"/>
      <c r="H27" s="61">
        <f t="shared" si="11"/>
      </c>
      <c r="I27" s="70"/>
      <c r="J27" s="70"/>
      <c r="K27" s="71"/>
      <c r="L27" s="70"/>
      <c r="M27" s="72"/>
      <c r="N27" s="61">
        <f t="shared" si="12"/>
        <v>0</v>
      </c>
      <c r="O27" s="72"/>
      <c r="P27" s="61">
        <f t="shared" si="13"/>
        <v>0</v>
      </c>
      <c r="Q27" s="72"/>
      <c r="R27" s="61">
        <f t="shared" si="14"/>
      </c>
      <c r="S27" s="72"/>
      <c r="T27" s="61">
        <f t="shared" si="15"/>
      </c>
      <c r="U27" s="72"/>
      <c r="V27" s="61">
        <f t="shared" si="16"/>
      </c>
      <c r="W27" s="72"/>
      <c r="X27" s="61">
        <f t="shared" si="17"/>
      </c>
      <c r="Y27" s="62"/>
      <c r="Z27" s="63">
        <f t="shared" si="18"/>
      </c>
      <c r="AA27" s="62"/>
      <c r="AB27" s="63">
        <f t="shared" si="19"/>
      </c>
      <c r="AC27" s="73"/>
      <c r="AD27" s="73"/>
      <c r="AE27" s="48"/>
      <c r="AH27" s="48"/>
    </row>
    <row r="28" spans="1:35" s="10" customFormat="1" ht="12.75">
      <c r="A28" s="76" t="s">
        <v>55</v>
      </c>
      <c r="B28" s="74" t="s">
        <v>43</v>
      </c>
      <c r="C28" s="38" t="s">
        <v>64</v>
      </c>
      <c r="D28" s="57" t="s">
        <v>45</v>
      </c>
      <c r="E28" s="60"/>
      <c r="F28" s="61">
        <f t="shared" si="10"/>
      </c>
      <c r="G28" s="60"/>
      <c r="H28" s="61">
        <f t="shared" si="11"/>
      </c>
      <c r="I28" s="58"/>
      <c r="J28" s="59"/>
      <c r="K28" s="58"/>
      <c r="L28" s="58"/>
      <c r="M28" s="60"/>
      <c r="N28" s="61">
        <f t="shared" si="12"/>
        <v>0</v>
      </c>
      <c r="O28" s="60"/>
      <c r="P28" s="61">
        <f t="shared" si="13"/>
        <v>0</v>
      </c>
      <c r="Q28" s="60"/>
      <c r="R28" s="61">
        <f t="shared" si="14"/>
      </c>
      <c r="S28" s="60"/>
      <c r="T28" s="61">
        <f t="shared" si="15"/>
      </c>
      <c r="U28" s="60"/>
      <c r="V28" s="61">
        <f t="shared" si="16"/>
      </c>
      <c r="W28" s="60"/>
      <c r="X28" s="61">
        <f t="shared" si="17"/>
      </c>
      <c r="Y28" s="62"/>
      <c r="Z28" s="63">
        <f t="shared" si="18"/>
      </c>
      <c r="AA28" s="62"/>
      <c r="AB28" s="63">
        <f t="shared" si="19"/>
      </c>
      <c r="AC28" s="64"/>
      <c r="AD28" s="65"/>
      <c r="AE28" s="66"/>
      <c r="AF28" s="66"/>
      <c r="AG28" s="67"/>
      <c r="AH28" s="66"/>
      <c r="AI28" s="66"/>
    </row>
    <row r="29" spans="1:34" s="10" customFormat="1" ht="12.75">
      <c r="A29" s="76" t="s">
        <v>55</v>
      </c>
      <c r="B29" s="74" t="s">
        <v>46</v>
      </c>
      <c r="C29" s="56" t="s">
        <v>65</v>
      </c>
      <c r="D29" s="57" t="s">
        <v>48</v>
      </c>
      <c r="E29" s="72"/>
      <c r="F29" s="61">
        <f t="shared" si="10"/>
      </c>
      <c r="G29" s="72"/>
      <c r="H29" s="61">
        <f t="shared" si="11"/>
      </c>
      <c r="I29" s="70"/>
      <c r="J29" s="70"/>
      <c r="K29" s="71"/>
      <c r="L29" s="70"/>
      <c r="M29" s="72">
        <v>815</v>
      </c>
      <c r="N29" s="61">
        <f t="shared" si="12"/>
        <v>0.9521028037383178</v>
      </c>
      <c r="O29" s="72">
        <v>428</v>
      </c>
      <c r="P29" s="61">
        <f t="shared" si="13"/>
        <v>0.9224137931034483</v>
      </c>
      <c r="Q29" s="72"/>
      <c r="R29" s="61">
        <f t="shared" si="14"/>
      </c>
      <c r="S29" s="72"/>
      <c r="T29" s="61">
        <f t="shared" si="15"/>
      </c>
      <c r="U29" s="72"/>
      <c r="V29" s="61">
        <f t="shared" si="16"/>
      </c>
      <c r="W29" s="72"/>
      <c r="X29" s="61">
        <f t="shared" si="17"/>
      </c>
      <c r="Y29" s="62"/>
      <c r="Z29" s="63">
        <f t="shared" si="18"/>
      </c>
      <c r="AA29" s="62"/>
      <c r="AB29" s="63">
        <f t="shared" si="19"/>
      </c>
      <c r="AC29" s="73"/>
      <c r="AD29" s="73"/>
      <c r="AE29" s="48"/>
      <c r="AH29" s="48"/>
    </row>
    <row r="30" spans="1:35" s="10" customFormat="1" ht="12.75">
      <c r="A30" s="76" t="s">
        <v>55</v>
      </c>
      <c r="B30" s="74" t="s">
        <v>49</v>
      </c>
      <c r="C30" s="38" t="s">
        <v>66</v>
      </c>
      <c r="D30" s="57" t="s">
        <v>51</v>
      </c>
      <c r="E30" s="60"/>
      <c r="F30" s="61">
        <f t="shared" si="10"/>
      </c>
      <c r="G30" s="60"/>
      <c r="H30" s="61">
        <f t="shared" si="11"/>
      </c>
      <c r="I30" s="58"/>
      <c r="J30" s="59"/>
      <c r="K30" s="58"/>
      <c r="L30" s="58"/>
      <c r="M30" s="60">
        <v>18</v>
      </c>
      <c r="N30" s="61">
        <f t="shared" si="12"/>
        <v>0.02102803738317757</v>
      </c>
      <c r="O30" s="60">
        <v>15</v>
      </c>
      <c r="P30" s="61">
        <f t="shared" si="13"/>
        <v>0.032327586206896554</v>
      </c>
      <c r="Q30" s="60"/>
      <c r="R30" s="61">
        <f t="shared" si="14"/>
      </c>
      <c r="S30" s="60"/>
      <c r="T30" s="61">
        <f t="shared" si="15"/>
      </c>
      <c r="U30" s="60"/>
      <c r="V30" s="61">
        <f t="shared" si="16"/>
      </c>
      <c r="W30" s="60"/>
      <c r="X30" s="61">
        <f t="shared" si="17"/>
      </c>
      <c r="Y30" s="62"/>
      <c r="Z30" s="63">
        <f t="shared" si="18"/>
      </c>
      <c r="AA30" s="62"/>
      <c r="AB30" s="63">
        <f t="shared" si="19"/>
      </c>
      <c r="AC30" s="64"/>
      <c r="AD30" s="65"/>
      <c r="AE30" s="66"/>
      <c r="AF30" s="66"/>
      <c r="AG30" s="67"/>
      <c r="AH30" s="66"/>
      <c r="AI30" s="66"/>
    </row>
    <row r="31" spans="1:34" s="10" customFormat="1" ht="12.75">
      <c r="A31" s="76" t="s">
        <v>55</v>
      </c>
      <c r="B31" s="74" t="s">
        <v>52</v>
      </c>
      <c r="C31" s="56" t="s">
        <v>67</v>
      </c>
      <c r="D31" s="57" t="s">
        <v>54</v>
      </c>
      <c r="E31" s="72"/>
      <c r="F31" s="61">
        <f t="shared" si="10"/>
      </c>
      <c r="G31" s="72"/>
      <c r="H31" s="61">
        <f t="shared" si="11"/>
      </c>
      <c r="I31" s="70"/>
      <c r="J31" s="70"/>
      <c r="K31" s="71"/>
      <c r="L31" s="70"/>
      <c r="M31" s="72"/>
      <c r="N31" s="61">
        <f t="shared" si="12"/>
        <v>0</v>
      </c>
      <c r="O31" s="72"/>
      <c r="P31" s="61">
        <f t="shared" si="13"/>
        <v>0</v>
      </c>
      <c r="Q31" s="72"/>
      <c r="R31" s="61">
        <f t="shared" si="14"/>
      </c>
      <c r="S31" s="72"/>
      <c r="T31" s="61">
        <f t="shared" si="15"/>
      </c>
      <c r="U31" s="72"/>
      <c r="V31" s="61">
        <f t="shared" si="16"/>
      </c>
      <c r="W31" s="72"/>
      <c r="X31" s="61">
        <f t="shared" si="17"/>
      </c>
      <c r="Y31" s="62"/>
      <c r="Z31" s="63">
        <f t="shared" si="18"/>
      </c>
      <c r="AA31" s="62"/>
      <c r="AB31" s="63">
        <f t="shared" si="19"/>
      </c>
      <c r="AC31" s="73"/>
      <c r="AD31" s="73"/>
      <c r="AE31" s="48"/>
      <c r="AH31" s="48"/>
    </row>
    <row r="32" spans="1:35" s="81" customFormat="1" ht="15">
      <c r="A32" s="79" t="s">
        <v>68</v>
      </c>
      <c r="B32" s="37" t="s">
        <v>23</v>
      </c>
      <c r="C32" s="38" t="s">
        <v>69</v>
      </c>
      <c r="D32" s="80" t="s">
        <v>70</v>
      </c>
      <c r="E32" s="42">
        <f>SUM(E34:E43)</f>
        <v>250611</v>
      </c>
      <c r="F32" s="43">
        <f>SUM(F34:F43)</f>
        <v>1</v>
      </c>
      <c r="G32" s="42">
        <f>SUM(G34:G43)</f>
        <v>510180</v>
      </c>
      <c r="H32" s="43">
        <f>SUM(H34:H43)</f>
        <v>1</v>
      </c>
      <c r="I32" s="42">
        <f>SUM(I34:I43)</f>
        <v>3896</v>
      </c>
      <c r="J32" s="43">
        <f>SUM(J34:J43)</f>
        <v>0.9999999999999999</v>
      </c>
      <c r="K32" s="42">
        <f>SUM(K34:K43)</f>
        <v>11302</v>
      </c>
      <c r="L32" s="43">
        <f>SUM(L34:L43)</f>
        <v>1</v>
      </c>
      <c r="M32" s="40"/>
      <c r="N32" s="40"/>
      <c r="O32" s="41"/>
      <c r="P32" s="40"/>
      <c r="Q32" s="42">
        <f>SUM(Q34:Q43)</f>
        <v>38631</v>
      </c>
      <c r="R32" s="43">
        <f>SUM(R34:R43)</f>
        <v>1</v>
      </c>
      <c r="S32" s="42">
        <f>SUM(S34:S43)</f>
        <v>32179</v>
      </c>
      <c r="T32" s="43">
        <f>SUM(T34:T43)</f>
        <v>1</v>
      </c>
      <c r="U32" s="42">
        <f>SUM(U34:U43)</f>
        <v>7006</v>
      </c>
      <c r="V32" s="43">
        <f>SUM(V34:V43)</f>
        <v>1</v>
      </c>
      <c r="W32" s="42">
        <f>SUM(W34:W43)</f>
        <v>4782</v>
      </c>
      <c r="X32" s="43">
        <f>SUM(X34:X43)</f>
        <v>1</v>
      </c>
      <c r="Y32" s="44">
        <f>SUM(E32,I32,M32,Q32,U32)</f>
        <v>300144</v>
      </c>
      <c r="Z32" s="45">
        <f>SUM(Z34:Z43)</f>
        <v>1</v>
      </c>
      <c r="AA32" s="44">
        <f>SUM(G32,K32,O32,S32,W32)</f>
        <v>558443</v>
      </c>
      <c r="AB32" s="45">
        <f>SUM(AB34:AB43)</f>
        <v>1</v>
      </c>
      <c r="AC32" s="46"/>
      <c r="AD32" s="47"/>
      <c r="AE32" s="48"/>
      <c r="AF32" s="10"/>
      <c r="AG32" s="10"/>
      <c r="AH32" s="48"/>
      <c r="AI32" s="10"/>
    </row>
    <row r="33" spans="1:35" s="55" customFormat="1" ht="12.75">
      <c r="A33" s="50"/>
      <c r="B33" s="50"/>
      <c r="C33" s="51"/>
      <c r="D33" s="52" t="s">
        <v>24</v>
      </c>
      <c r="E33" s="117">
        <f>IF(E32&gt;0,E32/$Y32,"")</f>
        <v>0.8349692147769071</v>
      </c>
      <c r="F33" s="118"/>
      <c r="G33" s="119">
        <f>IF(G32&gt;0,G32/$AA32,"")</f>
        <v>0.9135757812346113</v>
      </c>
      <c r="H33" s="120"/>
      <c r="I33" s="117">
        <f>IF(I32&gt;0,I32/$Y32,"")</f>
        <v>0.012980436057359135</v>
      </c>
      <c r="J33" s="118"/>
      <c r="K33" s="119">
        <f>IF(K32&gt;0,K32/$AA32,"")</f>
        <v>0.020238412872934212</v>
      </c>
      <c r="L33" s="120"/>
      <c r="M33" s="117">
        <f>IF(M32&gt;0,M32/$Y32,"")</f>
      </c>
      <c r="N33" s="118"/>
      <c r="O33" s="119">
        <f>IF(O32&gt;0,O32/$AA32,"")</f>
      </c>
      <c r="P33" s="120"/>
      <c r="Q33" s="117">
        <f>IF(Q32&gt;0,Q32/$Y32,"")</f>
        <v>0.1287082200543739</v>
      </c>
      <c r="R33" s="118"/>
      <c r="S33" s="119">
        <f>IF(S32&gt;0,S32/$AA32,"")</f>
        <v>0.05762271171811626</v>
      </c>
      <c r="T33" s="120"/>
      <c r="U33" s="117">
        <f>IF(U32&gt;0,U32/$Y32,"")</f>
        <v>0.02334212911135988</v>
      </c>
      <c r="V33" s="118"/>
      <c r="W33" s="119">
        <f>IF(W32&gt;0,W32/$AA32,"")</f>
        <v>0.008563094174338294</v>
      </c>
      <c r="X33" s="120"/>
      <c r="Y33" s="117">
        <f>IF(Y32&gt;0,Y32/$Y32,"")</f>
        <v>1</v>
      </c>
      <c r="Z33" s="118"/>
      <c r="AA33" s="119">
        <f>IF(AA32&gt;0,AA32/$AA32,"")</f>
        <v>1</v>
      </c>
      <c r="AB33" s="120"/>
      <c r="AC33" s="53"/>
      <c r="AD33" s="53"/>
      <c r="AE33" s="54"/>
      <c r="AF33" s="54"/>
      <c r="AG33" s="54"/>
      <c r="AH33" s="54"/>
      <c r="AI33" s="54"/>
    </row>
    <row r="34" spans="1:61" s="10" customFormat="1" ht="12.75">
      <c r="A34" s="79" t="s">
        <v>68</v>
      </c>
      <c r="B34" s="7" t="s">
        <v>25</v>
      </c>
      <c r="C34" s="56" t="s">
        <v>71</v>
      </c>
      <c r="D34" s="82" t="s">
        <v>27</v>
      </c>
      <c r="E34" s="60">
        <v>157169</v>
      </c>
      <c r="F34" s="61">
        <f aca="true" t="shared" si="20" ref="F34:F43">IF(E$32&gt;0,E34/E$32,"")</f>
        <v>0.6271432618679946</v>
      </c>
      <c r="G34" s="60">
        <v>313726</v>
      </c>
      <c r="H34" s="61">
        <f aca="true" t="shared" si="21" ref="H34:H43">IF(G$32&gt;0,G34/G$32,"")</f>
        <v>0.614931984789682</v>
      </c>
      <c r="I34" s="60">
        <v>138</v>
      </c>
      <c r="J34" s="61">
        <f aca="true" t="shared" si="22" ref="J34:J43">IF(I$32&gt;0,I34/I$32,"")</f>
        <v>0.03542094455852156</v>
      </c>
      <c r="K34" s="60">
        <v>854</v>
      </c>
      <c r="L34" s="61">
        <f aca="true" t="shared" si="23" ref="L34:L43">IF(K$32&gt;0,K34/K$32,"")</f>
        <v>0.07556184746062644</v>
      </c>
      <c r="M34" s="58"/>
      <c r="N34" s="59"/>
      <c r="O34" s="58"/>
      <c r="P34" s="58"/>
      <c r="Q34" s="60">
        <v>227</v>
      </c>
      <c r="R34" s="61">
        <f aca="true" t="shared" si="24" ref="R34:R43">IF(Q$32&gt;0,Q34/Q$32,"")</f>
        <v>0.005876109859957029</v>
      </c>
      <c r="S34" s="60">
        <v>225</v>
      </c>
      <c r="T34" s="61">
        <f aca="true" t="shared" si="25" ref="T34:T43">IF(S$32&gt;0,S34/S$32,"")</f>
        <v>0.006992137729575189</v>
      </c>
      <c r="U34" s="60">
        <v>460</v>
      </c>
      <c r="V34" s="61">
        <f aca="true" t="shared" si="26" ref="V34:V43">IF(U$32&gt;0,U34/U$32,"")</f>
        <v>0.06565800742220954</v>
      </c>
      <c r="W34" s="60">
        <v>199</v>
      </c>
      <c r="X34" s="61">
        <f aca="true" t="shared" si="27" ref="X34:X43">IF(W$32&gt;0,W34/W$32,"")</f>
        <v>0.04161438728565454</v>
      </c>
      <c r="Y34" s="62">
        <f>SUM(E34,I34,M34,Q34,U34)</f>
        <v>157994</v>
      </c>
      <c r="Z34" s="63">
        <f aca="true" t="shared" si="28" ref="Z34:Z43">IF(Y$32&gt;0,Y34/Y$32,"")</f>
        <v>0.5263939975478437</v>
      </c>
      <c r="AA34" s="62">
        <f>SUM(G34,K34,O34,S34,W34)</f>
        <v>315004</v>
      </c>
      <c r="AB34" s="63">
        <f aca="true" t="shared" si="29" ref="AB34:AB43">IF(AA$32&gt;0,AA34/AA$32,"")</f>
        <v>0.5640754741307529</v>
      </c>
      <c r="AC34" s="64"/>
      <c r="AD34" s="65"/>
      <c r="AE34" s="66"/>
      <c r="AF34" s="66"/>
      <c r="AG34" s="67"/>
      <c r="AH34" s="66"/>
      <c r="AI34" s="66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</row>
    <row r="35" spans="1:34" s="10" customFormat="1" ht="12.75">
      <c r="A35" s="79" t="s">
        <v>68</v>
      </c>
      <c r="B35" s="7" t="s">
        <v>28</v>
      </c>
      <c r="C35" s="38" t="s">
        <v>72</v>
      </c>
      <c r="D35" s="69" t="s">
        <v>30</v>
      </c>
      <c r="E35" s="72"/>
      <c r="F35" s="61">
        <f t="shared" si="20"/>
        <v>0</v>
      </c>
      <c r="G35" s="72"/>
      <c r="H35" s="61">
        <f t="shared" si="21"/>
        <v>0</v>
      </c>
      <c r="I35" s="72"/>
      <c r="J35" s="61">
        <f t="shared" si="22"/>
        <v>0</v>
      </c>
      <c r="K35" s="72"/>
      <c r="L35" s="61">
        <f t="shared" si="23"/>
        <v>0</v>
      </c>
      <c r="M35" s="70"/>
      <c r="N35" s="70"/>
      <c r="O35" s="71"/>
      <c r="P35" s="70"/>
      <c r="Q35" s="72"/>
      <c r="R35" s="61">
        <f t="shared" si="24"/>
        <v>0</v>
      </c>
      <c r="S35" s="72"/>
      <c r="T35" s="61">
        <f t="shared" si="25"/>
        <v>0</v>
      </c>
      <c r="U35" s="72"/>
      <c r="V35" s="61">
        <f t="shared" si="26"/>
        <v>0</v>
      </c>
      <c r="W35" s="72"/>
      <c r="X35" s="61">
        <f t="shared" si="27"/>
        <v>0</v>
      </c>
      <c r="Y35" s="62">
        <f aca="true" t="shared" si="30" ref="Y35:Y43">SUM(E35,I35,M35,Q35,U35)</f>
        <v>0</v>
      </c>
      <c r="Z35" s="63">
        <f t="shared" si="28"/>
        <v>0</v>
      </c>
      <c r="AA35" s="62">
        <f aca="true" t="shared" si="31" ref="AA35:AA43">SUM(G35,K35,O35,S35,W35)</f>
        <v>0</v>
      </c>
      <c r="AB35" s="63">
        <f t="shared" si="29"/>
        <v>0</v>
      </c>
      <c r="AC35" s="73"/>
      <c r="AD35" s="73"/>
      <c r="AE35" s="48"/>
      <c r="AH35" s="48"/>
    </row>
    <row r="36" spans="1:35" s="10" customFormat="1" ht="12.75">
      <c r="A36" s="79" t="s">
        <v>68</v>
      </c>
      <c r="B36" s="7" t="s">
        <v>31</v>
      </c>
      <c r="C36" s="56" t="s">
        <v>73</v>
      </c>
      <c r="D36" s="69" t="s">
        <v>33</v>
      </c>
      <c r="E36" s="60"/>
      <c r="F36" s="61">
        <f t="shared" si="20"/>
        <v>0</v>
      </c>
      <c r="G36" s="60"/>
      <c r="H36" s="61">
        <f t="shared" si="21"/>
        <v>0</v>
      </c>
      <c r="I36" s="60"/>
      <c r="J36" s="61">
        <f t="shared" si="22"/>
        <v>0</v>
      </c>
      <c r="K36" s="60"/>
      <c r="L36" s="61">
        <f t="shared" si="23"/>
        <v>0</v>
      </c>
      <c r="M36" s="58"/>
      <c r="N36" s="59"/>
      <c r="O36" s="58"/>
      <c r="P36" s="58"/>
      <c r="Q36" s="60"/>
      <c r="R36" s="61">
        <f t="shared" si="24"/>
        <v>0</v>
      </c>
      <c r="S36" s="60"/>
      <c r="T36" s="61">
        <f t="shared" si="25"/>
        <v>0</v>
      </c>
      <c r="U36" s="60"/>
      <c r="V36" s="61">
        <f t="shared" si="26"/>
        <v>0</v>
      </c>
      <c r="W36" s="60"/>
      <c r="X36" s="61">
        <f t="shared" si="27"/>
        <v>0</v>
      </c>
      <c r="Y36" s="62">
        <f t="shared" si="30"/>
        <v>0</v>
      </c>
      <c r="Z36" s="63">
        <f t="shared" si="28"/>
        <v>0</v>
      </c>
      <c r="AA36" s="62">
        <f t="shared" si="31"/>
        <v>0</v>
      </c>
      <c r="AB36" s="63">
        <f t="shared" si="29"/>
        <v>0</v>
      </c>
      <c r="AC36" s="64"/>
      <c r="AD36" s="65"/>
      <c r="AE36" s="66"/>
      <c r="AF36" s="66"/>
      <c r="AG36" s="67"/>
      <c r="AH36" s="66"/>
      <c r="AI36" s="66"/>
    </row>
    <row r="37" spans="1:34" s="10" customFormat="1" ht="12.75">
      <c r="A37" s="79" t="s">
        <v>68</v>
      </c>
      <c r="B37" s="74" t="s">
        <v>34</v>
      </c>
      <c r="C37" s="38" t="s">
        <v>74</v>
      </c>
      <c r="D37" s="69" t="s">
        <v>36</v>
      </c>
      <c r="E37" s="72"/>
      <c r="F37" s="61">
        <f t="shared" si="20"/>
        <v>0</v>
      </c>
      <c r="G37" s="72"/>
      <c r="H37" s="61">
        <f t="shared" si="21"/>
        <v>0</v>
      </c>
      <c r="I37" s="72"/>
      <c r="J37" s="61">
        <f t="shared" si="22"/>
        <v>0</v>
      </c>
      <c r="K37" s="72"/>
      <c r="L37" s="61">
        <f t="shared" si="23"/>
        <v>0</v>
      </c>
      <c r="M37" s="70"/>
      <c r="N37" s="70"/>
      <c r="O37" s="71"/>
      <c r="P37" s="70"/>
      <c r="Q37" s="72"/>
      <c r="R37" s="61">
        <f t="shared" si="24"/>
        <v>0</v>
      </c>
      <c r="S37" s="72"/>
      <c r="T37" s="61">
        <f t="shared" si="25"/>
        <v>0</v>
      </c>
      <c r="U37" s="72"/>
      <c r="V37" s="61">
        <f t="shared" si="26"/>
        <v>0</v>
      </c>
      <c r="W37" s="72"/>
      <c r="X37" s="61">
        <f t="shared" si="27"/>
        <v>0</v>
      </c>
      <c r="Y37" s="62">
        <f t="shared" si="30"/>
        <v>0</v>
      </c>
      <c r="Z37" s="63">
        <f t="shared" si="28"/>
        <v>0</v>
      </c>
      <c r="AA37" s="62">
        <f t="shared" si="31"/>
        <v>0</v>
      </c>
      <c r="AB37" s="63">
        <f t="shared" si="29"/>
        <v>0</v>
      </c>
      <c r="AC37" s="73"/>
      <c r="AD37" s="73"/>
      <c r="AE37" s="48"/>
      <c r="AH37" s="48"/>
    </row>
    <row r="38" spans="1:35" s="10" customFormat="1" ht="12.75">
      <c r="A38" s="79" t="s">
        <v>68</v>
      </c>
      <c r="B38" s="7" t="s">
        <v>37</v>
      </c>
      <c r="C38" s="56" t="s">
        <v>75</v>
      </c>
      <c r="D38" s="57" t="s">
        <v>39</v>
      </c>
      <c r="E38" s="60">
        <v>7376</v>
      </c>
      <c r="F38" s="61">
        <f t="shared" si="20"/>
        <v>0.02943206802574508</v>
      </c>
      <c r="G38" s="60">
        <v>3791</v>
      </c>
      <c r="H38" s="61">
        <f t="shared" si="21"/>
        <v>0.007430710729546435</v>
      </c>
      <c r="I38" s="60">
        <v>189</v>
      </c>
      <c r="J38" s="61">
        <f t="shared" si="22"/>
        <v>0.04851129363449692</v>
      </c>
      <c r="K38" s="60">
        <v>93</v>
      </c>
      <c r="L38" s="61">
        <f t="shared" si="23"/>
        <v>0.008228632100513184</v>
      </c>
      <c r="M38" s="58"/>
      <c r="N38" s="59"/>
      <c r="O38" s="58"/>
      <c r="P38" s="58"/>
      <c r="Q38" s="60">
        <v>7023</v>
      </c>
      <c r="R38" s="61">
        <f t="shared" si="24"/>
        <v>0.18179700240739302</v>
      </c>
      <c r="S38" s="60">
        <v>1860</v>
      </c>
      <c r="T38" s="61">
        <f t="shared" si="25"/>
        <v>0.05780167189782156</v>
      </c>
      <c r="U38" s="60">
        <v>66</v>
      </c>
      <c r="V38" s="61">
        <f t="shared" si="26"/>
        <v>0.009420496717099628</v>
      </c>
      <c r="W38" s="60">
        <v>21</v>
      </c>
      <c r="X38" s="61">
        <f t="shared" si="27"/>
        <v>0.00439146800501882</v>
      </c>
      <c r="Y38" s="62">
        <f t="shared" si="30"/>
        <v>14654</v>
      </c>
      <c r="Z38" s="63">
        <f t="shared" si="28"/>
        <v>0.04882323151553921</v>
      </c>
      <c r="AA38" s="62">
        <f t="shared" si="31"/>
        <v>5765</v>
      </c>
      <c r="AB38" s="63">
        <f t="shared" si="29"/>
        <v>0.01032334544438734</v>
      </c>
      <c r="AC38" s="64"/>
      <c r="AD38" s="65"/>
      <c r="AE38" s="66"/>
      <c r="AF38" s="66"/>
      <c r="AG38" s="67"/>
      <c r="AH38" s="66"/>
      <c r="AI38" s="66"/>
    </row>
    <row r="39" spans="1:34" s="10" customFormat="1" ht="12.75">
      <c r="A39" s="79" t="s">
        <v>68</v>
      </c>
      <c r="B39" s="74" t="s">
        <v>40</v>
      </c>
      <c r="C39" s="38" t="s">
        <v>76</v>
      </c>
      <c r="D39" s="57" t="s">
        <v>42</v>
      </c>
      <c r="E39" s="72"/>
      <c r="F39" s="61">
        <f t="shared" si="20"/>
        <v>0</v>
      </c>
      <c r="G39" s="72"/>
      <c r="H39" s="61">
        <f t="shared" si="21"/>
        <v>0</v>
      </c>
      <c r="I39" s="72"/>
      <c r="J39" s="61">
        <f t="shared" si="22"/>
        <v>0</v>
      </c>
      <c r="K39" s="72"/>
      <c r="L39" s="61">
        <f t="shared" si="23"/>
        <v>0</v>
      </c>
      <c r="M39" s="70"/>
      <c r="N39" s="70"/>
      <c r="O39" s="71"/>
      <c r="P39" s="70"/>
      <c r="Q39" s="72">
        <v>136</v>
      </c>
      <c r="R39" s="61">
        <f t="shared" si="24"/>
        <v>0.003520488726670291</v>
      </c>
      <c r="S39" s="72">
        <v>39</v>
      </c>
      <c r="T39" s="61">
        <f t="shared" si="25"/>
        <v>0.0012119705397930327</v>
      </c>
      <c r="U39" s="72"/>
      <c r="V39" s="61">
        <f t="shared" si="26"/>
        <v>0</v>
      </c>
      <c r="W39" s="72"/>
      <c r="X39" s="61">
        <f t="shared" si="27"/>
        <v>0</v>
      </c>
      <c r="Y39" s="62">
        <f t="shared" si="30"/>
        <v>136</v>
      </c>
      <c r="Z39" s="63">
        <f t="shared" si="28"/>
        <v>0.00045311583773122236</v>
      </c>
      <c r="AA39" s="62">
        <f t="shared" si="31"/>
        <v>39</v>
      </c>
      <c r="AB39" s="63">
        <f t="shared" si="29"/>
        <v>6.983702902534368E-05</v>
      </c>
      <c r="AC39" s="73"/>
      <c r="AD39" s="73"/>
      <c r="AE39" s="48"/>
      <c r="AH39" s="48"/>
    </row>
    <row r="40" spans="1:35" s="10" customFormat="1" ht="12.75">
      <c r="A40" s="79" t="s">
        <v>68</v>
      </c>
      <c r="B40" s="74" t="s">
        <v>43</v>
      </c>
      <c r="C40" s="56" t="s">
        <v>77</v>
      </c>
      <c r="D40" s="57" t="s">
        <v>45</v>
      </c>
      <c r="E40" s="60"/>
      <c r="F40" s="61">
        <f t="shared" si="20"/>
        <v>0</v>
      </c>
      <c r="G40" s="60"/>
      <c r="H40" s="61">
        <f t="shared" si="21"/>
        <v>0</v>
      </c>
      <c r="I40" s="60"/>
      <c r="J40" s="61">
        <f t="shared" si="22"/>
        <v>0</v>
      </c>
      <c r="K40" s="60"/>
      <c r="L40" s="61">
        <f t="shared" si="23"/>
        <v>0</v>
      </c>
      <c r="M40" s="58"/>
      <c r="N40" s="59"/>
      <c r="O40" s="58"/>
      <c r="P40" s="58"/>
      <c r="Q40" s="60"/>
      <c r="R40" s="61">
        <f t="shared" si="24"/>
        <v>0</v>
      </c>
      <c r="S40" s="60"/>
      <c r="T40" s="61">
        <f t="shared" si="25"/>
        <v>0</v>
      </c>
      <c r="U40" s="60"/>
      <c r="V40" s="61">
        <f t="shared" si="26"/>
        <v>0</v>
      </c>
      <c r="W40" s="60"/>
      <c r="X40" s="61">
        <f t="shared" si="27"/>
        <v>0</v>
      </c>
      <c r="Y40" s="62">
        <f t="shared" si="30"/>
        <v>0</v>
      </c>
      <c r="Z40" s="63">
        <f t="shared" si="28"/>
        <v>0</v>
      </c>
      <c r="AA40" s="62">
        <f t="shared" si="31"/>
        <v>0</v>
      </c>
      <c r="AB40" s="63">
        <f t="shared" si="29"/>
        <v>0</v>
      </c>
      <c r="AC40" s="64"/>
      <c r="AD40" s="65"/>
      <c r="AE40" s="66"/>
      <c r="AF40" s="66"/>
      <c r="AG40" s="67"/>
      <c r="AH40" s="66"/>
      <c r="AI40" s="66"/>
    </row>
    <row r="41" spans="1:34" s="10" customFormat="1" ht="12.75">
      <c r="A41" s="79" t="s">
        <v>68</v>
      </c>
      <c r="B41" s="74" t="s">
        <v>46</v>
      </c>
      <c r="C41" s="38" t="s">
        <v>78</v>
      </c>
      <c r="D41" s="57" t="s">
        <v>48</v>
      </c>
      <c r="E41" s="72">
        <v>84940</v>
      </c>
      <c r="F41" s="61">
        <f t="shared" si="20"/>
        <v>0.3389316510448464</v>
      </c>
      <c r="G41" s="72">
        <v>186667</v>
      </c>
      <c r="H41" s="61">
        <f t="shared" si="21"/>
        <v>0.3658845897526363</v>
      </c>
      <c r="I41" s="72">
        <v>3440</v>
      </c>
      <c r="J41" s="61">
        <f t="shared" si="22"/>
        <v>0.8829568788501027</v>
      </c>
      <c r="K41" s="72">
        <v>9163</v>
      </c>
      <c r="L41" s="61">
        <f t="shared" si="23"/>
        <v>0.8107414616881968</v>
      </c>
      <c r="M41" s="70"/>
      <c r="N41" s="70"/>
      <c r="O41" s="71"/>
      <c r="P41" s="70"/>
      <c r="Q41" s="72">
        <v>31210</v>
      </c>
      <c r="R41" s="61">
        <f t="shared" si="24"/>
        <v>0.8079003908777924</v>
      </c>
      <c r="S41" s="72">
        <v>30000</v>
      </c>
      <c r="T41" s="61">
        <f t="shared" si="25"/>
        <v>0.9322850306100252</v>
      </c>
      <c r="U41" s="72">
        <v>6473</v>
      </c>
      <c r="V41" s="61">
        <f t="shared" si="26"/>
        <v>0.9239223522694833</v>
      </c>
      <c r="W41" s="72">
        <v>4552</v>
      </c>
      <c r="X41" s="61">
        <f t="shared" si="27"/>
        <v>0.9519029694688415</v>
      </c>
      <c r="Y41" s="62">
        <f t="shared" si="30"/>
        <v>126063</v>
      </c>
      <c r="Z41" s="63">
        <f t="shared" si="28"/>
        <v>0.42000839596993444</v>
      </c>
      <c r="AA41" s="62">
        <f t="shared" si="31"/>
        <v>230382</v>
      </c>
      <c r="AB41" s="63">
        <f t="shared" si="29"/>
        <v>0.4125434466901725</v>
      </c>
      <c r="AC41" s="73"/>
      <c r="AD41" s="73"/>
      <c r="AE41" s="48"/>
      <c r="AH41" s="48"/>
    </row>
    <row r="42" spans="1:35" s="10" customFormat="1" ht="12.75">
      <c r="A42" s="79" t="s">
        <v>68</v>
      </c>
      <c r="B42" s="74" t="s">
        <v>49</v>
      </c>
      <c r="C42" s="56" t="s">
        <v>79</v>
      </c>
      <c r="D42" s="57" t="s">
        <v>51</v>
      </c>
      <c r="E42" s="60">
        <v>1118</v>
      </c>
      <c r="F42" s="61">
        <f t="shared" si="20"/>
        <v>0.004461097078739561</v>
      </c>
      <c r="G42" s="60">
        <v>4943</v>
      </c>
      <c r="H42" s="61">
        <f t="shared" si="21"/>
        <v>0.009688737308400957</v>
      </c>
      <c r="I42" s="60">
        <v>129</v>
      </c>
      <c r="J42" s="61">
        <f t="shared" si="22"/>
        <v>0.03311088295687885</v>
      </c>
      <c r="K42" s="60">
        <v>1192</v>
      </c>
      <c r="L42" s="61">
        <f t="shared" si="23"/>
        <v>0.1054680587506636</v>
      </c>
      <c r="M42" s="58"/>
      <c r="N42" s="59"/>
      <c r="O42" s="58"/>
      <c r="P42" s="58"/>
      <c r="Q42" s="60">
        <v>35</v>
      </c>
      <c r="R42" s="61">
        <f t="shared" si="24"/>
        <v>0.0009060081281872072</v>
      </c>
      <c r="S42" s="60">
        <v>55</v>
      </c>
      <c r="T42" s="61">
        <f t="shared" si="25"/>
        <v>0.0017091892227850461</v>
      </c>
      <c r="U42" s="60">
        <v>7</v>
      </c>
      <c r="V42" s="61">
        <f t="shared" si="26"/>
        <v>0.0009991435912075363</v>
      </c>
      <c r="W42" s="60">
        <v>10</v>
      </c>
      <c r="X42" s="61">
        <f t="shared" si="27"/>
        <v>0.002091175240485153</v>
      </c>
      <c r="Y42" s="62">
        <f t="shared" si="30"/>
        <v>1289</v>
      </c>
      <c r="Z42" s="63">
        <f t="shared" si="28"/>
        <v>0.004294605256143717</v>
      </c>
      <c r="AA42" s="62">
        <f t="shared" si="31"/>
        <v>6200</v>
      </c>
      <c r="AB42" s="63">
        <f t="shared" si="29"/>
        <v>0.011102296921977712</v>
      </c>
      <c r="AC42" s="64"/>
      <c r="AD42" s="65"/>
      <c r="AE42" s="66"/>
      <c r="AF42" s="66"/>
      <c r="AG42" s="67"/>
      <c r="AH42" s="66"/>
      <c r="AI42" s="66"/>
    </row>
    <row r="43" spans="1:34" s="10" customFormat="1" ht="12.75">
      <c r="A43" s="79" t="s">
        <v>68</v>
      </c>
      <c r="B43" s="74" t="s">
        <v>52</v>
      </c>
      <c r="C43" s="38" t="s">
        <v>80</v>
      </c>
      <c r="D43" s="57" t="s">
        <v>54</v>
      </c>
      <c r="E43" s="72">
        <v>8</v>
      </c>
      <c r="F43" s="61">
        <f t="shared" si="20"/>
        <v>3.19219826743439E-05</v>
      </c>
      <c r="G43" s="72">
        <v>1053</v>
      </c>
      <c r="H43" s="61">
        <f t="shared" si="21"/>
        <v>0.0020639774197342116</v>
      </c>
      <c r="I43" s="72"/>
      <c r="J43" s="61">
        <f t="shared" si="22"/>
        <v>0</v>
      </c>
      <c r="K43" s="72"/>
      <c r="L43" s="61">
        <f t="shared" si="23"/>
        <v>0</v>
      </c>
      <c r="M43" s="70"/>
      <c r="N43" s="70"/>
      <c r="O43" s="71"/>
      <c r="P43" s="70"/>
      <c r="Q43" s="72"/>
      <c r="R43" s="61">
        <f t="shared" si="24"/>
        <v>0</v>
      </c>
      <c r="S43" s="72"/>
      <c r="T43" s="61">
        <f t="shared" si="25"/>
        <v>0</v>
      </c>
      <c r="U43" s="72"/>
      <c r="V43" s="61">
        <f t="shared" si="26"/>
        <v>0</v>
      </c>
      <c r="W43" s="72"/>
      <c r="X43" s="61">
        <f t="shared" si="27"/>
        <v>0</v>
      </c>
      <c r="Y43" s="62">
        <f t="shared" si="30"/>
        <v>8</v>
      </c>
      <c r="Z43" s="63">
        <f t="shared" si="28"/>
        <v>2.6653872807718962E-05</v>
      </c>
      <c r="AA43" s="62">
        <f t="shared" si="31"/>
        <v>1053</v>
      </c>
      <c r="AB43" s="63">
        <f t="shared" si="29"/>
        <v>0.0018855997836842793</v>
      </c>
      <c r="AC43" s="73"/>
      <c r="AD43" s="73"/>
      <c r="AE43" s="48"/>
      <c r="AH43" s="48"/>
    </row>
    <row r="44" spans="1:35" s="10" customFormat="1" ht="15">
      <c r="A44" s="83" t="s">
        <v>81</v>
      </c>
      <c r="B44" s="37" t="s">
        <v>23</v>
      </c>
      <c r="C44" s="56" t="s">
        <v>82</v>
      </c>
      <c r="D44" s="84" t="s">
        <v>83</v>
      </c>
      <c r="E44" s="42"/>
      <c r="F44" s="43">
        <f>SUM(F46:F55)</f>
        <v>0</v>
      </c>
      <c r="G44" s="42"/>
      <c r="H44" s="43">
        <f>SUM(H46:H55)</f>
        <v>0</v>
      </c>
      <c r="I44" s="42"/>
      <c r="J44" s="43">
        <f>SUM(J46:J55)</f>
        <v>0</v>
      </c>
      <c r="K44" s="42"/>
      <c r="L44" s="43">
        <f>SUM(L46:L55)</f>
        <v>0</v>
      </c>
      <c r="M44" s="42">
        <f>SUM(M46:M55)</f>
        <v>2987</v>
      </c>
      <c r="N44" s="43">
        <f>SUM(N46:N55)</f>
        <v>1</v>
      </c>
      <c r="O44" s="42">
        <f>SUM(O46:O55)</f>
        <v>4705</v>
      </c>
      <c r="P44" s="43">
        <f>SUM(P46:P55)</f>
        <v>1</v>
      </c>
      <c r="Q44" s="40"/>
      <c r="R44" s="40"/>
      <c r="S44" s="41"/>
      <c r="T44" s="40"/>
      <c r="U44" s="42"/>
      <c r="V44" s="43">
        <f>SUM(V46:V55)</f>
        <v>0</v>
      </c>
      <c r="W44" s="42"/>
      <c r="X44" s="43">
        <f>SUM(X46:X55)</f>
        <v>0</v>
      </c>
      <c r="Y44" s="44"/>
      <c r="Z44" s="45">
        <f>SUM(Z46:Z55)</f>
        <v>0</v>
      </c>
      <c r="AA44" s="44"/>
      <c r="AB44" s="45">
        <f>SUM(AB46:AB55)</f>
        <v>0</v>
      </c>
      <c r="AC44" s="46" t="e">
        <f>Y44/Y$68</f>
        <v>#DIV/0!</v>
      </c>
      <c r="AD44" s="47" t="e">
        <f>AA44/AA$68</f>
        <v>#DIV/0!</v>
      </c>
      <c r="AE44" s="66"/>
      <c r="AF44" s="66"/>
      <c r="AG44" s="67"/>
      <c r="AH44" s="66"/>
      <c r="AI44" s="66"/>
    </row>
    <row r="45" spans="1:35" s="55" customFormat="1" ht="12.75">
      <c r="A45" s="50"/>
      <c r="B45" s="50"/>
      <c r="C45" s="51"/>
      <c r="D45" s="52" t="s">
        <v>24</v>
      </c>
      <c r="E45" s="117">
        <f>IF(E44&gt;0,E44/$Y44,"")</f>
      </c>
      <c r="F45" s="118"/>
      <c r="G45" s="119">
        <f>IF(G44&gt;0,G44/$AA44,"")</f>
      </c>
      <c r="H45" s="120"/>
      <c r="I45" s="117">
        <f>IF(I44&gt;0,I44/$Y44,"")</f>
      </c>
      <c r="J45" s="118"/>
      <c r="K45" s="119">
        <f>IF(K44&gt;0,K44/$AA44,"")</f>
      </c>
      <c r="L45" s="120"/>
      <c r="M45" s="117" t="e">
        <f>IF(M44&gt;0,M44/$Y44,"")</f>
        <v>#DIV/0!</v>
      </c>
      <c r="N45" s="118"/>
      <c r="O45" s="119" t="e">
        <f>IF(O44&gt;0,O44/$AA44,"")</f>
        <v>#DIV/0!</v>
      </c>
      <c r="P45" s="120"/>
      <c r="Q45" s="117">
        <f>IF(Q44&gt;0,Q44/$Y44,"")</f>
      </c>
      <c r="R45" s="118"/>
      <c r="S45" s="119">
        <f>IF(S44&gt;0,S44/$AA44,"")</f>
      </c>
      <c r="T45" s="120"/>
      <c r="U45" s="117">
        <f>IF(U44&gt;0,U44/$Y44,"")</f>
      </c>
      <c r="V45" s="118"/>
      <c r="W45" s="119">
        <f>IF(W44&gt;0,W44/$AA44,"")</f>
      </c>
      <c r="X45" s="120"/>
      <c r="Y45" s="117">
        <f>IF(Y44&gt;0,Y44/$Y44,"")</f>
      </c>
      <c r="Z45" s="118"/>
      <c r="AA45" s="119">
        <f>IF(AA44&gt;0,AA44/$AA44,"")</f>
      </c>
      <c r="AB45" s="120"/>
      <c r="AC45" s="53"/>
      <c r="AD45" s="53"/>
      <c r="AE45" s="54"/>
      <c r="AF45" s="54"/>
      <c r="AG45" s="54"/>
      <c r="AH45" s="54"/>
      <c r="AI45" s="54"/>
    </row>
    <row r="46" spans="1:61" s="10" customFormat="1" ht="12.75">
      <c r="A46" s="83" t="s">
        <v>81</v>
      </c>
      <c r="B46" s="7" t="s">
        <v>25</v>
      </c>
      <c r="C46" s="38" t="s">
        <v>84</v>
      </c>
      <c r="D46" s="57" t="s">
        <v>27</v>
      </c>
      <c r="E46" s="60"/>
      <c r="F46" s="61">
        <f aca="true" t="shared" si="32" ref="F46:F55">IF(E$44&gt;0,E46/E$44,"")</f>
      </c>
      <c r="G46" s="60"/>
      <c r="H46" s="61">
        <f aca="true" t="shared" si="33" ref="H46:H55">IF(G$44&gt;0,G46/G$44,"")</f>
      </c>
      <c r="I46" s="60"/>
      <c r="J46" s="61">
        <f aca="true" t="shared" si="34" ref="J46:J55">IF(I$44&gt;0,I46/I$44,"")</f>
      </c>
      <c r="K46" s="60"/>
      <c r="L46" s="61">
        <f aca="true" t="shared" si="35" ref="L46:L55">IF(K$44&gt;0,K46/K$44,"")</f>
      </c>
      <c r="M46" s="60">
        <v>128</v>
      </c>
      <c r="N46" s="61">
        <f aca="true" t="shared" si="36" ref="N46:N55">IF(M$44&gt;0,M46/M$44,"")</f>
        <v>0.042852360227653166</v>
      </c>
      <c r="O46" s="60">
        <v>95</v>
      </c>
      <c r="P46" s="61">
        <f aca="true" t="shared" si="37" ref="P46:P55">IF(O$44&gt;0,O46/O$44,"")</f>
        <v>0.020191285866099893</v>
      </c>
      <c r="Q46" s="58"/>
      <c r="R46" s="59"/>
      <c r="S46" s="58"/>
      <c r="T46" s="58"/>
      <c r="U46" s="60"/>
      <c r="V46" s="61">
        <f aca="true" t="shared" si="38" ref="V46:V55">IF(U$44&gt;0,U46/U$44,"")</f>
      </c>
      <c r="W46" s="60"/>
      <c r="X46" s="61">
        <f aca="true" t="shared" si="39" ref="X46:X55">IF(W$44&gt;0,W46/W$44,"")</f>
      </c>
      <c r="Y46" s="62"/>
      <c r="Z46" s="63">
        <f aca="true" t="shared" si="40" ref="Z46:Z55">IF(Y$44&gt;0,Y46/Y$44,"")</f>
      </c>
      <c r="AA46" s="62"/>
      <c r="AB46" s="63">
        <f aca="true" t="shared" si="41" ref="AB46:AB55">IF(AA$44&gt;0,AA46/AA$44,"")</f>
      </c>
      <c r="AC46" s="64"/>
      <c r="AD46" s="65"/>
      <c r="AE46" s="66"/>
      <c r="AF46" s="66"/>
      <c r="AG46" s="67"/>
      <c r="AH46" s="66"/>
      <c r="AI46" s="66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</row>
    <row r="47" spans="1:34" s="10" customFormat="1" ht="12.75">
      <c r="A47" s="83" t="s">
        <v>81</v>
      </c>
      <c r="B47" s="7" t="s">
        <v>28</v>
      </c>
      <c r="C47" s="56" t="s">
        <v>85</v>
      </c>
      <c r="D47" s="69" t="s">
        <v>30</v>
      </c>
      <c r="E47" s="72"/>
      <c r="F47" s="61">
        <f t="shared" si="32"/>
      </c>
      <c r="G47" s="72"/>
      <c r="H47" s="61">
        <f t="shared" si="33"/>
      </c>
      <c r="I47" s="72"/>
      <c r="J47" s="61">
        <f t="shared" si="34"/>
      </c>
      <c r="K47" s="72"/>
      <c r="L47" s="61">
        <f t="shared" si="35"/>
      </c>
      <c r="M47" s="72"/>
      <c r="N47" s="61">
        <f t="shared" si="36"/>
        <v>0</v>
      </c>
      <c r="O47" s="72"/>
      <c r="P47" s="61">
        <f t="shared" si="37"/>
        <v>0</v>
      </c>
      <c r="Q47" s="70"/>
      <c r="R47" s="70"/>
      <c r="S47" s="71"/>
      <c r="T47" s="70"/>
      <c r="U47" s="72"/>
      <c r="V47" s="61">
        <f t="shared" si="38"/>
      </c>
      <c r="W47" s="72"/>
      <c r="X47" s="61">
        <f t="shared" si="39"/>
      </c>
      <c r="Y47" s="62"/>
      <c r="Z47" s="63">
        <f t="shared" si="40"/>
      </c>
      <c r="AA47" s="62"/>
      <c r="AB47" s="63">
        <f t="shared" si="41"/>
      </c>
      <c r="AC47" s="73"/>
      <c r="AD47" s="73"/>
      <c r="AE47" s="48"/>
      <c r="AH47" s="48"/>
    </row>
    <row r="48" spans="1:35" s="10" customFormat="1" ht="12.75">
      <c r="A48" s="83" t="s">
        <v>81</v>
      </c>
      <c r="B48" s="7" t="s">
        <v>31</v>
      </c>
      <c r="C48" s="38" t="s">
        <v>86</v>
      </c>
      <c r="D48" s="69" t="s">
        <v>33</v>
      </c>
      <c r="E48" s="60"/>
      <c r="F48" s="61">
        <f t="shared" si="32"/>
      </c>
      <c r="G48" s="60"/>
      <c r="H48" s="61">
        <f t="shared" si="33"/>
      </c>
      <c r="I48" s="60"/>
      <c r="J48" s="61">
        <f t="shared" si="34"/>
      </c>
      <c r="K48" s="60"/>
      <c r="L48" s="61">
        <f t="shared" si="35"/>
      </c>
      <c r="M48" s="60"/>
      <c r="N48" s="61">
        <f t="shared" si="36"/>
        <v>0</v>
      </c>
      <c r="O48" s="60"/>
      <c r="P48" s="61">
        <f t="shared" si="37"/>
        <v>0</v>
      </c>
      <c r="Q48" s="58"/>
      <c r="R48" s="59"/>
      <c r="S48" s="58"/>
      <c r="T48" s="58"/>
      <c r="U48" s="60"/>
      <c r="V48" s="61">
        <f t="shared" si="38"/>
      </c>
      <c r="W48" s="60"/>
      <c r="X48" s="61">
        <f t="shared" si="39"/>
      </c>
      <c r="Y48" s="62"/>
      <c r="Z48" s="63">
        <f t="shared" si="40"/>
      </c>
      <c r="AA48" s="62"/>
      <c r="AB48" s="63">
        <f t="shared" si="41"/>
      </c>
      <c r="AC48" s="64"/>
      <c r="AD48" s="65"/>
      <c r="AE48" s="66"/>
      <c r="AF48" s="66"/>
      <c r="AG48" s="67"/>
      <c r="AH48" s="66"/>
      <c r="AI48" s="66"/>
    </row>
    <row r="49" spans="1:34" s="10" customFormat="1" ht="12.75">
      <c r="A49" s="83" t="s">
        <v>81</v>
      </c>
      <c r="B49" s="74" t="s">
        <v>34</v>
      </c>
      <c r="C49" s="56" t="s">
        <v>87</v>
      </c>
      <c r="D49" s="69" t="s">
        <v>36</v>
      </c>
      <c r="E49" s="72"/>
      <c r="F49" s="61">
        <f t="shared" si="32"/>
      </c>
      <c r="G49" s="72"/>
      <c r="H49" s="61">
        <f t="shared" si="33"/>
      </c>
      <c r="I49" s="72"/>
      <c r="J49" s="61">
        <f t="shared" si="34"/>
      </c>
      <c r="K49" s="72"/>
      <c r="L49" s="61">
        <f t="shared" si="35"/>
      </c>
      <c r="M49" s="72"/>
      <c r="N49" s="61">
        <f t="shared" si="36"/>
        <v>0</v>
      </c>
      <c r="O49" s="72"/>
      <c r="P49" s="61">
        <f t="shared" si="37"/>
        <v>0</v>
      </c>
      <c r="Q49" s="70"/>
      <c r="R49" s="70"/>
      <c r="S49" s="71"/>
      <c r="T49" s="70"/>
      <c r="U49" s="72"/>
      <c r="V49" s="61">
        <f t="shared" si="38"/>
      </c>
      <c r="W49" s="72"/>
      <c r="X49" s="61">
        <f t="shared" si="39"/>
      </c>
      <c r="Y49" s="62"/>
      <c r="Z49" s="63">
        <f t="shared" si="40"/>
      </c>
      <c r="AA49" s="62"/>
      <c r="AB49" s="63">
        <f t="shared" si="41"/>
      </c>
      <c r="AC49" s="73"/>
      <c r="AD49" s="73"/>
      <c r="AE49" s="48"/>
      <c r="AH49" s="48"/>
    </row>
    <row r="50" spans="1:35" s="10" customFormat="1" ht="12.75">
      <c r="A50" s="83" t="s">
        <v>81</v>
      </c>
      <c r="B50" s="7" t="s">
        <v>37</v>
      </c>
      <c r="C50" s="38" t="s">
        <v>88</v>
      </c>
      <c r="D50" s="57" t="s">
        <v>39</v>
      </c>
      <c r="E50" s="60"/>
      <c r="F50" s="61">
        <f t="shared" si="32"/>
      </c>
      <c r="G50" s="60"/>
      <c r="H50" s="61">
        <f t="shared" si="33"/>
      </c>
      <c r="I50" s="60"/>
      <c r="J50" s="61">
        <f t="shared" si="34"/>
      </c>
      <c r="K50" s="60"/>
      <c r="L50" s="61">
        <f t="shared" si="35"/>
      </c>
      <c r="M50" s="60">
        <v>309</v>
      </c>
      <c r="N50" s="61">
        <f t="shared" si="36"/>
        <v>0.10344827586206896</v>
      </c>
      <c r="O50" s="60">
        <v>137</v>
      </c>
      <c r="P50" s="61">
        <f t="shared" si="37"/>
        <v>0.029117959617428267</v>
      </c>
      <c r="Q50" s="58"/>
      <c r="R50" s="59"/>
      <c r="S50" s="58"/>
      <c r="T50" s="58"/>
      <c r="U50" s="60"/>
      <c r="V50" s="61">
        <f t="shared" si="38"/>
      </c>
      <c r="W50" s="60"/>
      <c r="X50" s="61">
        <f t="shared" si="39"/>
      </c>
      <c r="Y50" s="62"/>
      <c r="Z50" s="63">
        <f t="shared" si="40"/>
      </c>
      <c r="AA50" s="62"/>
      <c r="AB50" s="63">
        <f t="shared" si="41"/>
      </c>
      <c r="AC50" s="64"/>
      <c r="AD50" s="65"/>
      <c r="AE50" s="66"/>
      <c r="AF50" s="66"/>
      <c r="AG50" s="67"/>
      <c r="AH50" s="66"/>
      <c r="AI50" s="66"/>
    </row>
    <row r="51" spans="1:34" s="10" customFormat="1" ht="12.75">
      <c r="A51" s="83" t="s">
        <v>81</v>
      </c>
      <c r="B51" s="74" t="s">
        <v>40</v>
      </c>
      <c r="C51" s="56" t="s">
        <v>89</v>
      </c>
      <c r="D51" s="57" t="s">
        <v>42</v>
      </c>
      <c r="E51" s="72"/>
      <c r="F51" s="61">
        <f t="shared" si="32"/>
      </c>
      <c r="G51" s="72"/>
      <c r="H51" s="61">
        <f t="shared" si="33"/>
      </c>
      <c r="I51" s="72"/>
      <c r="J51" s="61">
        <f t="shared" si="34"/>
      </c>
      <c r="K51" s="72"/>
      <c r="L51" s="61">
        <f t="shared" si="35"/>
      </c>
      <c r="M51" s="72">
        <v>84</v>
      </c>
      <c r="N51" s="61">
        <f t="shared" si="36"/>
        <v>0.028121861399397388</v>
      </c>
      <c r="O51" s="72">
        <v>5</v>
      </c>
      <c r="P51" s="61">
        <f t="shared" si="37"/>
        <v>0.0010626992561105207</v>
      </c>
      <c r="Q51" s="70"/>
      <c r="R51" s="70"/>
      <c r="S51" s="71"/>
      <c r="T51" s="70"/>
      <c r="U51" s="72"/>
      <c r="V51" s="61">
        <f t="shared" si="38"/>
      </c>
      <c r="W51" s="72"/>
      <c r="X51" s="61">
        <f t="shared" si="39"/>
      </c>
      <c r="Y51" s="62"/>
      <c r="Z51" s="63">
        <f t="shared" si="40"/>
      </c>
      <c r="AA51" s="62"/>
      <c r="AB51" s="63">
        <f t="shared" si="41"/>
      </c>
      <c r="AC51" s="73"/>
      <c r="AD51" s="73"/>
      <c r="AE51" s="48"/>
      <c r="AH51" s="48"/>
    </row>
    <row r="52" spans="1:35" s="10" customFormat="1" ht="12.75">
      <c r="A52" s="83" t="s">
        <v>81</v>
      </c>
      <c r="B52" s="74" t="s">
        <v>43</v>
      </c>
      <c r="C52" s="38" t="s">
        <v>90</v>
      </c>
      <c r="D52" s="57" t="s">
        <v>45</v>
      </c>
      <c r="E52" s="60"/>
      <c r="F52" s="61">
        <f t="shared" si="32"/>
      </c>
      <c r="G52" s="60"/>
      <c r="H52" s="61">
        <f t="shared" si="33"/>
      </c>
      <c r="I52" s="60"/>
      <c r="J52" s="61">
        <f t="shared" si="34"/>
      </c>
      <c r="K52" s="60"/>
      <c r="L52" s="61">
        <f t="shared" si="35"/>
      </c>
      <c r="M52" s="60"/>
      <c r="N52" s="61">
        <f t="shared" si="36"/>
        <v>0</v>
      </c>
      <c r="O52" s="60"/>
      <c r="P52" s="61">
        <f t="shared" si="37"/>
        <v>0</v>
      </c>
      <c r="Q52" s="58"/>
      <c r="R52" s="59"/>
      <c r="S52" s="58"/>
      <c r="T52" s="58"/>
      <c r="U52" s="60"/>
      <c r="V52" s="61">
        <f t="shared" si="38"/>
      </c>
      <c r="W52" s="60"/>
      <c r="X52" s="61">
        <f t="shared" si="39"/>
      </c>
      <c r="Y52" s="62"/>
      <c r="Z52" s="63">
        <f t="shared" si="40"/>
      </c>
      <c r="AA52" s="62"/>
      <c r="AB52" s="63">
        <f t="shared" si="41"/>
      </c>
      <c r="AC52" s="64"/>
      <c r="AD52" s="65"/>
      <c r="AE52" s="66"/>
      <c r="AF52" s="66"/>
      <c r="AG52" s="67"/>
      <c r="AH52" s="66"/>
      <c r="AI52" s="66"/>
    </row>
    <row r="53" spans="1:34" s="10" customFormat="1" ht="12.75">
      <c r="A53" s="83" t="s">
        <v>81</v>
      </c>
      <c r="B53" s="74" t="s">
        <v>46</v>
      </c>
      <c r="C53" s="56" t="s">
        <v>91</v>
      </c>
      <c r="D53" s="57" t="s">
        <v>48</v>
      </c>
      <c r="E53" s="72"/>
      <c r="F53" s="61">
        <f t="shared" si="32"/>
      </c>
      <c r="G53" s="72"/>
      <c r="H53" s="61">
        <f t="shared" si="33"/>
      </c>
      <c r="I53" s="72"/>
      <c r="J53" s="61">
        <f t="shared" si="34"/>
      </c>
      <c r="K53" s="72"/>
      <c r="L53" s="61">
        <f t="shared" si="35"/>
      </c>
      <c r="M53" s="72">
        <v>2446</v>
      </c>
      <c r="N53" s="61">
        <f t="shared" si="36"/>
        <v>0.8188818212253097</v>
      </c>
      <c r="O53" s="72">
        <v>4416</v>
      </c>
      <c r="P53" s="61">
        <f t="shared" si="37"/>
        <v>0.9385759829968119</v>
      </c>
      <c r="Q53" s="70"/>
      <c r="R53" s="70"/>
      <c r="S53" s="71"/>
      <c r="T53" s="70"/>
      <c r="U53" s="72"/>
      <c r="V53" s="61">
        <f t="shared" si="38"/>
      </c>
      <c r="W53" s="72"/>
      <c r="X53" s="61">
        <f t="shared" si="39"/>
      </c>
      <c r="Y53" s="62"/>
      <c r="Z53" s="63">
        <f t="shared" si="40"/>
      </c>
      <c r="AA53" s="62"/>
      <c r="AB53" s="63">
        <f t="shared" si="41"/>
      </c>
      <c r="AC53" s="73"/>
      <c r="AD53" s="73"/>
      <c r="AE53" s="48"/>
      <c r="AH53" s="48"/>
    </row>
    <row r="54" spans="1:35" s="10" customFormat="1" ht="12.75">
      <c r="A54" s="83" t="s">
        <v>81</v>
      </c>
      <c r="B54" s="74" t="s">
        <v>49</v>
      </c>
      <c r="C54" s="38" t="s">
        <v>92</v>
      </c>
      <c r="D54" s="57" t="s">
        <v>51</v>
      </c>
      <c r="E54" s="60"/>
      <c r="F54" s="61">
        <f t="shared" si="32"/>
      </c>
      <c r="G54" s="60"/>
      <c r="H54" s="61">
        <f t="shared" si="33"/>
      </c>
      <c r="I54" s="60"/>
      <c r="J54" s="61">
        <f t="shared" si="34"/>
      </c>
      <c r="K54" s="60"/>
      <c r="L54" s="61">
        <f t="shared" si="35"/>
      </c>
      <c r="M54" s="60">
        <v>20</v>
      </c>
      <c r="N54" s="61">
        <f t="shared" si="36"/>
        <v>0.006695681285570807</v>
      </c>
      <c r="O54" s="60">
        <v>52</v>
      </c>
      <c r="P54" s="61">
        <f t="shared" si="37"/>
        <v>0.011052072263549416</v>
      </c>
      <c r="Q54" s="58"/>
      <c r="R54" s="59"/>
      <c r="S54" s="58"/>
      <c r="T54" s="58"/>
      <c r="U54" s="60"/>
      <c r="V54" s="61">
        <f t="shared" si="38"/>
      </c>
      <c r="W54" s="60"/>
      <c r="X54" s="61">
        <f t="shared" si="39"/>
      </c>
      <c r="Y54" s="62"/>
      <c r="Z54" s="63">
        <f t="shared" si="40"/>
      </c>
      <c r="AA54" s="62"/>
      <c r="AB54" s="63">
        <f t="shared" si="41"/>
      </c>
      <c r="AC54" s="64"/>
      <c r="AD54" s="65"/>
      <c r="AE54" s="66"/>
      <c r="AF54" s="66"/>
      <c r="AG54" s="67"/>
      <c r="AH54" s="66"/>
      <c r="AI54" s="66"/>
    </row>
    <row r="55" spans="1:34" s="10" customFormat="1" ht="12.75">
      <c r="A55" s="83" t="s">
        <v>81</v>
      </c>
      <c r="B55" s="74" t="s">
        <v>52</v>
      </c>
      <c r="C55" s="56" t="s">
        <v>93</v>
      </c>
      <c r="D55" s="57" t="s">
        <v>54</v>
      </c>
      <c r="E55" s="72"/>
      <c r="F55" s="61">
        <f t="shared" si="32"/>
      </c>
      <c r="G55" s="72"/>
      <c r="H55" s="61">
        <f t="shared" si="33"/>
      </c>
      <c r="I55" s="72"/>
      <c r="J55" s="61">
        <f t="shared" si="34"/>
      </c>
      <c r="K55" s="72"/>
      <c r="L55" s="61">
        <f t="shared" si="35"/>
      </c>
      <c r="M55" s="72"/>
      <c r="N55" s="61">
        <f t="shared" si="36"/>
        <v>0</v>
      </c>
      <c r="O55" s="72"/>
      <c r="P55" s="61">
        <f t="shared" si="37"/>
        <v>0</v>
      </c>
      <c r="Q55" s="70"/>
      <c r="R55" s="70"/>
      <c r="S55" s="71"/>
      <c r="T55" s="70"/>
      <c r="U55" s="72"/>
      <c r="V55" s="61">
        <f t="shared" si="38"/>
      </c>
      <c r="W55" s="72"/>
      <c r="X55" s="61">
        <f t="shared" si="39"/>
      </c>
      <c r="Y55" s="62"/>
      <c r="Z55" s="63">
        <f t="shared" si="40"/>
      </c>
      <c r="AA55" s="62"/>
      <c r="AB55" s="63">
        <f t="shared" si="41"/>
      </c>
      <c r="AC55" s="73"/>
      <c r="AD55" s="73"/>
      <c r="AE55" s="48"/>
      <c r="AH55" s="48"/>
    </row>
    <row r="56" spans="1:35" s="88" customFormat="1" ht="15">
      <c r="A56" s="85" t="s">
        <v>94</v>
      </c>
      <c r="B56" s="37" t="s">
        <v>23</v>
      </c>
      <c r="C56" s="38" t="s">
        <v>95</v>
      </c>
      <c r="D56" s="86" t="s">
        <v>96</v>
      </c>
      <c r="E56" s="42"/>
      <c r="F56" s="43">
        <f>SUM(F58:F67)</f>
        <v>0</v>
      </c>
      <c r="G56" s="42"/>
      <c r="H56" s="43">
        <f>SUM(H58:H67)</f>
        <v>0</v>
      </c>
      <c r="I56" s="42"/>
      <c r="J56" s="43">
        <f>SUM(J58:J67)</f>
        <v>0</v>
      </c>
      <c r="K56" s="42">
        <f>SUM(K58:K67)</f>
        <v>0</v>
      </c>
      <c r="L56" s="43">
        <f>SUM(L58:L67)</f>
        <v>0</v>
      </c>
      <c r="M56" s="42">
        <f>SUM(M58:M67)</f>
        <v>1737</v>
      </c>
      <c r="N56" s="87">
        <v>1</v>
      </c>
      <c r="O56" s="42">
        <f>SUM(O58:O67)</f>
        <v>5055</v>
      </c>
      <c r="P56" s="43">
        <f>SUM(P58:P67)</f>
        <v>1</v>
      </c>
      <c r="Q56" s="42"/>
      <c r="R56" s="43">
        <f>SUM(R58:R67)</f>
        <v>0</v>
      </c>
      <c r="S56" s="42"/>
      <c r="T56" s="43">
        <f>SUM(T58:T67)</f>
        <v>0</v>
      </c>
      <c r="U56" s="40"/>
      <c r="V56" s="40"/>
      <c r="W56" s="41"/>
      <c r="X56" s="40"/>
      <c r="Y56" s="44"/>
      <c r="Z56" s="45">
        <f>SUM(Z58:Z67)</f>
        <v>0</v>
      </c>
      <c r="AA56" s="44"/>
      <c r="AB56" s="45">
        <f>SUM(AB58:AB67)</f>
        <v>0</v>
      </c>
      <c r="AC56" s="46" t="e">
        <f>Y56/Y$68</f>
        <v>#DIV/0!</v>
      </c>
      <c r="AD56" s="47" t="e">
        <f>AA56/AA$68</f>
        <v>#DIV/0!</v>
      </c>
      <c r="AE56" s="48"/>
      <c r="AF56" s="10"/>
      <c r="AG56" s="10"/>
      <c r="AH56" s="48"/>
      <c r="AI56" s="10"/>
    </row>
    <row r="57" spans="1:35" s="55" customFormat="1" ht="12.75">
      <c r="A57" s="50"/>
      <c r="B57" s="50"/>
      <c r="C57" s="51"/>
      <c r="D57" s="52" t="s">
        <v>24</v>
      </c>
      <c r="E57" s="117">
        <f>IF(E56&gt;0,E56/$Y56,"")</f>
      </c>
      <c r="F57" s="118"/>
      <c r="G57" s="119">
        <f>IF(G56&gt;0,G56/$AA56,"")</f>
      </c>
      <c r="H57" s="120"/>
      <c r="I57" s="117">
        <f>IF(I56&gt;0,I56/$Y56,"")</f>
      </c>
      <c r="J57" s="118"/>
      <c r="K57" s="119">
        <f>IF(K56&gt;0,K56/$AA56,"")</f>
      </c>
      <c r="L57" s="120"/>
      <c r="M57" s="117" t="e">
        <f>IF(M56&gt;0,M56/$Y56,"")</f>
        <v>#DIV/0!</v>
      </c>
      <c r="N57" s="118"/>
      <c r="O57" s="119" t="e">
        <f>IF(O56&gt;0,O56/$AA56,"")</f>
        <v>#DIV/0!</v>
      </c>
      <c r="P57" s="120"/>
      <c r="Q57" s="117">
        <f>IF(Q56&gt;0,Q56/$Y56,"")</f>
      </c>
      <c r="R57" s="118"/>
      <c r="S57" s="119">
        <f>IF(S56&gt;0,S56/$AA56,"")</f>
      </c>
      <c r="T57" s="120"/>
      <c r="U57" s="117">
        <f>IF(U56&gt;0,U56/$Y56,"")</f>
      </c>
      <c r="V57" s="118"/>
      <c r="W57" s="119">
        <f>IF(W56&gt;0,W56/$AA56,"")</f>
      </c>
      <c r="X57" s="120"/>
      <c r="Y57" s="117">
        <f>IF(Y56&gt;0,Y56/$Y56,"")</f>
      </c>
      <c r="Z57" s="118"/>
      <c r="AA57" s="119">
        <f>IF(AA56&gt;0,AA56/$AA56,"")</f>
      </c>
      <c r="AB57" s="120"/>
      <c r="AC57" s="53"/>
      <c r="AD57" s="53"/>
      <c r="AE57" s="54"/>
      <c r="AF57" s="54"/>
      <c r="AG57" s="54"/>
      <c r="AH57" s="54"/>
      <c r="AI57" s="54"/>
    </row>
    <row r="58" spans="1:61" s="10" customFormat="1" ht="12.75">
      <c r="A58" s="85" t="s">
        <v>94</v>
      </c>
      <c r="B58" s="7" t="s">
        <v>25</v>
      </c>
      <c r="C58" s="56" t="s">
        <v>97</v>
      </c>
      <c r="D58" s="57" t="s">
        <v>27</v>
      </c>
      <c r="E58" s="60"/>
      <c r="F58" s="61">
        <f aca="true" t="shared" si="42" ref="F58:F67">IF(E$56&gt;0,E58/E$56,"")</f>
      </c>
      <c r="G58" s="60"/>
      <c r="H58" s="61">
        <f aca="true" t="shared" si="43" ref="H58:H67">IF(G$56&gt;0,G58/G$56,"")</f>
      </c>
      <c r="I58" s="60"/>
      <c r="J58" s="61">
        <f aca="true" t="shared" si="44" ref="J58:J67">IF(I$56&gt;0,I58/I$56,"")</f>
      </c>
      <c r="K58" s="60"/>
      <c r="L58" s="61">
        <f aca="true" t="shared" si="45" ref="L58:L67">IF(K$56&gt;0,K58/K$56,"")</f>
      </c>
      <c r="M58" s="60">
        <v>201</v>
      </c>
      <c r="N58" s="61">
        <f aca="true" t="shared" si="46" ref="N58:N67">IF(M$56&gt;0,M58/M$56,"")</f>
        <v>0.1157167530224525</v>
      </c>
      <c r="O58" s="60">
        <v>599</v>
      </c>
      <c r="P58" s="61">
        <f aca="true" t="shared" si="47" ref="P58:P67">IF(O$56&gt;0,O58/O$56,"")</f>
        <v>0.11849653808110781</v>
      </c>
      <c r="Q58" s="60"/>
      <c r="R58" s="61">
        <f aca="true" t="shared" si="48" ref="R58:R67">IF(Q$56&gt;0,Q58/Q$56,"")</f>
      </c>
      <c r="S58" s="60"/>
      <c r="T58" s="61">
        <f aca="true" t="shared" si="49" ref="T58:T67">IF(S$56&gt;0,S58/S$56,"")</f>
      </c>
      <c r="U58" s="58"/>
      <c r="V58" s="59"/>
      <c r="W58" s="58"/>
      <c r="X58" s="58"/>
      <c r="Y58" s="62"/>
      <c r="Z58" s="63">
        <f aca="true" t="shared" si="50" ref="Z58:Z67">IF(Y$56&gt;0,Y58/Y$44,"")</f>
      </c>
      <c r="AA58" s="62"/>
      <c r="AB58" s="63">
        <f aca="true" t="shared" si="51" ref="AB58:AB67">IF(AA$56&gt;0,AA58/AA$56,"")</f>
      </c>
      <c r="AC58" s="64"/>
      <c r="AD58" s="65"/>
      <c r="AE58" s="66"/>
      <c r="AF58" s="66"/>
      <c r="AG58" s="67"/>
      <c r="AH58" s="66"/>
      <c r="AI58" s="66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</row>
    <row r="59" spans="1:34" s="10" customFormat="1" ht="12.75">
      <c r="A59" s="85" t="s">
        <v>94</v>
      </c>
      <c r="B59" s="7" t="s">
        <v>28</v>
      </c>
      <c r="C59" s="38" t="s">
        <v>98</v>
      </c>
      <c r="D59" s="69" t="s">
        <v>30</v>
      </c>
      <c r="E59" s="72"/>
      <c r="F59" s="61">
        <f t="shared" si="42"/>
      </c>
      <c r="G59" s="72"/>
      <c r="H59" s="61">
        <f t="shared" si="43"/>
      </c>
      <c r="I59" s="72"/>
      <c r="J59" s="61">
        <f t="shared" si="44"/>
      </c>
      <c r="K59" s="72"/>
      <c r="L59" s="61">
        <f t="shared" si="45"/>
      </c>
      <c r="M59" s="72"/>
      <c r="N59" s="61">
        <f t="shared" si="46"/>
        <v>0</v>
      </c>
      <c r="O59" s="72"/>
      <c r="P59" s="61">
        <f t="shared" si="47"/>
        <v>0</v>
      </c>
      <c r="Q59" s="72"/>
      <c r="R59" s="61">
        <f t="shared" si="48"/>
      </c>
      <c r="S59" s="72"/>
      <c r="T59" s="61">
        <f t="shared" si="49"/>
      </c>
      <c r="U59" s="70"/>
      <c r="V59" s="70"/>
      <c r="W59" s="71"/>
      <c r="X59" s="70"/>
      <c r="Y59" s="62"/>
      <c r="Z59" s="63">
        <f t="shared" si="50"/>
      </c>
      <c r="AA59" s="62"/>
      <c r="AB59" s="63">
        <f t="shared" si="51"/>
      </c>
      <c r="AC59" s="73"/>
      <c r="AD59" s="73"/>
      <c r="AE59" s="48"/>
      <c r="AH59" s="48"/>
    </row>
    <row r="60" spans="1:35" s="10" customFormat="1" ht="12.75">
      <c r="A60" s="85" t="s">
        <v>94</v>
      </c>
      <c r="B60" s="7" t="s">
        <v>31</v>
      </c>
      <c r="C60" s="56" t="s">
        <v>99</v>
      </c>
      <c r="D60" s="69" t="s">
        <v>33</v>
      </c>
      <c r="E60" s="60"/>
      <c r="F60" s="61">
        <f t="shared" si="42"/>
      </c>
      <c r="G60" s="60"/>
      <c r="H60" s="61">
        <f t="shared" si="43"/>
      </c>
      <c r="I60" s="60"/>
      <c r="J60" s="61">
        <f t="shared" si="44"/>
      </c>
      <c r="K60" s="60"/>
      <c r="L60" s="61">
        <f t="shared" si="45"/>
      </c>
      <c r="M60" s="60"/>
      <c r="N60" s="61">
        <f t="shared" si="46"/>
        <v>0</v>
      </c>
      <c r="O60" s="60"/>
      <c r="P60" s="61">
        <f t="shared" si="47"/>
        <v>0</v>
      </c>
      <c r="Q60" s="60"/>
      <c r="R60" s="61">
        <f t="shared" si="48"/>
      </c>
      <c r="S60" s="60"/>
      <c r="T60" s="61">
        <f t="shared" si="49"/>
      </c>
      <c r="U60" s="58"/>
      <c r="V60" s="59"/>
      <c r="W60" s="58"/>
      <c r="X60" s="58"/>
      <c r="Y60" s="62"/>
      <c r="Z60" s="63">
        <f t="shared" si="50"/>
      </c>
      <c r="AA60" s="62"/>
      <c r="AB60" s="63">
        <f t="shared" si="51"/>
      </c>
      <c r="AC60" s="64"/>
      <c r="AD60" s="65"/>
      <c r="AE60" s="66"/>
      <c r="AF60" s="66"/>
      <c r="AG60" s="67"/>
      <c r="AH60" s="66"/>
      <c r="AI60" s="66"/>
    </row>
    <row r="61" spans="1:34" s="10" customFormat="1" ht="12.75">
      <c r="A61" s="85" t="s">
        <v>94</v>
      </c>
      <c r="B61" s="74" t="s">
        <v>34</v>
      </c>
      <c r="C61" s="38" t="s">
        <v>100</v>
      </c>
      <c r="D61" s="69" t="s">
        <v>36</v>
      </c>
      <c r="E61" s="72"/>
      <c r="F61" s="61">
        <f t="shared" si="42"/>
      </c>
      <c r="G61" s="72"/>
      <c r="H61" s="61">
        <f t="shared" si="43"/>
      </c>
      <c r="I61" s="72"/>
      <c r="J61" s="61">
        <f t="shared" si="44"/>
      </c>
      <c r="K61" s="72"/>
      <c r="L61" s="61">
        <f t="shared" si="45"/>
      </c>
      <c r="M61" s="72"/>
      <c r="N61" s="61">
        <f t="shared" si="46"/>
        <v>0</v>
      </c>
      <c r="O61" s="72"/>
      <c r="P61" s="61">
        <f t="shared" si="47"/>
        <v>0</v>
      </c>
      <c r="Q61" s="72"/>
      <c r="R61" s="61">
        <f t="shared" si="48"/>
      </c>
      <c r="S61" s="72"/>
      <c r="T61" s="61">
        <f t="shared" si="49"/>
      </c>
      <c r="U61" s="70"/>
      <c r="V61" s="70"/>
      <c r="W61" s="71"/>
      <c r="X61" s="70"/>
      <c r="Y61" s="62"/>
      <c r="Z61" s="63">
        <f t="shared" si="50"/>
      </c>
      <c r="AA61" s="62"/>
      <c r="AB61" s="63">
        <f t="shared" si="51"/>
      </c>
      <c r="AC61" s="73"/>
      <c r="AD61" s="73"/>
      <c r="AE61" s="48"/>
      <c r="AH61" s="48"/>
    </row>
    <row r="62" spans="1:35" s="10" customFormat="1" ht="12.75">
      <c r="A62" s="85" t="s">
        <v>94</v>
      </c>
      <c r="B62" s="7" t="s">
        <v>37</v>
      </c>
      <c r="C62" s="56" t="s">
        <v>101</v>
      </c>
      <c r="D62" s="57" t="s">
        <v>39</v>
      </c>
      <c r="E62" s="60"/>
      <c r="F62" s="61">
        <f t="shared" si="42"/>
      </c>
      <c r="G62" s="60"/>
      <c r="H62" s="61">
        <f t="shared" si="43"/>
      </c>
      <c r="I62" s="60"/>
      <c r="J62" s="61">
        <f t="shared" si="44"/>
      </c>
      <c r="K62" s="60"/>
      <c r="L62" s="61">
        <f t="shared" si="45"/>
      </c>
      <c r="M62" s="60">
        <v>1</v>
      </c>
      <c r="N62" s="61">
        <f t="shared" si="46"/>
        <v>0.0005757052389176742</v>
      </c>
      <c r="O62" s="60">
        <v>0</v>
      </c>
      <c r="P62" s="61">
        <f t="shared" si="47"/>
        <v>0</v>
      </c>
      <c r="Q62" s="60"/>
      <c r="R62" s="61">
        <f t="shared" si="48"/>
      </c>
      <c r="S62" s="60"/>
      <c r="T62" s="61">
        <f t="shared" si="49"/>
      </c>
      <c r="U62" s="58"/>
      <c r="V62" s="59"/>
      <c r="W62" s="58"/>
      <c r="X62" s="58"/>
      <c r="Y62" s="62"/>
      <c r="Z62" s="63">
        <f t="shared" si="50"/>
      </c>
      <c r="AA62" s="62"/>
      <c r="AB62" s="63">
        <f t="shared" si="51"/>
      </c>
      <c r="AC62" s="64"/>
      <c r="AD62" s="65"/>
      <c r="AE62" s="66"/>
      <c r="AF62" s="66"/>
      <c r="AG62" s="67"/>
      <c r="AH62" s="66"/>
      <c r="AI62" s="66"/>
    </row>
    <row r="63" spans="1:34" s="10" customFormat="1" ht="12.75">
      <c r="A63" s="85" t="s">
        <v>94</v>
      </c>
      <c r="B63" s="74" t="s">
        <v>40</v>
      </c>
      <c r="C63" s="38" t="s">
        <v>102</v>
      </c>
      <c r="D63" s="57" t="s">
        <v>42</v>
      </c>
      <c r="E63" s="72"/>
      <c r="F63" s="61">
        <f t="shared" si="42"/>
      </c>
      <c r="G63" s="72"/>
      <c r="H63" s="61">
        <f t="shared" si="43"/>
      </c>
      <c r="I63" s="72"/>
      <c r="J63" s="61">
        <f t="shared" si="44"/>
      </c>
      <c r="K63" s="72"/>
      <c r="L63" s="61">
        <f t="shared" si="45"/>
      </c>
      <c r="M63" s="72"/>
      <c r="N63" s="61">
        <f t="shared" si="46"/>
        <v>0</v>
      </c>
      <c r="O63" s="72"/>
      <c r="P63" s="61">
        <f t="shared" si="47"/>
        <v>0</v>
      </c>
      <c r="Q63" s="72"/>
      <c r="R63" s="61">
        <f t="shared" si="48"/>
      </c>
      <c r="S63" s="72"/>
      <c r="T63" s="61">
        <f t="shared" si="49"/>
      </c>
      <c r="U63" s="70"/>
      <c r="V63" s="70"/>
      <c r="W63" s="71"/>
      <c r="X63" s="70"/>
      <c r="Y63" s="62"/>
      <c r="Z63" s="63">
        <f t="shared" si="50"/>
      </c>
      <c r="AA63" s="62"/>
      <c r="AB63" s="63">
        <f t="shared" si="51"/>
      </c>
      <c r="AC63" s="73"/>
      <c r="AD63" s="73"/>
      <c r="AE63" s="48"/>
      <c r="AH63" s="48"/>
    </row>
    <row r="64" spans="1:35" s="10" customFormat="1" ht="12.75">
      <c r="A64" s="85" t="s">
        <v>94</v>
      </c>
      <c r="B64" s="74" t="s">
        <v>43</v>
      </c>
      <c r="C64" s="56" t="s">
        <v>103</v>
      </c>
      <c r="D64" s="57" t="s">
        <v>45</v>
      </c>
      <c r="E64" s="60"/>
      <c r="F64" s="61">
        <f t="shared" si="42"/>
      </c>
      <c r="G64" s="60"/>
      <c r="H64" s="61">
        <f t="shared" si="43"/>
      </c>
      <c r="I64" s="60"/>
      <c r="J64" s="61">
        <f t="shared" si="44"/>
      </c>
      <c r="K64" s="60"/>
      <c r="L64" s="61">
        <f t="shared" si="45"/>
      </c>
      <c r="M64" s="60"/>
      <c r="N64" s="61">
        <f t="shared" si="46"/>
        <v>0</v>
      </c>
      <c r="O64" s="60"/>
      <c r="P64" s="61">
        <f t="shared" si="47"/>
        <v>0</v>
      </c>
      <c r="Q64" s="60"/>
      <c r="R64" s="61">
        <f t="shared" si="48"/>
      </c>
      <c r="S64" s="60"/>
      <c r="T64" s="61">
        <f t="shared" si="49"/>
      </c>
      <c r="U64" s="58"/>
      <c r="V64" s="59"/>
      <c r="W64" s="58"/>
      <c r="X64" s="58"/>
      <c r="Y64" s="62"/>
      <c r="Z64" s="63">
        <f t="shared" si="50"/>
      </c>
      <c r="AA64" s="62"/>
      <c r="AB64" s="63">
        <f t="shared" si="51"/>
      </c>
      <c r="AC64" s="64"/>
      <c r="AD64" s="65"/>
      <c r="AE64" s="66"/>
      <c r="AF64" s="66"/>
      <c r="AG64" s="67"/>
      <c r="AH64" s="66"/>
      <c r="AI64" s="66"/>
    </row>
    <row r="65" spans="1:34" s="10" customFormat="1" ht="12.75">
      <c r="A65" s="85" t="s">
        <v>94</v>
      </c>
      <c r="B65" s="74" t="s">
        <v>46</v>
      </c>
      <c r="C65" s="38" t="s">
        <v>104</v>
      </c>
      <c r="D65" s="57" t="s">
        <v>48</v>
      </c>
      <c r="E65" s="72"/>
      <c r="F65" s="61">
        <f t="shared" si="42"/>
      </c>
      <c r="G65" s="72"/>
      <c r="H65" s="61">
        <f t="shared" si="43"/>
      </c>
      <c r="I65" s="72"/>
      <c r="J65" s="61">
        <f t="shared" si="44"/>
      </c>
      <c r="K65" s="72"/>
      <c r="L65" s="61">
        <f t="shared" si="45"/>
      </c>
      <c r="M65" s="72">
        <v>1519</v>
      </c>
      <c r="N65" s="61">
        <f t="shared" si="46"/>
        <v>0.874496257915947</v>
      </c>
      <c r="O65" s="72">
        <v>4369</v>
      </c>
      <c r="P65" s="61">
        <f t="shared" si="47"/>
        <v>0.8642927794263106</v>
      </c>
      <c r="Q65" s="72"/>
      <c r="R65" s="61">
        <f t="shared" si="48"/>
      </c>
      <c r="S65" s="72"/>
      <c r="T65" s="61">
        <f t="shared" si="49"/>
      </c>
      <c r="U65" s="70"/>
      <c r="V65" s="70"/>
      <c r="W65" s="71"/>
      <c r="X65" s="70"/>
      <c r="Y65" s="62"/>
      <c r="Z65" s="63">
        <f t="shared" si="50"/>
      </c>
      <c r="AA65" s="62"/>
      <c r="AB65" s="63">
        <f t="shared" si="51"/>
      </c>
      <c r="AC65" s="73"/>
      <c r="AD65" s="73"/>
      <c r="AE65" s="48"/>
      <c r="AH65" s="48"/>
    </row>
    <row r="66" spans="1:35" s="10" customFormat="1" ht="12.75">
      <c r="A66" s="85" t="s">
        <v>94</v>
      </c>
      <c r="B66" s="74" t="s">
        <v>49</v>
      </c>
      <c r="C66" s="56" t="s">
        <v>105</v>
      </c>
      <c r="D66" s="57" t="s">
        <v>51</v>
      </c>
      <c r="E66" s="60"/>
      <c r="F66" s="61">
        <f t="shared" si="42"/>
      </c>
      <c r="G66" s="60"/>
      <c r="H66" s="61">
        <f t="shared" si="43"/>
      </c>
      <c r="I66" s="60"/>
      <c r="J66" s="61">
        <f t="shared" si="44"/>
      </c>
      <c r="K66" s="60"/>
      <c r="L66" s="61">
        <f t="shared" si="45"/>
      </c>
      <c r="M66" s="60">
        <v>16</v>
      </c>
      <c r="N66" s="61">
        <f t="shared" si="46"/>
        <v>0.009211283822682787</v>
      </c>
      <c r="O66" s="60">
        <v>87</v>
      </c>
      <c r="P66" s="61">
        <f t="shared" si="47"/>
        <v>0.017210682492581602</v>
      </c>
      <c r="Q66" s="60"/>
      <c r="R66" s="61">
        <f t="shared" si="48"/>
      </c>
      <c r="S66" s="60"/>
      <c r="T66" s="61">
        <f t="shared" si="49"/>
      </c>
      <c r="U66" s="58"/>
      <c r="V66" s="59"/>
      <c r="W66" s="58"/>
      <c r="X66" s="58"/>
      <c r="Y66" s="62"/>
      <c r="Z66" s="63">
        <f t="shared" si="50"/>
      </c>
      <c r="AA66" s="62"/>
      <c r="AB66" s="63">
        <f t="shared" si="51"/>
      </c>
      <c r="AC66" s="64"/>
      <c r="AD66" s="65"/>
      <c r="AE66" s="66"/>
      <c r="AF66" s="66"/>
      <c r="AG66" s="67"/>
      <c r="AH66" s="66"/>
      <c r="AI66" s="66"/>
    </row>
    <row r="67" spans="1:34" s="10" customFormat="1" ht="12.75">
      <c r="A67" s="85" t="s">
        <v>94</v>
      </c>
      <c r="B67" s="74" t="s">
        <v>52</v>
      </c>
      <c r="C67" s="38" t="s">
        <v>106</v>
      </c>
      <c r="D67" s="57" t="s">
        <v>54</v>
      </c>
      <c r="E67" s="72"/>
      <c r="F67" s="61">
        <f t="shared" si="42"/>
      </c>
      <c r="G67" s="72"/>
      <c r="H67" s="61">
        <f t="shared" si="43"/>
      </c>
      <c r="I67" s="72"/>
      <c r="J67" s="61">
        <f t="shared" si="44"/>
      </c>
      <c r="K67" s="72"/>
      <c r="L67" s="61">
        <f t="shared" si="45"/>
      </c>
      <c r="M67" s="72"/>
      <c r="N67" s="61">
        <f t="shared" si="46"/>
        <v>0</v>
      </c>
      <c r="O67" s="72"/>
      <c r="P67" s="61">
        <f t="shared" si="47"/>
        <v>0</v>
      </c>
      <c r="Q67" s="72"/>
      <c r="R67" s="61">
        <f t="shared" si="48"/>
      </c>
      <c r="S67" s="72"/>
      <c r="T67" s="61">
        <f t="shared" si="49"/>
      </c>
      <c r="U67" s="70"/>
      <c r="V67" s="70"/>
      <c r="W67" s="71"/>
      <c r="X67" s="70"/>
      <c r="Y67" s="62"/>
      <c r="Z67" s="63">
        <f t="shared" si="50"/>
      </c>
      <c r="AA67" s="62"/>
      <c r="AB67" s="63">
        <f t="shared" si="51"/>
      </c>
      <c r="AC67" s="73"/>
      <c r="AD67" s="73"/>
      <c r="AE67" s="48"/>
      <c r="AH67" s="48"/>
    </row>
    <row r="68" spans="1:35" s="96" customFormat="1" ht="15">
      <c r="A68" s="89" t="s">
        <v>107</v>
      </c>
      <c r="B68" s="37" t="s">
        <v>23</v>
      </c>
      <c r="C68" s="56" t="s">
        <v>108</v>
      </c>
      <c r="D68" s="90" t="s">
        <v>109</v>
      </c>
      <c r="E68" s="42"/>
      <c r="F68" s="43">
        <f>SUM(F70:F79)</f>
        <v>0</v>
      </c>
      <c r="G68" s="42"/>
      <c r="H68" s="43">
        <f>SUM(H70:H79)</f>
        <v>0</v>
      </c>
      <c r="I68" s="42"/>
      <c r="J68" s="43">
        <f>SUM(J70:J79)</f>
        <v>0</v>
      </c>
      <c r="K68" s="42"/>
      <c r="L68" s="43">
        <f>SUM(L70:L79)</f>
        <v>0</v>
      </c>
      <c r="M68" s="42">
        <f>SUM(M70:M79)</f>
        <v>146389</v>
      </c>
      <c r="N68" s="43">
        <f>SUM(N70:N79)</f>
        <v>1</v>
      </c>
      <c r="O68" s="42">
        <f>SUM(O70:O79)</f>
        <v>129420</v>
      </c>
      <c r="P68" s="43">
        <f>SUM(P70:P79)</f>
        <v>1</v>
      </c>
      <c r="Q68" s="42"/>
      <c r="R68" s="43">
        <f>SUM(R70:R79)</f>
        <v>0</v>
      </c>
      <c r="S68" s="42"/>
      <c r="T68" s="43">
        <f>SUM(T70:T79)</f>
        <v>0</v>
      </c>
      <c r="U68" s="91">
        <f>SUM(U70:U79)</f>
        <v>0</v>
      </c>
      <c r="V68" s="92">
        <f>SUM(V70:V79)</f>
        <v>0</v>
      </c>
      <c r="W68" s="93">
        <f>SUM(W70:W79)</f>
        <v>0</v>
      </c>
      <c r="X68" s="92">
        <f>SUM(X70:X79)</f>
        <v>0</v>
      </c>
      <c r="Y68" s="44"/>
      <c r="Z68" s="45">
        <f>SUM(Z70:Z79)</f>
        <v>0</v>
      </c>
      <c r="AA68" s="44"/>
      <c r="AB68" s="45">
        <f>SUM(AB70:AB79)</f>
        <v>0</v>
      </c>
      <c r="AC68" s="46" t="e">
        <f>Y68/Y$68</f>
        <v>#DIV/0!</v>
      </c>
      <c r="AD68" s="47" t="e">
        <f>AA68/AA$68</f>
        <v>#DIV/0!</v>
      </c>
      <c r="AE68" s="94"/>
      <c r="AF68" s="94"/>
      <c r="AG68" s="95"/>
      <c r="AH68" s="94"/>
      <c r="AI68" s="94"/>
    </row>
    <row r="69" spans="1:35" s="55" customFormat="1" ht="12.75">
      <c r="A69" s="50"/>
      <c r="B69" s="50"/>
      <c r="C69" s="51"/>
      <c r="D69" s="52" t="s">
        <v>24</v>
      </c>
      <c r="E69" s="117">
        <f>IF(E68&gt;0,E68/$Y68,"")</f>
      </c>
      <c r="F69" s="118"/>
      <c r="G69" s="119">
        <f>IF(G68&gt;0,G68/$AA68,"")</f>
      </c>
      <c r="H69" s="120"/>
      <c r="I69" s="117">
        <f>IF(I68&gt;0,I68/$Y68,"")</f>
      </c>
      <c r="J69" s="118"/>
      <c r="K69" s="119">
        <f>IF(K68&gt;0,K68/$AA68,"")</f>
      </c>
      <c r="L69" s="120"/>
      <c r="M69" s="117" t="e">
        <f>IF(M68&gt;0,M68/$Y68,"")</f>
        <v>#DIV/0!</v>
      </c>
      <c r="N69" s="118"/>
      <c r="O69" s="119" t="e">
        <f>IF(O68&gt;0,O68/$AA68,"")</f>
        <v>#DIV/0!</v>
      </c>
      <c r="P69" s="120"/>
      <c r="Q69" s="117">
        <f>IF(Q68&gt;0,Q68/$Y68,"")</f>
      </c>
      <c r="R69" s="118"/>
      <c r="S69" s="119">
        <f>IF(S68&gt;0,S68/$AA68,"")</f>
      </c>
      <c r="T69" s="120"/>
      <c r="U69" s="117">
        <f>IF(U68&gt;0,U68/$Y68,"")</f>
      </c>
      <c r="V69" s="118"/>
      <c r="W69" s="119">
        <f>IF(W68&gt;0,W68/$AA68,"")</f>
      </c>
      <c r="X69" s="120"/>
      <c r="Y69" s="117">
        <f>IF(Y68&gt;0,Y68/$Y68,"")</f>
      </c>
      <c r="Z69" s="118"/>
      <c r="AA69" s="119">
        <f>IF(AA68&gt;0,AA68/$AA68,"")</f>
      </c>
      <c r="AB69" s="120"/>
      <c r="AC69" s="53"/>
      <c r="AD69" s="53"/>
      <c r="AE69" s="54"/>
      <c r="AF69" s="54"/>
      <c r="AG69" s="54"/>
      <c r="AH69" s="54"/>
      <c r="AI69" s="54"/>
    </row>
    <row r="70" spans="1:61" s="10" customFormat="1" ht="12.75">
      <c r="A70" s="89" t="s">
        <v>107</v>
      </c>
      <c r="B70" s="7" t="s">
        <v>25</v>
      </c>
      <c r="C70" s="38" t="s">
        <v>110</v>
      </c>
      <c r="D70" s="57" t="s">
        <v>27</v>
      </c>
      <c r="E70" s="62"/>
      <c r="F70" s="63">
        <f aca="true" t="shared" si="52" ref="F70:F79">IF(E$68&gt;0,E70/E$68,"")</f>
      </c>
      <c r="G70" s="62"/>
      <c r="H70" s="63">
        <f aca="true" t="shared" si="53" ref="H70:H79">IF(G$68&gt;0,G70/G$68,"")</f>
      </c>
      <c r="I70" s="62"/>
      <c r="J70" s="63">
        <f>IF(I$68&gt;N82,I70/I$68,"")</f>
      </c>
      <c r="K70" s="62"/>
      <c r="L70" s="63">
        <f aca="true" t="shared" si="54" ref="L70:L79">IF(K$68&gt;0,K70/K$68,"")</f>
      </c>
      <c r="M70" s="62">
        <f>SUM(M10,M22,M46,M58)</f>
        <v>105099</v>
      </c>
      <c r="N70" s="63">
        <f aca="true" t="shared" si="55" ref="N70:N79">IF(M$68&gt;0,M70/M$68,"")</f>
        <v>0.7179432880885859</v>
      </c>
      <c r="O70" s="62">
        <f>SUM(O10,O22,O46,O58)</f>
        <v>62726</v>
      </c>
      <c r="P70" s="63">
        <f aca="true" t="shared" si="56" ref="P70:P79">IF(O$68&gt;0,O70/O$68,"")</f>
        <v>0.4846700664503168</v>
      </c>
      <c r="Q70" s="62"/>
      <c r="R70" s="63">
        <f aca="true" t="shared" si="57" ref="R70:R79">IF(Q$68&gt;0,Q70/Q$68,"")</f>
      </c>
      <c r="S70" s="62"/>
      <c r="T70" s="63">
        <f aca="true" t="shared" si="58" ref="T70:T79">IF(S$68&gt;0,S70/S$68,"")</f>
      </c>
      <c r="U70" s="62"/>
      <c r="V70" s="63">
        <f aca="true" t="shared" si="59" ref="V70:V79">IF(U$68&gt;0,U70/U$68,"")</f>
      </c>
      <c r="W70" s="62"/>
      <c r="X70" s="63">
        <f aca="true" t="shared" si="60" ref="X70:X79">IF(W$68&gt;0,W70/W$68,"")</f>
      </c>
      <c r="Y70" s="62"/>
      <c r="Z70" s="63">
        <f aca="true" t="shared" si="61" ref="Z70:Z79">IF(Y$68&gt;0,Y70/Y$68,"")</f>
      </c>
      <c r="AA70" s="62"/>
      <c r="AB70" s="63">
        <f aca="true" t="shared" si="62" ref="AB70:AB79">IF(AA$68&gt;0,AA70/AA$68,"")</f>
      </c>
      <c r="AC70" s="64"/>
      <c r="AD70" s="65"/>
      <c r="AE70" s="66"/>
      <c r="AF70" s="66"/>
      <c r="AG70" s="67"/>
      <c r="AH70" s="66"/>
      <c r="AI70" s="66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</row>
    <row r="71" spans="1:34" s="10" customFormat="1" ht="12.75">
      <c r="A71" s="89" t="s">
        <v>107</v>
      </c>
      <c r="B71" s="7" t="s">
        <v>28</v>
      </c>
      <c r="C71" s="56" t="s">
        <v>111</v>
      </c>
      <c r="D71" s="69" t="s">
        <v>30</v>
      </c>
      <c r="E71" s="97"/>
      <c r="F71" s="63">
        <f t="shared" si="52"/>
      </c>
      <c r="G71" s="97"/>
      <c r="H71" s="63">
        <f t="shared" si="53"/>
      </c>
      <c r="I71" s="97"/>
      <c r="J71" s="63">
        <f aca="true" t="shared" si="63" ref="J71:J79">IF(I$68&gt;0,I71/I$68,"")</f>
      </c>
      <c r="K71" s="97"/>
      <c r="L71" s="63">
        <f t="shared" si="54"/>
      </c>
      <c r="M71" s="97"/>
      <c r="N71" s="63">
        <f t="shared" si="55"/>
        <v>0</v>
      </c>
      <c r="O71" s="97"/>
      <c r="P71" s="63">
        <f t="shared" si="56"/>
        <v>0</v>
      </c>
      <c r="Q71" s="97"/>
      <c r="R71" s="63">
        <f t="shared" si="57"/>
      </c>
      <c r="S71" s="97"/>
      <c r="T71" s="63">
        <f t="shared" si="58"/>
      </c>
      <c r="U71" s="97"/>
      <c r="V71" s="63">
        <f t="shared" si="59"/>
      </c>
      <c r="W71" s="97"/>
      <c r="X71" s="63">
        <f t="shared" si="60"/>
      </c>
      <c r="Y71" s="62"/>
      <c r="Z71" s="63">
        <f t="shared" si="61"/>
      </c>
      <c r="AA71" s="62"/>
      <c r="AB71" s="63">
        <f t="shared" si="62"/>
      </c>
      <c r="AC71" s="73"/>
      <c r="AD71" s="73"/>
      <c r="AE71" s="48"/>
      <c r="AH71" s="48"/>
    </row>
    <row r="72" spans="1:35" s="10" customFormat="1" ht="12.75">
      <c r="A72" s="89" t="s">
        <v>107</v>
      </c>
      <c r="B72" s="7" t="s">
        <v>31</v>
      </c>
      <c r="C72" s="38" t="s">
        <v>112</v>
      </c>
      <c r="D72" s="69" t="s">
        <v>33</v>
      </c>
      <c r="E72" s="62"/>
      <c r="F72" s="63">
        <f t="shared" si="52"/>
      </c>
      <c r="G72" s="62"/>
      <c r="H72" s="63">
        <f t="shared" si="53"/>
      </c>
      <c r="I72" s="62"/>
      <c r="J72" s="63">
        <f t="shared" si="63"/>
      </c>
      <c r="K72" s="62"/>
      <c r="L72" s="63">
        <f t="shared" si="54"/>
      </c>
      <c r="M72" s="62"/>
      <c r="N72" s="63">
        <f t="shared" si="55"/>
        <v>0</v>
      </c>
      <c r="O72" s="62"/>
      <c r="P72" s="63">
        <f t="shared" si="56"/>
        <v>0</v>
      </c>
      <c r="Q72" s="62"/>
      <c r="R72" s="63">
        <f t="shared" si="57"/>
      </c>
      <c r="S72" s="62"/>
      <c r="T72" s="63">
        <f t="shared" si="58"/>
      </c>
      <c r="U72" s="62"/>
      <c r="V72" s="63">
        <f t="shared" si="59"/>
      </c>
      <c r="W72" s="62"/>
      <c r="X72" s="63">
        <f t="shared" si="60"/>
      </c>
      <c r="Y72" s="62"/>
      <c r="Z72" s="63">
        <f t="shared" si="61"/>
      </c>
      <c r="AA72" s="62"/>
      <c r="AB72" s="63">
        <f t="shared" si="62"/>
      </c>
      <c r="AC72" s="64"/>
      <c r="AD72" s="65"/>
      <c r="AE72" s="66"/>
      <c r="AF72" s="66"/>
      <c r="AG72" s="67"/>
      <c r="AH72" s="66"/>
      <c r="AI72" s="66"/>
    </row>
    <row r="73" spans="1:34" s="10" customFormat="1" ht="12.75">
      <c r="A73" s="89" t="s">
        <v>107</v>
      </c>
      <c r="B73" s="74" t="s">
        <v>34</v>
      </c>
      <c r="C73" s="56" t="s">
        <v>113</v>
      </c>
      <c r="D73" s="69" t="s">
        <v>36</v>
      </c>
      <c r="E73" s="97"/>
      <c r="F73" s="63">
        <f t="shared" si="52"/>
      </c>
      <c r="G73" s="97"/>
      <c r="H73" s="63">
        <f t="shared" si="53"/>
      </c>
      <c r="I73" s="97"/>
      <c r="J73" s="63">
        <f t="shared" si="63"/>
      </c>
      <c r="K73" s="97"/>
      <c r="L73" s="63">
        <f t="shared" si="54"/>
      </c>
      <c r="M73" s="97"/>
      <c r="N73" s="63">
        <f t="shared" si="55"/>
        <v>0</v>
      </c>
      <c r="O73" s="97"/>
      <c r="P73" s="63">
        <f t="shared" si="56"/>
        <v>0</v>
      </c>
      <c r="Q73" s="97"/>
      <c r="R73" s="63">
        <f t="shared" si="57"/>
      </c>
      <c r="S73" s="97"/>
      <c r="T73" s="63">
        <f t="shared" si="58"/>
      </c>
      <c r="U73" s="97"/>
      <c r="V73" s="63">
        <f t="shared" si="59"/>
      </c>
      <c r="W73" s="97"/>
      <c r="X73" s="63">
        <f t="shared" si="60"/>
      </c>
      <c r="Y73" s="62"/>
      <c r="Z73" s="63">
        <f t="shared" si="61"/>
      </c>
      <c r="AA73" s="62"/>
      <c r="AB73" s="63">
        <f t="shared" si="62"/>
      </c>
      <c r="AC73" s="73"/>
      <c r="AD73" s="73"/>
      <c r="AE73" s="48"/>
      <c r="AH73" s="48"/>
    </row>
    <row r="74" spans="1:35" s="10" customFormat="1" ht="12.75">
      <c r="A74" s="89" t="s">
        <v>107</v>
      </c>
      <c r="B74" s="7" t="s">
        <v>37</v>
      </c>
      <c r="C74" s="38" t="s">
        <v>114</v>
      </c>
      <c r="D74" s="57" t="s">
        <v>39</v>
      </c>
      <c r="E74" s="62"/>
      <c r="F74" s="63">
        <f t="shared" si="52"/>
      </c>
      <c r="G74" s="62"/>
      <c r="H74" s="63">
        <f t="shared" si="53"/>
      </c>
      <c r="I74" s="62"/>
      <c r="J74" s="63">
        <f t="shared" si="63"/>
      </c>
      <c r="K74" s="62"/>
      <c r="L74" s="63">
        <f t="shared" si="54"/>
      </c>
      <c r="M74" s="62">
        <f>SUM(M14,M26,M50,M62)</f>
        <v>5430</v>
      </c>
      <c r="N74" s="63">
        <f t="shared" si="55"/>
        <v>0.03709295097309224</v>
      </c>
      <c r="O74" s="62">
        <f>SUM(O14,O26,O50,O62)</f>
        <v>2683</v>
      </c>
      <c r="P74" s="63">
        <f t="shared" si="56"/>
        <v>0.020730953484778242</v>
      </c>
      <c r="Q74" s="62"/>
      <c r="R74" s="63">
        <f t="shared" si="57"/>
      </c>
      <c r="S74" s="62"/>
      <c r="T74" s="63">
        <f t="shared" si="58"/>
      </c>
      <c r="U74" s="62"/>
      <c r="V74" s="63">
        <f t="shared" si="59"/>
      </c>
      <c r="W74" s="62"/>
      <c r="X74" s="63">
        <f t="shared" si="60"/>
      </c>
      <c r="Y74" s="62"/>
      <c r="Z74" s="63">
        <f t="shared" si="61"/>
      </c>
      <c r="AA74" s="62"/>
      <c r="AB74" s="63">
        <f t="shared" si="62"/>
      </c>
      <c r="AC74" s="64"/>
      <c r="AD74" s="65"/>
      <c r="AE74" s="66"/>
      <c r="AF74" s="66"/>
      <c r="AG74" s="67"/>
      <c r="AH74" s="66"/>
      <c r="AI74" s="66"/>
    </row>
    <row r="75" spans="1:34" s="10" customFormat="1" ht="12.75">
      <c r="A75" s="89" t="s">
        <v>107</v>
      </c>
      <c r="B75" s="74" t="s">
        <v>40</v>
      </c>
      <c r="C75" s="56" t="s">
        <v>115</v>
      </c>
      <c r="D75" s="57" t="s">
        <v>42</v>
      </c>
      <c r="E75" s="97"/>
      <c r="F75" s="63">
        <f t="shared" si="52"/>
      </c>
      <c r="G75" s="97"/>
      <c r="H75" s="63">
        <f t="shared" si="53"/>
      </c>
      <c r="I75" s="97"/>
      <c r="J75" s="63">
        <f t="shared" si="63"/>
      </c>
      <c r="K75" s="97"/>
      <c r="L75" s="63">
        <f t="shared" si="54"/>
      </c>
      <c r="M75" s="97">
        <f>SUM(M15,M51)</f>
        <v>167</v>
      </c>
      <c r="N75" s="63">
        <f t="shared" si="55"/>
        <v>0.0011407960980674777</v>
      </c>
      <c r="O75" s="97">
        <f>SUM(O15,O51)</f>
        <v>70</v>
      </c>
      <c r="P75" s="63">
        <f t="shared" si="56"/>
        <v>0.0005408746716118065</v>
      </c>
      <c r="Q75" s="97"/>
      <c r="R75" s="63">
        <f t="shared" si="57"/>
      </c>
      <c r="S75" s="97"/>
      <c r="T75" s="63">
        <f t="shared" si="58"/>
      </c>
      <c r="U75" s="97"/>
      <c r="V75" s="63">
        <f t="shared" si="59"/>
      </c>
      <c r="W75" s="97"/>
      <c r="X75" s="63">
        <f t="shared" si="60"/>
      </c>
      <c r="Y75" s="62"/>
      <c r="Z75" s="63">
        <f t="shared" si="61"/>
      </c>
      <c r="AA75" s="62"/>
      <c r="AB75" s="63">
        <f t="shared" si="62"/>
      </c>
      <c r="AC75" s="73"/>
      <c r="AD75" s="73"/>
      <c r="AE75" s="48"/>
      <c r="AH75" s="48"/>
    </row>
    <row r="76" spans="1:35" s="10" customFormat="1" ht="12.75">
      <c r="A76" s="89" t="s">
        <v>107</v>
      </c>
      <c r="B76" s="74" t="s">
        <v>43</v>
      </c>
      <c r="C76" s="38" t="s">
        <v>116</v>
      </c>
      <c r="D76" s="57" t="s">
        <v>45</v>
      </c>
      <c r="E76" s="62"/>
      <c r="F76" s="63">
        <f t="shared" si="52"/>
      </c>
      <c r="G76" s="62"/>
      <c r="H76" s="63">
        <f t="shared" si="53"/>
      </c>
      <c r="I76" s="62"/>
      <c r="J76" s="63">
        <f t="shared" si="63"/>
      </c>
      <c r="K76" s="62"/>
      <c r="L76" s="63">
        <f t="shared" si="54"/>
      </c>
      <c r="M76" s="62"/>
      <c r="N76" s="63">
        <f t="shared" si="55"/>
        <v>0</v>
      </c>
      <c r="O76" s="62"/>
      <c r="P76" s="63">
        <f t="shared" si="56"/>
        <v>0</v>
      </c>
      <c r="Q76" s="62"/>
      <c r="R76" s="63">
        <f t="shared" si="57"/>
      </c>
      <c r="S76" s="62"/>
      <c r="T76" s="63">
        <f t="shared" si="58"/>
      </c>
      <c r="U76" s="62"/>
      <c r="V76" s="63">
        <f t="shared" si="59"/>
      </c>
      <c r="W76" s="62"/>
      <c r="X76" s="63">
        <f t="shared" si="60"/>
      </c>
      <c r="Y76" s="62"/>
      <c r="Z76" s="63">
        <f t="shared" si="61"/>
      </c>
      <c r="AA76" s="62"/>
      <c r="AB76" s="63">
        <f t="shared" si="62"/>
      </c>
      <c r="AC76" s="64"/>
      <c r="AD76" s="65"/>
      <c r="AE76" s="66"/>
      <c r="AF76" s="66"/>
      <c r="AG76" s="67"/>
      <c r="AH76" s="66"/>
      <c r="AI76" s="66"/>
    </row>
    <row r="77" spans="1:34" s="10" customFormat="1" ht="12.75">
      <c r="A77" s="89" t="s">
        <v>107</v>
      </c>
      <c r="B77" s="74" t="s">
        <v>46</v>
      </c>
      <c r="C77" s="56" t="s">
        <v>117</v>
      </c>
      <c r="D77" s="57" t="s">
        <v>48</v>
      </c>
      <c r="E77" s="97"/>
      <c r="F77" s="63">
        <f t="shared" si="52"/>
      </c>
      <c r="G77" s="97"/>
      <c r="H77" s="63">
        <f t="shared" si="53"/>
      </c>
      <c r="I77" s="97"/>
      <c r="J77" s="63">
        <f t="shared" si="63"/>
      </c>
      <c r="K77" s="97"/>
      <c r="L77" s="63">
        <f t="shared" si="54"/>
      </c>
      <c r="M77" s="97">
        <f>SUM(M17,M29,M53,M65)</f>
        <v>34817</v>
      </c>
      <c r="N77" s="63">
        <f t="shared" si="55"/>
        <v>0.23783890866116988</v>
      </c>
      <c r="O77" s="97">
        <f>SUM(O17,O29,O53,O65)</f>
        <v>61303</v>
      </c>
      <c r="P77" s="63">
        <f t="shared" si="56"/>
        <v>0.4736748570545511</v>
      </c>
      <c r="Q77" s="97"/>
      <c r="R77" s="63">
        <f t="shared" si="57"/>
      </c>
      <c r="S77" s="97"/>
      <c r="T77" s="63">
        <f t="shared" si="58"/>
      </c>
      <c r="U77" s="97"/>
      <c r="V77" s="63">
        <f t="shared" si="59"/>
      </c>
      <c r="W77" s="97"/>
      <c r="X77" s="63">
        <f t="shared" si="60"/>
      </c>
      <c r="Y77" s="62"/>
      <c r="Z77" s="63">
        <f t="shared" si="61"/>
      </c>
      <c r="AA77" s="62"/>
      <c r="AB77" s="63">
        <f t="shared" si="62"/>
      </c>
      <c r="AC77" s="73"/>
      <c r="AD77" s="73"/>
      <c r="AE77" s="48"/>
      <c r="AH77" s="48"/>
    </row>
    <row r="78" spans="1:35" s="10" customFormat="1" ht="12.75">
      <c r="A78" s="89" t="s">
        <v>107</v>
      </c>
      <c r="B78" s="74" t="s">
        <v>49</v>
      </c>
      <c r="C78" s="38" t="s">
        <v>118</v>
      </c>
      <c r="D78" s="57" t="s">
        <v>51</v>
      </c>
      <c r="E78" s="62"/>
      <c r="F78" s="63">
        <f t="shared" si="52"/>
      </c>
      <c r="G78" s="62"/>
      <c r="H78" s="63">
        <f t="shared" si="53"/>
      </c>
      <c r="I78" s="62"/>
      <c r="J78" s="63">
        <f t="shared" si="63"/>
      </c>
      <c r="K78" s="62"/>
      <c r="L78" s="63">
        <f t="shared" si="54"/>
      </c>
      <c r="M78" s="62">
        <f>SUM(M18,M30,M54,M66)</f>
        <v>870</v>
      </c>
      <c r="N78" s="63">
        <f t="shared" si="55"/>
        <v>0.005943069492926381</v>
      </c>
      <c r="O78" s="62">
        <f>SUM(O18,O30,O54,O66)</f>
        <v>1714</v>
      </c>
      <c r="P78" s="63">
        <f t="shared" si="56"/>
        <v>0.013243702673466234</v>
      </c>
      <c r="Q78" s="62"/>
      <c r="R78" s="63">
        <f t="shared" si="57"/>
      </c>
      <c r="S78" s="62"/>
      <c r="T78" s="63">
        <f t="shared" si="58"/>
      </c>
      <c r="U78" s="62"/>
      <c r="V78" s="63">
        <f t="shared" si="59"/>
      </c>
      <c r="W78" s="62"/>
      <c r="X78" s="63">
        <f t="shared" si="60"/>
      </c>
      <c r="Y78" s="62"/>
      <c r="Z78" s="63">
        <f t="shared" si="61"/>
      </c>
      <c r="AA78" s="62"/>
      <c r="AB78" s="63">
        <f t="shared" si="62"/>
      </c>
      <c r="AC78" s="64"/>
      <c r="AD78" s="65"/>
      <c r="AE78" s="66"/>
      <c r="AF78" s="66"/>
      <c r="AG78" s="67"/>
      <c r="AH78" s="66"/>
      <c r="AI78" s="66"/>
    </row>
    <row r="79" spans="1:34" s="10" customFormat="1" ht="12.75">
      <c r="A79" s="89" t="s">
        <v>107</v>
      </c>
      <c r="B79" s="74" t="s">
        <v>52</v>
      </c>
      <c r="C79" s="56" t="s">
        <v>119</v>
      </c>
      <c r="D79" s="57" t="s">
        <v>54</v>
      </c>
      <c r="E79" s="97"/>
      <c r="F79" s="63">
        <f t="shared" si="52"/>
      </c>
      <c r="G79" s="97"/>
      <c r="H79" s="63">
        <f t="shared" si="53"/>
      </c>
      <c r="I79" s="97"/>
      <c r="J79" s="63">
        <f t="shared" si="63"/>
      </c>
      <c r="K79" s="97"/>
      <c r="L79" s="63">
        <f t="shared" si="54"/>
      </c>
      <c r="M79" s="97">
        <f>SUM(M19,M55)</f>
        <v>6</v>
      </c>
      <c r="N79" s="63">
        <f t="shared" si="55"/>
        <v>4.098668615811297E-05</v>
      </c>
      <c r="O79" s="97">
        <f>SUM(O19,O55)</f>
        <v>924</v>
      </c>
      <c r="P79" s="63">
        <f t="shared" si="56"/>
        <v>0.007139545665275846</v>
      </c>
      <c r="Q79" s="97"/>
      <c r="R79" s="63">
        <f t="shared" si="57"/>
      </c>
      <c r="S79" s="97"/>
      <c r="T79" s="63">
        <f t="shared" si="58"/>
      </c>
      <c r="U79" s="97"/>
      <c r="V79" s="63">
        <f t="shared" si="59"/>
      </c>
      <c r="W79" s="97"/>
      <c r="X79" s="63">
        <f t="shared" si="60"/>
      </c>
      <c r="Y79" s="62"/>
      <c r="Z79" s="63">
        <f t="shared" si="61"/>
      </c>
      <c r="AA79" s="62"/>
      <c r="AB79" s="63">
        <f t="shared" si="62"/>
      </c>
      <c r="AC79" s="73"/>
      <c r="AD79" s="73"/>
      <c r="AE79" s="48"/>
      <c r="AH79" s="48"/>
    </row>
    <row r="80" spans="1:28" s="10" customFormat="1" ht="12.75">
      <c r="A80" s="7"/>
      <c r="B80" s="7"/>
      <c r="C80" s="9"/>
      <c r="D80" s="9"/>
      <c r="G80" s="48"/>
      <c r="J80" s="98"/>
      <c r="O80" s="48"/>
      <c r="U80" s="11"/>
      <c r="V80" s="11"/>
      <c r="W80" s="11"/>
      <c r="X80" s="11"/>
      <c r="Y80" s="99"/>
      <c r="Z80" s="99"/>
      <c r="AA80" s="99"/>
      <c r="AB80" s="12"/>
    </row>
    <row r="81" spans="1:28" s="10" customFormat="1" ht="12.75">
      <c r="A81" s="7"/>
      <c r="B81" s="7"/>
      <c r="C81" s="9"/>
      <c r="D81" s="9"/>
      <c r="G81" s="48"/>
      <c r="J81" s="98"/>
      <c r="O81" s="48"/>
      <c r="U81" s="11"/>
      <c r="V81" s="11"/>
      <c r="W81" s="11"/>
      <c r="X81" s="11"/>
      <c r="Y81" s="99"/>
      <c r="Z81" s="99"/>
      <c r="AA81" s="99"/>
      <c r="AB81" s="12"/>
    </row>
    <row r="82" spans="1:28" s="10" customFormat="1" ht="12.75">
      <c r="A82" s="7"/>
      <c r="B82" s="7"/>
      <c r="C82" s="9"/>
      <c r="D82" s="9"/>
      <c r="G82" s="48"/>
      <c r="J82" s="98"/>
      <c r="O82" s="48"/>
      <c r="U82" s="11"/>
      <c r="V82" s="11"/>
      <c r="W82" s="11"/>
      <c r="X82" s="11"/>
      <c r="Y82" s="99"/>
      <c r="Z82" s="99"/>
      <c r="AA82" s="99"/>
      <c r="AB82" s="12"/>
    </row>
    <row r="83" spans="1:28" s="10" customFormat="1" ht="12.75">
      <c r="A83" s="7"/>
      <c r="B83" s="7"/>
      <c r="C83" s="9"/>
      <c r="D83" s="9"/>
      <c r="G83" s="48"/>
      <c r="J83" s="98"/>
      <c r="O83" s="48"/>
      <c r="U83" s="11"/>
      <c r="V83" s="11"/>
      <c r="W83" s="11"/>
      <c r="X83" s="11"/>
      <c r="Y83" s="12"/>
      <c r="Z83" s="12"/>
      <c r="AA83" s="100"/>
      <c r="AB83" s="12"/>
    </row>
  </sheetData>
  <sheetProtection/>
  <mergeCells count="94">
    <mergeCell ref="Q69:R69"/>
    <mergeCell ref="S69:T69"/>
    <mergeCell ref="U69:V69"/>
    <mergeCell ref="W69:X69"/>
    <mergeCell ref="Y69:Z69"/>
    <mergeCell ref="AA69:AB69"/>
    <mergeCell ref="E69:F69"/>
    <mergeCell ref="G69:H69"/>
    <mergeCell ref="I69:J69"/>
    <mergeCell ref="K69:L69"/>
    <mergeCell ref="M69:N69"/>
    <mergeCell ref="O69:P69"/>
    <mergeCell ref="Q57:R57"/>
    <mergeCell ref="S57:T57"/>
    <mergeCell ref="U57:V57"/>
    <mergeCell ref="W57:X57"/>
    <mergeCell ref="Y57:Z57"/>
    <mergeCell ref="AA57:AB57"/>
    <mergeCell ref="E57:F57"/>
    <mergeCell ref="G57:H57"/>
    <mergeCell ref="I57:J57"/>
    <mergeCell ref="K57:L57"/>
    <mergeCell ref="M57:N57"/>
    <mergeCell ref="O57:P57"/>
    <mergeCell ref="Q45:R45"/>
    <mergeCell ref="S45:T45"/>
    <mergeCell ref="U45:V45"/>
    <mergeCell ref="W45:X45"/>
    <mergeCell ref="Y45:Z45"/>
    <mergeCell ref="AA45:AB45"/>
    <mergeCell ref="E45:F45"/>
    <mergeCell ref="G45:H45"/>
    <mergeCell ref="I45:J45"/>
    <mergeCell ref="K45:L45"/>
    <mergeCell ref="M45:N45"/>
    <mergeCell ref="O45:P45"/>
    <mergeCell ref="Q33:R33"/>
    <mergeCell ref="S33:T33"/>
    <mergeCell ref="U33:V33"/>
    <mergeCell ref="W33:X33"/>
    <mergeCell ref="Y33:Z33"/>
    <mergeCell ref="AA33:AB33"/>
    <mergeCell ref="E33:F33"/>
    <mergeCell ref="G33:H33"/>
    <mergeCell ref="I33:J33"/>
    <mergeCell ref="K33:L33"/>
    <mergeCell ref="M33:N33"/>
    <mergeCell ref="O33:P33"/>
    <mergeCell ref="Q21:R21"/>
    <mergeCell ref="S21:T21"/>
    <mergeCell ref="U21:V21"/>
    <mergeCell ref="W21:X21"/>
    <mergeCell ref="Y21:Z21"/>
    <mergeCell ref="AA21:AB21"/>
    <mergeCell ref="E21:F21"/>
    <mergeCell ref="G21:H21"/>
    <mergeCell ref="I21:J21"/>
    <mergeCell ref="K21:L21"/>
    <mergeCell ref="M21:N21"/>
    <mergeCell ref="O21:P21"/>
    <mergeCell ref="Q9:R9"/>
    <mergeCell ref="S9:T9"/>
    <mergeCell ref="U9:V9"/>
    <mergeCell ref="W9:X9"/>
    <mergeCell ref="Y9:Z9"/>
    <mergeCell ref="AA9:AB9"/>
    <mergeCell ref="E9:F9"/>
    <mergeCell ref="G9:H9"/>
    <mergeCell ref="I9:J9"/>
    <mergeCell ref="K9:L9"/>
    <mergeCell ref="M9:N9"/>
    <mergeCell ref="O9:P9"/>
    <mergeCell ref="W5:X5"/>
    <mergeCell ref="Y5:Z5"/>
    <mergeCell ref="AA5:AB5"/>
    <mergeCell ref="AC5:AC6"/>
    <mergeCell ref="AD5:AD6"/>
    <mergeCell ref="A6:B6"/>
    <mergeCell ref="G5:H5"/>
    <mergeCell ref="I5:J5"/>
    <mergeCell ref="K5:L5"/>
    <mergeCell ref="Q5:R5"/>
    <mergeCell ref="S5:T5"/>
    <mergeCell ref="U5:V5"/>
    <mergeCell ref="C1:AB1"/>
    <mergeCell ref="C4:C6"/>
    <mergeCell ref="D4:D5"/>
    <mergeCell ref="E4:H4"/>
    <mergeCell ref="I4:L4"/>
    <mergeCell ref="M4:P4"/>
    <mergeCell ref="Q4:T4"/>
    <mergeCell ref="U4:X4"/>
    <mergeCell ref="Y4:AD4"/>
    <mergeCell ref="E5:F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83"/>
  <sheetViews>
    <sheetView zoomScale="55" zoomScaleNormal="55" zoomScalePageLayoutView="0" workbookViewId="0" topLeftCell="C1">
      <selection activeCell="C1" sqref="C1:AB1"/>
    </sheetView>
  </sheetViews>
  <sheetFormatPr defaultColWidth="9.00390625" defaultRowHeight="12.75"/>
  <cols>
    <col min="4" max="4" width="36.25390625" style="0" customWidth="1"/>
    <col min="5" max="5" width="11.50390625" style="0" customWidth="1"/>
    <col min="7" max="7" width="11.75390625" style="0" customWidth="1"/>
    <col min="11" max="11" width="11.375" style="0" customWidth="1"/>
    <col min="13" max="13" width="11.375" style="0" customWidth="1"/>
    <col min="15" max="15" width="11.375" style="0" customWidth="1"/>
    <col min="17" max="17" width="12.125" style="0" customWidth="1"/>
    <col min="19" max="19" width="11.375" style="0" customWidth="1"/>
    <col min="25" max="25" width="11.50390625" style="0" customWidth="1"/>
    <col min="27" max="27" width="10.625" style="0" customWidth="1"/>
  </cols>
  <sheetData>
    <row r="1" spans="1:28" s="2" customFormat="1" ht="54" customHeight="1">
      <c r="A1" s="1"/>
      <c r="B1" s="1"/>
      <c r="C1" s="101" t="s">
        <v>128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8" s="2" customFormat="1" ht="17.25">
      <c r="A2" s="1"/>
      <c r="B2" s="1"/>
      <c r="C2" s="3" t="s">
        <v>0</v>
      </c>
      <c r="D2" s="4"/>
      <c r="U2" s="5"/>
      <c r="V2" s="5"/>
      <c r="W2" s="5"/>
      <c r="X2" s="5"/>
      <c r="Y2" s="6"/>
      <c r="Z2" s="6"/>
      <c r="AA2" s="6"/>
      <c r="AB2" s="6"/>
    </row>
    <row r="3" spans="1:28" s="10" customFormat="1" ht="12.75">
      <c r="A3" s="7"/>
      <c r="B3" s="7"/>
      <c r="C3" s="8"/>
      <c r="D3" s="9"/>
      <c r="U3" s="11"/>
      <c r="V3" s="11"/>
      <c r="W3" s="11"/>
      <c r="X3" s="11"/>
      <c r="Y3" s="12"/>
      <c r="Z3" s="12"/>
      <c r="AA3" s="12"/>
      <c r="AB3" s="12"/>
    </row>
    <row r="4" spans="1:30" s="10" customFormat="1" ht="24" customHeight="1">
      <c r="A4" s="7"/>
      <c r="B4" s="7"/>
      <c r="C4" s="109" t="s">
        <v>1</v>
      </c>
      <c r="D4" s="110" t="s">
        <v>2</v>
      </c>
      <c r="E4" s="115" t="s">
        <v>3</v>
      </c>
      <c r="F4" s="115"/>
      <c r="G4" s="115"/>
      <c r="H4" s="115"/>
      <c r="I4" s="116" t="s">
        <v>4</v>
      </c>
      <c r="J4" s="116"/>
      <c r="K4" s="116"/>
      <c r="L4" s="116"/>
      <c r="M4" s="103" t="s">
        <v>5</v>
      </c>
      <c r="N4" s="103"/>
      <c r="O4" s="103"/>
      <c r="P4" s="103"/>
      <c r="Q4" s="107" t="s">
        <v>6</v>
      </c>
      <c r="R4" s="107"/>
      <c r="S4" s="107"/>
      <c r="T4" s="107"/>
      <c r="U4" s="112" t="s">
        <v>7</v>
      </c>
      <c r="V4" s="112"/>
      <c r="W4" s="112"/>
      <c r="X4" s="112"/>
      <c r="Y4" s="123" t="s">
        <v>8</v>
      </c>
      <c r="Z4" s="123"/>
      <c r="AA4" s="123"/>
      <c r="AB4" s="123"/>
      <c r="AC4" s="123"/>
      <c r="AD4" s="123"/>
    </row>
    <row r="5" spans="1:30" s="10" customFormat="1" ht="26.25" customHeight="1">
      <c r="A5" s="7"/>
      <c r="B5" s="7"/>
      <c r="C5" s="109"/>
      <c r="D5" s="111"/>
      <c r="E5" s="114" t="s">
        <v>9</v>
      </c>
      <c r="F5" s="114"/>
      <c r="G5" s="114" t="s">
        <v>10</v>
      </c>
      <c r="H5" s="114"/>
      <c r="I5" s="104" t="s">
        <v>9</v>
      </c>
      <c r="J5" s="104"/>
      <c r="K5" s="104" t="s">
        <v>10</v>
      </c>
      <c r="L5" s="104"/>
      <c r="M5" s="13" t="s">
        <v>9</v>
      </c>
      <c r="N5" s="13"/>
      <c r="O5" s="13" t="s">
        <v>10</v>
      </c>
      <c r="P5" s="13"/>
      <c r="Q5" s="108" t="s">
        <v>9</v>
      </c>
      <c r="R5" s="108"/>
      <c r="S5" s="108" t="s">
        <v>10</v>
      </c>
      <c r="T5" s="108"/>
      <c r="U5" s="113" t="s">
        <v>9</v>
      </c>
      <c r="V5" s="113"/>
      <c r="W5" s="113" t="s">
        <v>10</v>
      </c>
      <c r="X5" s="113"/>
      <c r="Y5" s="105" t="s">
        <v>9</v>
      </c>
      <c r="Z5" s="106"/>
      <c r="AA5" s="105" t="s">
        <v>10</v>
      </c>
      <c r="AB5" s="106"/>
      <c r="AC5" s="124" t="s">
        <v>11</v>
      </c>
      <c r="AD5" s="124" t="s">
        <v>12</v>
      </c>
    </row>
    <row r="6" spans="1:30" s="27" customFormat="1" ht="46.5" customHeight="1">
      <c r="A6" s="102" t="s">
        <v>13</v>
      </c>
      <c r="B6" s="102"/>
      <c r="C6" s="109"/>
      <c r="D6" s="14" t="s">
        <v>14</v>
      </c>
      <c r="E6" s="15" t="s">
        <v>15</v>
      </c>
      <c r="F6" s="16" t="s">
        <v>16</v>
      </c>
      <c r="G6" s="16" t="s">
        <v>17</v>
      </c>
      <c r="H6" s="16" t="s">
        <v>16</v>
      </c>
      <c r="I6" s="17" t="s">
        <v>15</v>
      </c>
      <c r="J6" s="18" t="s">
        <v>16</v>
      </c>
      <c r="K6" s="18" t="s">
        <v>18</v>
      </c>
      <c r="L6" s="18" t="s">
        <v>16</v>
      </c>
      <c r="M6" s="19" t="s">
        <v>15</v>
      </c>
      <c r="N6" s="20" t="s">
        <v>16</v>
      </c>
      <c r="O6" s="20" t="s">
        <v>18</v>
      </c>
      <c r="P6" s="20" t="s">
        <v>16</v>
      </c>
      <c r="Q6" s="21" t="s">
        <v>15</v>
      </c>
      <c r="R6" s="22" t="s">
        <v>16</v>
      </c>
      <c r="S6" s="22" t="s">
        <v>18</v>
      </c>
      <c r="T6" s="22" t="s">
        <v>16</v>
      </c>
      <c r="U6" s="23" t="s">
        <v>15</v>
      </c>
      <c r="V6" s="24" t="s">
        <v>16</v>
      </c>
      <c r="W6" s="24" t="s">
        <v>18</v>
      </c>
      <c r="X6" s="24" t="s">
        <v>16</v>
      </c>
      <c r="Y6" s="25" t="s">
        <v>15</v>
      </c>
      <c r="Z6" s="26" t="s">
        <v>16</v>
      </c>
      <c r="AA6" s="26" t="s">
        <v>18</v>
      </c>
      <c r="AB6" s="26" t="s">
        <v>16</v>
      </c>
      <c r="AC6" s="125"/>
      <c r="AD6" s="125"/>
    </row>
    <row r="7" spans="1:30" s="10" customFormat="1" ht="39">
      <c r="A7" s="28" t="s">
        <v>19</v>
      </c>
      <c r="B7" s="28" t="s">
        <v>20</v>
      </c>
      <c r="C7" s="29" t="s">
        <v>21</v>
      </c>
      <c r="D7" s="29">
        <v>2</v>
      </c>
      <c r="E7" s="30">
        <v>3</v>
      </c>
      <c r="F7" s="30">
        <v>4</v>
      </c>
      <c r="G7" s="30">
        <v>5</v>
      </c>
      <c r="H7" s="30">
        <v>6</v>
      </c>
      <c r="I7" s="31">
        <v>7</v>
      </c>
      <c r="J7" s="31">
        <v>8</v>
      </c>
      <c r="K7" s="31">
        <v>9</v>
      </c>
      <c r="L7" s="31">
        <v>10</v>
      </c>
      <c r="M7" s="32">
        <v>11</v>
      </c>
      <c r="N7" s="32">
        <v>12</v>
      </c>
      <c r="O7" s="32">
        <v>13</v>
      </c>
      <c r="P7" s="32">
        <v>14</v>
      </c>
      <c r="Q7" s="33">
        <v>15</v>
      </c>
      <c r="R7" s="33">
        <v>16</v>
      </c>
      <c r="S7" s="33">
        <v>17</v>
      </c>
      <c r="T7" s="33">
        <v>18</v>
      </c>
      <c r="U7" s="34">
        <v>19</v>
      </c>
      <c r="V7" s="35">
        <v>20</v>
      </c>
      <c r="W7" s="35">
        <v>21</v>
      </c>
      <c r="X7" s="35">
        <v>22</v>
      </c>
      <c r="Y7" s="36">
        <v>23</v>
      </c>
      <c r="Z7" s="36">
        <v>24</v>
      </c>
      <c r="AA7" s="36">
        <v>25</v>
      </c>
      <c r="AB7" s="36">
        <v>26</v>
      </c>
      <c r="AC7" s="36">
        <v>27</v>
      </c>
      <c r="AD7" s="36">
        <v>28</v>
      </c>
    </row>
    <row r="8" spans="1:35" s="49" customFormat="1" ht="15">
      <c r="A8" s="37" t="s">
        <v>22</v>
      </c>
      <c r="B8" s="37" t="s">
        <v>23</v>
      </c>
      <c r="C8" s="38" t="s">
        <v>21</v>
      </c>
      <c r="D8" s="39" t="s">
        <v>120</v>
      </c>
      <c r="E8" s="40"/>
      <c r="F8" s="40"/>
      <c r="G8" s="41"/>
      <c r="H8" s="40"/>
      <c r="I8" s="42"/>
      <c r="J8" s="43">
        <f>SUM(J10:J19)</f>
        <v>0</v>
      </c>
      <c r="K8" s="42"/>
      <c r="L8" s="43">
        <f>SUM(L10:L19)</f>
        <v>0</v>
      </c>
      <c r="M8" s="42">
        <f>SUM(M10:M19)</f>
        <v>141021</v>
      </c>
      <c r="N8" s="43">
        <f>SUM(N10:N19)</f>
        <v>1</v>
      </c>
      <c r="O8" s="42">
        <f>SUM(O10:O19)</f>
        <v>135412</v>
      </c>
      <c r="P8" s="43">
        <f>SUM(P10:P19)</f>
        <v>1</v>
      </c>
      <c r="Q8" s="42"/>
      <c r="R8" s="43">
        <f>SUM(R10:R19)</f>
        <v>0</v>
      </c>
      <c r="S8" s="42"/>
      <c r="T8" s="43">
        <f>SUM(T10:T19)</f>
        <v>0</v>
      </c>
      <c r="U8" s="42"/>
      <c r="V8" s="43">
        <f>SUM(V10:V19)</f>
        <v>0</v>
      </c>
      <c r="W8" s="42"/>
      <c r="X8" s="43">
        <f>SUM(X10:X19)</f>
        <v>0</v>
      </c>
      <c r="Y8" s="44">
        <f>SUM(Y10:Y19)</f>
        <v>0</v>
      </c>
      <c r="Z8" s="45">
        <f>SUM(Z10:Z19)</f>
        <v>0</v>
      </c>
      <c r="AA8" s="44">
        <f>SUM(AA10:AA19)</f>
        <v>0</v>
      </c>
      <c r="AB8" s="45">
        <f>SUM(AB10:AB19)</f>
        <v>0</v>
      </c>
      <c r="AC8" s="46" t="e">
        <f>Y8/Y$68</f>
        <v>#DIV/0!</v>
      </c>
      <c r="AD8" s="47" t="e">
        <f>AA8/AA$68</f>
        <v>#DIV/0!</v>
      </c>
      <c r="AE8" s="48"/>
      <c r="AF8" s="10"/>
      <c r="AG8" s="10"/>
      <c r="AH8" s="48"/>
      <c r="AI8" s="10"/>
    </row>
    <row r="9" spans="1:35" s="55" customFormat="1" ht="12.75">
      <c r="A9" s="50"/>
      <c r="B9" s="50"/>
      <c r="C9" s="51"/>
      <c r="D9" s="52" t="s">
        <v>24</v>
      </c>
      <c r="E9" s="117">
        <f>IF(E8&gt;0,E8/$Y8,"")</f>
      </c>
      <c r="F9" s="118"/>
      <c r="G9" s="119">
        <f>IF(G8&gt;0,G8/$AA8,"")</f>
      </c>
      <c r="H9" s="120"/>
      <c r="I9" s="117">
        <f>IF(I8&gt;0,I8/$Y8,"")</f>
      </c>
      <c r="J9" s="118"/>
      <c r="K9" s="119">
        <f>IF(K8&gt;0,K8/$AA8,"")</f>
      </c>
      <c r="L9" s="120"/>
      <c r="M9" s="117" t="e">
        <f>IF(M8&gt;0,M8/$Y8,"")</f>
        <v>#DIV/0!</v>
      </c>
      <c r="N9" s="118"/>
      <c r="O9" s="119" t="e">
        <f>IF(O8&gt;0,O8/$AA8,"")</f>
        <v>#DIV/0!</v>
      </c>
      <c r="P9" s="120"/>
      <c r="Q9" s="117">
        <f>IF(Q8&gt;0,Q8/$Y8,"")</f>
      </c>
      <c r="R9" s="118"/>
      <c r="S9" s="119">
        <f>IF(S8&gt;0,S8/$AA8,"")</f>
      </c>
      <c r="T9" s="120"/>
      <c r="U9" s="117">
        <f>IF(U8&gt;0,U8/$Y8,"")</f>
      </c>
      <c r="V9" s="118"/>
      <c r="W9" s="119">
        <f>IF(W8&gt;0,W8/$AA8,"")</f>
      </c>
      <c r="X9" s="120"/>
      <c r="Y9" s="117">
        <f>IF(Y8&gt;0,Y8/$Y8,"")</f>
      </c>
      <c r="Z9" s="118"/>
      <c r="AA9" s="119">
        <f>IF(AA8&gt;0,AA8/$AA8,"")</f>
      </c>
      <c r="AB9" s="120"/>
      <c r="AC9" s="53"/>
      <c r="AD9" s="53"/>
      <c r="AE9" s="54"/>
      <c r="AF9" s="54"/>
      <c r="AG9" s="54"/>
      <c r="AH9" s="54"/>
      <c r="AI9" s="54"/>
    </row>
    <row r="10" spans="1:61" s="10" customFormat="1" ht="12.75">
      <c r="A10" s="37" t="s">
        <v>22</v>
      </c>
      <c r="B10" s="7" t="s">
        <v>25</v>
      </c>
      <c r="C10" s="56" t="s">
        <v>26</v>
      </c>
      <c r="D10" s="57" t="s">
        <v>27</v>
      </c>
      <c r="E10" s="58"/>
      <c r="F10" s="59"/>
      <c r="G10" s="58"/>
      <c r="H10" s="58"/>
      <c r="I10" s="60"/>
      <c r="J10" s="61">
        <f aca="true" t="shared" si="0" ref="J10:J19">IF(I$8&gt;0,I10/I$8,"")</f>
      </c>
      <c r="K10" s="60"/>
      <c r="L10" s="61">
        <f aca="true" t="shared" si="1" ref="L10:L19">IF(K$8&gt;0,K10/K$8,"")</f>
      </c>
      <c r="M10" s="60">
        <v>104535</v>
      </c>
      <c r="N10" s="61">
        <f aca="true" t="shared" si="2" ref="N10:N19">IF(M$8&gt;0,M10/M$8,"")</f>
        <v>0.7412725764247878</v>
      </c>
      <c r="O10" s="60">
        <v>69748</v>
      </c>
      <c r="P10" s="61">
        <f aca="true" t="shared" si="3" ref="P10:P19">IF(O$8&gt;0,O10/O$8,"")</f>
        <v>0.5150799042920864</v>
      </c>
      <c r="Q10" s="60"/>
      <c r="R10" s="61">
        <f aca="true" t="shared" si="4" ref="R10:R19">IF(Q$8&gt;0,Q10/Q$8,"")</f>
      </c>
      <c r="S10" s="60"/>
      <c r="T10" s="61">
        <f aca="true" t="shared" si="5" ref="T10:T19">IF(S$8&gt;0,S10/S$8,"")</f>
      </c>
      <c r="U10" s="60"/>
      <c r="V10" s="61">
        <f aca="true" t="shared" si="6" ref="V10:V19">IF(U$8&gt;0,U10/U$8,"")</f>
      </c>
      <c r="W10" s="60"/>
      <c r="X10" s="61">
        <f aca="true" t="shared" si="7" ref="X10:X19">IF(W$8&gt;0,W10/W$8,"")</f>
      </c>
      <c r="Y10" s="62"/>
      <c r="Z10" s="63">
        <f aca="true" t="shared" si="8" ref="Z10:Z19">IF(Y$8&gt;0,Y10/Y$8,"")</f>
      </c>
      <c r="AA10" s="62"/>
      <c r="AB10" s="63">
        <f aca="true" t="shared" si="9" ref="AB10:AB19">IF(AA$8&gt;0,AA10/AA$8,"")</f>
      </c>
      <c r="AC10" s="64"/>
      <c r="AD10" s="65"/>
      <c r="AE10" s="66"/>
      <c r="AF10" s="66"/>
      <c r="AG10" s="67"/>
      <c r="AH10" s="66"/>
      <c r="AI10" s="66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</row>
    <row r="11" spans="1:34" s="10" customFormat="1" ht="12.75">
      <c r="A11" s="37" t="s">
        <v>22</v>
      </c>
      <c r="B11" s="7" t="s">
        <v>28</v>
      </c>
      <c r="C11" s="38" t="s">
        <v>29</v>
      </c>
      <c r="D11" s="69" t="s">
        <v>30</v>
      </c>
      <c r="E11" s="70"/>
      <c r="F11" s="70"/>
      <c r="G11" s="71"/>
      <c r="H11" s="70"/>
      <c r="I11" s="72"/>
      <c r="J11" s="61">
        <f t="shared" si="0"/>
      </c>
      <c r="K11" s="72"/>
      <c r="L11" s="61">
        <f t="shared" si="1"/>
      </c>
      <c r="M11" s="72"/>
      <c r="N11" s="61">
        <f t="shared" si="2"/>
        <v>0</v>
      </c>
      <c r="O11" s="72"/>
      <c r="P11" s="61">
        <f t="shared" si="3"/>
        <v>0</v>
      </c>
      <c r="Q11" s="72"/>
      <c r="R11" s="61">
        <f t="shared" si="4"/>
      </c>
      <c r="S11" s="72"/>
      <c r="T11" s="61">
        <f t="shared" si="5"/>
      </c>
      <c r="U11" s="72"/>
      <c r="V11" s="61">
        <f t="shared" si="6"/>
      </c>
      <c r="W11" s="72"/>
      <c r="X11" s="61">
        <f t="shared" si="7"/>
      </c>
      <c r="Y11" s="62"/>
      <c r="Z11" s="63">
        <f t="shared" si="8"/>
      </c>
      <c r="AA11" s="62"/>
      <c r="AB11" s="63">
        <f t="shared" si="9"/>
      </c>
      <c r="AC11" s="73"/>
      <c r="AD11" s="73"/>
      <c r="AE11" s="48"/>
      <c r="AH11" s="48"/>
    </row>
    <row r="12" spans="1:35" s="10" customFormat="1" ht="12.75">
      <c r="A12" s="37" t="s">
        <v>22</v>
      </c>
      <c r="B12" s="7" t="s">
        <v>31</v>
      </c>
      <c r="C12" s="56" t="s">
        <v>32</v>
      </c>
      <c r="D12" s="69" t="s">
        <v>33</v>
      </c>
      <c r="E12" s="58"/>
      <c r="F12" s="59"/>
      <c r="G12" s="58"/>
      <c r="H12" s="58"/>
      <c r="I12" s="60"/>
      <c r="J12" s="61">
        <f t="shared" si="0"/>
      </c>
      <c r="K12" s="60"/>
      <c r="L12" s="61">
        <f t="shared" si="1"/>
      </c>
      <c r="M12" s="60"/>
      <c r="N12" s="61">
        <f t="shared" si="2"/>
        <v>0</v>
      </c>
      <c r="O12" s="60"/>
      <c r="P12" s="61">
        <f t="shared" si="3"/>
        <v>0</v>
      </c>
      <c r="Q12" s="60"/>
      <c r="R12" s="61">
        <f t="shared" si="4"/>
      </c>
      <c r="S12" s="60"/>
      <c r="T12" s="61">
        <f t="shared" si="5"/>
      </c>
      <c r="U12" s="60"/>
      <c r="V12" s="61">
        <f t="shared" si="6"/>
      </c>
      <c r="W12" s="60"/>
      <c r="X12" s="61">
        <f t="shared" si="7"/>
      </c>
      <c r="Y12" s="62"/>
      <c r="Z12" s="63">
        <f t="shared" si="8"/>
      </c>
      <c r="AA12" s="62"/>
      <c r="AB12" s="63">
        <f t="shared" si="9"/>
      </c>
      <c r="AC12" s="64"/>
      <c r="AD12" s="65"/>
      <c r="AE12" s="66"/>
      <c r="AF12" s="66"/>
      <c r="AG12" s="67"/>
      <c r="AH12" s="66"/>
      <c r="AI12" s="66"/>
    </row>
    <row r="13" spans="1:34" s="10" customFormat="1" ht="12.75">
      <c r="A13" s="37" t="s">
        <v>22</v>
      </c>
      <c r="B13" s="74" t="s">
        <v>34</v>
      </c>
      <c r="C13" s="38" t="s">
        <v>35</v>
      </c>
      <c r="D13" s="69" t="s">
        <v>36</v>
      </c>
      <c r="E13" s="70"/>
      <c r="F13" s="70"/>
      <c r="G13" s="71"/>
      <c r="H13" s="70"/>
      <c r="I13" s="72"/>
      <c r="J13" s="61">
        <f t="shared" si="0"/>
      </c>
      <c r="K13" s="72"/>
      <c r="L13" s="61">
        <f t="shared" si="1"/>
      </c>
      <c r="M13" s="72"/>
      <c r="N13" s="61">
        <f t="shared" si="2"/>
        <v>0</v>
      </c>
      <c r="O13" s="72"/>
      <c r="P13" s="61">
        <f t="shared" si="3"/>
        <v>0</v>
      </c>
      <c r="Q13" s="72"/>
      <c r="R13" s="61">
        <f t="shared" si="4"/>
      </c>
      <c r="S13" s="72"/>
      <c r="T13" s="61">
        <f t="shared" si="5"/>
      </c>
      <c r="U13" s="72"/>
      <c r="V13" s="61">
        <f t="shared" si="6"/>
      </c>
      <c r="W13" s="72"/>
      <c r="X13" s="61">
        <f t="shared" si="7"/>
      </c>
      <c r="Y13" s="62"/>
      <c r="Z13" s="63">
        <f t="shared" si="8"/>
      </c>
      <c r="AA13" s="62"/>
      <c r="AB13" s="63">
        <f t="shared" si="9"/>
      </c>
      <c r="AC13" s="73"/>
      <c r="AD13" s="73"/>
      <c r="AE13" s="48"/>
      <c r="AH13" s="48"/>
    </row>
    <row r="14" spans="1:35" s="10" customFormat="1" ht="12.75">
      <c r="A14" s="37" t="s">
        <v>22</v>
      </c>
      <c r="B14" s="7" t="s">
        <v>37</v>
      </c>
      <c r="C14" s="56" t="s">
        <v>38</v>
      </c>
      <c r="D14" s="57" t="s">
        <v>39</v>
      </c>
      <c r="E14" s="58"/>
      <c r="F14" s="59"/>
      <c r="G14" s="58"/>
      <c r="H14" s="58"/>
      <c r="I14" s="60"/>
      <c r="J14" s="61">
        <f t="shared" si="0"/>
      </c>
      <c r="K14" s="60"/>
      <c r="L14" s="61">
        <f t="shared" si="1"/>
      </c>
      <c r="M14" s="60">
        <v>4954</v>
      </c>
      <c r="N14" s="61">
        <f t="shared" si="2"/>
        <v>0.035129519716921596</v>
      </c>
      <c r="O14" s="60">
        <v>2470</v>
      </c>
      <c r="P14" s="61">
        <f t="shared" si="3"/>
        <v>0.018240628600124067</v>
      </c>
      <c r="Q14" s="60"/>
      <c r="R14" s="61">
        <f t="shared" si="4"/>
      </c>
      <c r="S14" s="60"/>
      <c r="T14" s="61">
        <f t="shared" si="5"/>
      </c>
      <c r="U14" s="60"/>
      <c r="V14" s="61">
        <f t="shared" si="6"/>
      </c>
      <c r="W14" s="60"/>
      <c r="X14" s="61">
        <f t="shared" si="7"/>
      </c>
      <c r="Y14" s="62"/>
      <c r="Z14" s="63">
        <f t="shared" si="8"/>
      </c>
      <c r="AA14" s="62"/>
      <c r="AB14" s="63">
        <f t="shared" si="9"/>
      </c>
      <c r="AC14" s="64"/>
      <c r="AD14" s="65"/>
      <c r="AE14" s="66"/>
      <c r="AF14" s="66"/>
      <c r="AG14" s="67"/>
      <c r="AH14" s="66"/>
      <c r="AI14" s="66"/>
    </row>
    <row r="15" spans="1:34" s="10" customFormat="1" ht="12.75">
      <c r="A15" s="37" t="s">
        <v>22</v>
      </c>
      <c r="B15" s="74" t="s">
        <v>40</v>
      </c>
      <c r="C15" s="38" t="s">
        <v>41</v>
      </c>
      <c r="D15" s="57" t="s">
        <v>42</v>
      </c>
      <c r="E15" s="70"/>
      <c r="F15" s="70"/>
      <c r="G15" s="71"/>
      <c r="H15" s="70"/>
      <c r="I15" s="72"/>
      <c r="J15" s="61">
        <f t="shared" si="0"/>
      </c>
      <c r="K15" s="72"/>
      <c r="L15" s="61">
        <f t="shared" si="1"/>
      </c>
      <c r="M15" s="72"/>
      <c r="N15" s="61">
        <f t="shared" si="2"/>
        <v>0</v>
      </c>
      <c r="O15" s="72"/>
      <c r="P15" s="61">
        <f t="shared" si="3"/>
        <v>0</v>
      </c>
      <c r="Q15" s="72"/>
      <c r="R15" s="61">
        <f t="shared" si="4"/>
      </c>
      <c r="S15" s="72"/>
      <c r="T15" s="61">
        <f t="shared" si="5"/>
      </c>
      <c r="U15" s="72"/>
      <c r="V15" s="61">
        <f t="shared" si="6"/>
      </c>
      <c r="W15" s="72"/>
      <c r="X15" s="61">
        <f t="shared" si="7"/>
      </c>
      <c r="Y15" s="62"/>
      <c r="Z15" s="63">
        <f t="shared" si="8"/>
      </c>
      <c r="AA15" s="62"/>
      <c r="AB15" s="63">
        <f t="shared" si="9"/>
      </c>
      <c r="AC15" s="73"/>
      <c r="AD15" s="73"/>
      <c r="AE15" s="48"/>
      <c r="AH15" s="48"/>
    </row>
    <row r="16" spans="1:35" s="10" customFormat="1" ht="12.75">
      <c r="A16" s="37" t="s">
        <v>22</v>
      </c>
      <c r="B16" s="74" t="s">
        <v>43</v>
      </c>
      <c r="C16" s="56" t="s">
        <v>44</v>
      </c>
      <c r="D16" s="57" t="s">
        <v>45</v>
      </c>
      <c r="E16" s="58"/>
      <c r="F16" s="59"/>
      <c r="G16" s="58"/>
      <c r="H16" s="58"/>
      <c r="I16" s="60"/>
      <c r="J16" s="61">
        <f t="shared" si="0"/>
      </c>
      <c r="K16" s="75"/>
      <c r="L16" s="61">
        <f t="shared" si="1"/>
      </c>
      <c r="M16" s="60"/>
      <c r="N16" s="61">
        <f t="shared" si="2"/>
        <v>0</v>
      </c>
      <c r="O16" s="60"/>
      <c r="P16" s="61">
        <f t="shared" si="3"/>
        <v>0</v>
      </c>
      <c r="Q16" s="60"/>
      <c r="R16" s="61">
        <f t="shared" si="4"/>
      </c>
      <c r="S16" s="60"/>
      <c r="T16" s="61">
        <f t="shared" si="5"/>
      </c>
      <c r="U16" s="60"/>
      <c r="V16" s="61">
        <f t="shared" si="6"/>
      </c>
      <c r="W16" s="60"/>
      <c r="X16" s="61">
        <f t="shared" si="7"/>
      </c>
      <c r="Y16" s="62"/>
      <c r="Z16" s="63">
        <f t="shared" si="8"/>
      </c>
      <c r="AA16" s="62"/>
      <c r="AB16" s="63">
        <f t="shared" si="9"/>
      </c>
      <c r="AC16" s="64"/>
      <c r="AD16" s="65"/>
      <c r="AE16" s="66"/>
      <c r="AF16" s="66"/>
      <c r="AG16" s="67"/>
      <c r="AH16" s="66"/>
      <c r="AI16" s="66"/>
    </row>
    <row r="17" spans="1:34" s="10" customFormat="1" ht="12.75">
      <c r="A17" s="37" t="s">
        <v>22</v>
      </c>
      <c r="B17" s="74" t="s">
        <v>46</v>
      </c>
      <c r="C17" s="38" t="s">
        <v>47</v>
      </c>
      <c r="D17" s="57" t="s">
        <v>48</v>
      </c>
      <c r="E17" s="70"/>
      <c r="F17" s="70"/>
      <c r="G17" s="71"/>
      <c r="H17" s="70"/>
      <c r="I17" s="72"/>
      <c r="J17" s="61">
        <f t="shared" si="0"/>
      </c>
      <c r="K17" s="72"/>
      <c r="L17" s="61">
        <f t="shared" si="1"/>
      </c>
      <c r="M17" s="72">
        <v>30715</v>
      </c>
      <c r="N17" s="61">
        <f t="shared" si="2"/>
        <v>0.21780444047340466</v>
      </c>
      <c r="O17" s="72">
        <v>61751</v>
      </c>
      <c r="P17" s="61">
        <f t="shared" si="3"/>
        <v>0.45602309987298023</v>
      </c>
      <c r="Q17" s="72"/>
      <c r="R17" s="61">
        <f t="shared" si="4"/>
      </c>
      <c r="S17" s="72"/>
      <c r="T17" s="61">
        <f t="shared" si="5"/>
      </c>
      <c r="U17" s="72"/>
      <c r="V17" s="61">
        <f t="shared" si="6"/>
      </c>
      <c r="W17" s="72"/>
      <c r="X17" s="61">
        <f t="shared" si="7"/>
      </c>
      <c r="Y17" s="62"/>
      <c r="Z17" s="63">
        <f t="shared" si="8"/>
      </c>
      <c r="AA17" s="62"/>
      <c r="AB17" s="63">
        <f t="shared" si="9"/>
      </c>
      <c r="AC17" s="73"/>
      <c r="AD17" s="73"/>
      <c r="AE17" s="48"/>
      <c r="AH17" s="48"/>
    </row>
    <row r="18" spans="1:35" s="10" customFormat="1" ht="12.75">
      <c r="A18" s="37" t="s">
        <v>22</v>
      </c>
      <c r="B18" s="74" t="s">
        <v>49</v>
      </c>
      <c r="C18" s="56" t="s">
        <v>50</v>
      </c>
      <c r="D18" s="57" t="s">
        <v>51</v>
      </c>
      <c r="E18" s="58"/>
      <c r="F18" s="59"/>
      <c r="G18" s="58"/>
      <c r="H18" s="58"/>
      <c r="I18" s="60"/>
      <c r="J18" s="61">
        <f t="shared" si="0"/>
      </c>
      <c r="K18" s="60"/>
      <c r="L18" s="61">
        <f t="shared" si="1"/>
      </c>
      <c r="M18" s="60">
        <v>815</v>
      </c>
      <c r="N18" s="61">
        <f t="shared" si="2"/>
        <v>0.005779281099978018</v>
      </c>
      <c r="O18" s="60">
        <v>1440</v>
      </c>
      <c r="P18" s="61">
        <f t="shared" si="3"/>
        <v>0.010634212625173544</v>
      </c>
      <c r="Q18" s="60"/>
      <c r="R18" s="61">
        <f t="shared" si="4"/>
      </c>
      <c r="S18" s="60"/>
      <c r="T18" s="61">
        <f t="shared" si="5"/>
      </c>
      <c r="U18" s="60"/>
      <c r="V18" s="61">
        <f t="shared" si="6"/>
      </c>
      <c r="W18" s="60"/>
      <c r="X18" s="61">
        <f t="shared" si="7"/>
      </c>
      <c r="Y18" s="62"/>
      <c r="Z18" s="63">
        <f t="shared" si="8"/>
      </c>
      <c r="AA18" s="62"/>
      <c r="AB18" s="63">
        <f t="shared" si="9"/>
      </c>
      <c r="AC18" s="64"/>
      <c r="AD18" s="65"/>
      <c r="AE18" s="66"/>
      <c r="AF18" s="66"/>
      <c r="AG18" s="67"/>
      <c r="AH18" s="66"/>
      <c r="AI18" s="66"/>
    </row>
    <row r="19" spans="1:34" s="10" customFormat="1" ht="12.75">
      <c r="A19" s="37" t="s">
        <v>22</v>
      </c>
      <c r="B19" s="74" t="s">
        <v>52</v>
      </c>
      <c r="C19" s="38" t="s">
        <v>53</v>
      </c>
      <c r="D19" s="57" t="s">
        <v>54</v>
      </c>
      <c r="E19" s="70"/>
      <c r="F19" s="70"/>
      <c r="G19" s="71"/>
      <c r="H19" s="70"/>
      <c r="I19" s="72"/>
      <c r="J19" s="61">
        <f t="shared" si="0"/>
      </c>
      <c r="K19" s="72"/>
      <c r="L19" s="61">
        <f t="shared" si="1"/>
      </c>
      <c r="M19" s="72">
        <v>2</v>
      </c>
      <c r="N19" s="61">
        <f t="shared" si="2"/>
        <v>1.4182284907921515E-05</v>
      </c>
      <c r="O19" s="72">
        <v>3</v>
      </c>
      <c r="P19" s="61">
        <f t="shared" si="3"/>
        <v>2.2154609635778218E-05</v>
      </c>
      <c r="Q19" s="72"/>
      <c r="R19" s="61">
        <f t="shared" si="4"/>
      </c>
      <c r="S19" s="72"/>
      <c r="T19" s="61">
        <f t="shared" si="5"/>
      </c>
      <c r="U19" s="72"/>
      <c r="V19" s="61">
        <f t="shared" si="6"/>
      </c>
      <c r="W19" s="72"/>
      <c r="X19" s="61">
        <f t="shared" si="7"/>
      </c>
      <c r="Y19" s="62"/>
      <c r="Z19" s="63">
        <f t="shared" si="8"/>
      </c>
      <c r="AA19" s="62"/>
      <c r="AB19" s="63">
        <f t="shared" si="9"/>
      </c>
      <c r="AC19" s="73"/>
      <c r="AD19" s="73"/>
      <c r="AE19" s="48"/>
      <c r="AH19" s="48"/>
    </row>
    <row r="20" spans="1:35" s="78" customFormat="1" ht="15">
      <c r="A20" s="76" t="s">
        <v>55</v>
      </c>
      <c r="B20" s="37" t="s">
        <v>23</v>
      </c>
      <c r="C20" s="56" t="s">
        <v>56</v>
      </c>
      <c r="D20" s="77" t="s">
        <v>57</v>
      </c>
      <c r="E20" s="42"/>
      <c r="F20" s="43">
        <f>SUM(F22:F31)</f>
        <v>0</v>
      </c>
      <c r="G20" s="42"/>
      <c r="H20" s="43">
        <f>SUM(H22:H31)</f>
        <v>0</v>
      </c>
      <c r="I20" s="40"/>
      <c r="J20" s="40"/>
      <c r="K20" s="41"/>
      <c r="L20" s="40"/>
      <c r="M20" s="42">
        <f>SUM(M22:M31)</f>
        <v>857</v>
      </c>
      <c r="N20" s="43">
        <f>SUM(N22:N31)</f>
        <v>1</v>
      </c>
      <c r="O20" s="42">
        <f>SUM(O22:O31)</f>
        <v>488</v>
      </c>
      <c r="P20" s="43">
        <f>SUM(P22:P31)</f>
        <v>1</v>
      </c>
      <c r="Q20" s="42"/>
      <c r="R20" s="43">
        <f>SUM(R22:R31)</f>
        <v>0</v>
      </c>
      <c r="S20" s="42"/>
      <c r="T20" s="43">
        <f>SUM(T22:T31)</f>
        <v>0</v>
      </c>
      <c r="U20" s="42"/>
      <c r="V20" s="43">
        <f>SUM(V22:V31)</f>
        <v>0</v>
      </c>
      <c r="W20" s="42"/>
      <c r="X20" s="43">
        <f>SUM(X22:X31)</f>
        <v>0</v>
      </c>
      <c r="Y20" s="44"/>
      <c r="Z20" s="45">
        <f>SUM(Z22:Z31)</f>
        <v>0</v>
      </c>
      <c r="AA20" s="44"/>
      <c r="AB20" s="45">
        <f>SUM(AB22:AB31)</f>
        <v>0</v>
      </c>
      <c r="AC20" s="46"/>
      <c r="AD20" s="47" t="e">
        <f>AA20/AA$68</f>
        <v>#DIV/0!</v>
      </c>
      <c r="AE20" s="66"/>
      <c r="AF20" s="66"/>
      <c r="AG20" s="67"/>
      <c r="AH20" s="66"/>
      <c r="AI20" s="66"/>
    </row>
    <row r="21" spans="1:35" s="55" customFormat="1" ht="12.75">
      <c r="A21" s="50"/>
      <c r="B21" s="50"/>
      <c r="C21" s="51"/>
      <c r="D21" s="52" t="s">
        <v>24</v>
      </c>
      <c r="E21" s="117">
        <f>IF(E20&gt;0,E20/$Y20,"")</f>
      </c>
      <c r="F21" s="118"/>
      <c r="G21" s="119">
        <f>IF(G20&gt;0,G20/$AA20,"")</f>
      </c>
      <c r="H21" s="120"/>
      <c r="I21" s="117">
        <f>IF(I20&gt;0,I20/$Y20,"")</f>
      </c>
      <c r="J21" s="118"/>
      <c r="K21" s="119">
        <f>IF(K20&gt;0,K20/$AA20,"")</f>
      </c>
      <c r="L21" s="120"/>
      <c r="M21" s="117" t="e">
        <f>IF(M20&gt;0,M20/$Y20,"")</f>
        <v>#DIV/0!</v>
      </c>
      <c r="N21" s="118"/>
      <c r="O21" s="119" t="e">
        <f>IF(O20&gt;0,O20/$AA20,"")</f>
        <v>#DIV/0!</v>
      </c>
      <c r="P21" s="120"/>
      <c r="Q21" s="117">
        <f>IF(Q20&gt;0,Q20/$Y20,"")</f>
      </c>
      <c r="R21" s="118"/>
      <c r="S21" s="119">
        <f>IF(S20&gt;0,S20/$AA20,"")</f>
      </c>
      <c r="T21" s="120"/>
      <c r="U21" s="117">
        <f>IF(U20&gt;0,U20/$Y20,"")</f>
      </c>
      <c r="V21" s="118"/>
      <c r="W21" s="119">
        <f>IF(W20&gt;0,W20/$AA20,"")</f>
      </c>
      <c r="X21" s="120"/>
      <c r="Y21" s="117">
        <f>IF(Y20&gt;0,Y20/$Y20,"")</f>
      </c>
      <c r="Z21" s="118"/>
      <c r="AA21" s="119">
        <f>IF(AA20&gt;0,AA20/$AA20,"")</f>
      </c>
      <c r="AB21" s="120"/>
      <c r="AC21" s="53"/>
      <c r="AD21" s="53"/>
      <c r="AE21" s="54"/>
      <c r="AF21" s="54"/>
      <c r="AG21" s="54"/>
      <c r="AH21" s="54"/>
      <c r="AI21" s="54"/>
    </row>
    <row r="22" spans="1:61" s="10" customFormat="1" ht="12.75">
      <c r="A22" s="76" t="s">
        <v>55</v>
      </c>
      <c r="B22" s="7" t="s">
        <v>25</v>
      </c>
      <c r="C22" s="38" t="s">
        <v>58</v>
      </c>
      <c r="D22" s="57" t="s">
        <v>27</v>
      </c>
      <c r="E22" s="60"/>
      <c r="F22" s="61">
        <f aca="true" t="shared" si="10" ref="F22:F31">IF(E$20&gt;0,E22/E$20,"")</f>
      </c>
      <c r="G22" s="60"/>
      <c r="H22" s="61">
        <f aca="true" t="shared" si="11" ref="H22:H31">IF(G$20&gt;0,G22/G$20,"")</f>
      </c>
      <c r="I22" s="58"/>
      <c r="J22" s="59"/>
      <c r="K22" s="58"/>
      <c r="L22" s="58"/>
      <c r="M22" s="60">
        <v>8</v>
      </c>
      <c r="N22" s="61">
        <f aca="true" t="shared" si="12" ref="N22:N31">IF(M$20&gt;0,M22/M$20,"")</f>
        <v>0.009334889148191364</v>
      </c>
      <c r="O22" s="60">
        <v>10</v>
      </c>
      <c r="P22" s="61">
        <f aca="true" t="shared" si="13" ref="P22:P31">IF(O$20&gt;0,O22/O$20,"")</f>
        <v>0.020491803278688523</v>
      </c>
      <c r="Q22" s="60"/>
      <c r="R22" s="61">
        <f aca="true" t="shared" si="14" ref="R22:R31">IF(Q$20&gt;0,Q22/Q$20,"")</f>
      </c>
      <c r="S22" s="60"/>
      <c r="T22" s="61">
        <f aca="true" t="shared" si="15" ref="T22:T31">IF(S$20&gt;0,S22/S$20,"")</f>
      </c>
      <c r="U22" s="60"/>
      <c r="V22" s="61">
        <f aca="true" t="shared" si="16" ref="V22:V31">IF(U$20&gt;0,U22/U$20,"")</f>
      </c>
      <c r="W22" s="60"/>
      <c r="X22" s="61">
        <f aca="true" t="shared" si="17" ref="X22:X31">IF(W$20&gt;0,W22/W$20,"")</f>
      </c>
      <c r="Y22" s="62"/>
      <c r="Z22" s="63">
        <f aca="true" t="shared" si="18" ref="Z22:Z31">IF(Y$20&gt;0,Y22/Y$20,"")</f>
      </c>
      <c r="AA22" s="62"/>
      <c r="AB22" s="63">
        <f aca="true" t="shared" si="19" ref="AB22:AB31">IF(AA$20&gt;0,AA22/AA$20,"")</f>
      </c>
      <c r="AC22" s="64"/>
      <c r="AD22" s="65"/>
      <c r="AE22" s="66"/>
      <c r="AF22" s="66"/>
      <c r="AG22" s="67"/>
      <c r="AH22" s="66"/>
      <c r="AI22" s="66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</row>
    <row r="23" spans="1:34" s="10" customFormat="1" ht="12.75">
      <c r="A23" s="76" t="s">
        <v>55</v>
      </c>
      <c r="B23" s="7" t="s">
        <v>28</v>
      </c>
      <c r="C23" s="56" t="s">
        <v>59</v>
      </c>
      <c r="D23" s="69" t="s">
        <v>30</v>
      </c>
      <c r="E23" s="72"/>
      <c r="F23" s="61">
        <f t="shared" si="10"/>
      </c>
      <c r="G23" s="72"/>
      <c r="H23" s="61">
        <f t="shared" si="11"/>
      </c>
      <c r="I23" s="70"/>
      <c r="J23" s="70"/>
      <c r="K23" s="71"/>
      <c r="L23" s="70"/>
      <c r="M23" s="72"/>
      <c r="N23" s="61">
        <f t="shared" si="12"/>
        <v>0</v>
      </c>
      <c r="O23" s="72"/>
      <c r="P23" s="61">
        <f t="shared" si="13"/>
        <v>0</v>
      </c>
      <c r="Q23" s="72"/>
      <c r="R23" s="61">
        <f t="shared" si="14"/>
      </c>
      <c r="S23" s="72"/>
      <c r="T23" s="61">
        <f t="shared" si="15"/>
      </c>
      <c r="U23" s="72"/>
      <c r="V23" s="61">
        <f t="shared" si="16"/>
      </c>
      <c r="W23" s="72"/>
      <c r="X23" s="61">
        <f t="shared" si="17"/>
      </c>
      <c r="Y23" s="62"/>
      <c r="Z23" s="63">
        <f t="shared" si="18"/>
      </c>
      <c r="AA23" s="62"/>
      <c r="AB23" s="63">
        <f t="shared" si="19"/>
      </c>
      <c r="AC23" s="73"/>
      <c r="AD23" s="73"/>
      <c r="AE23" s="48"/>
      <c r="AH23" s="48"/>
    </row>
    <row r="24" spans="1:35" s="10" customFormat="1" ht="12.75">
      <c r="A24" s="76" t="s">
        <v>55</v>
      </c>
      <c r="B24" s="7" t="s">
        <v>31</v>
      </c>
      <c r="C24" s="38" t="s">
        <v>60</v>
      </c>
      <c r="D24" s="69" t="s">
        <v>33</v>
      </c>
      <c r="E24" s="60"/>
      <c r="F24" s="61">
        <f t="shared" si="10"/>
      </c>
      <c r="G24" s="60"/>
      <c r="H24" s="61">
        <f t="shared" si="11"/>
      </c>
      <c r="I24" s="58"/>
      <c r="J24" s="59"/>
      <c r="K24" s="58"/>
      <c r="L24" s="58"/>
      <c r="M24" s="60"/>
      <c r="N24" s="61">
        <f t="shared" si="12"/>
        <v>0</v>
      </c>
      <c r="O24" s="60"/>
      <c r="P24" s="61">
        <f t="shared" si="13"/>
        <v>0</v>
      </c>
      <c r="Q24" s="60"/>
      <c r="R24" s="61">
        <f t="shared" si="14"/>
      </c>
      <c r="S24" s="60"/>
      <c r="T24" s="61">
        <f t="shared" si="15"/>
      </c>
      <c r="U24" s="60"/>
      <c r="V24" s="61">
        <f t="shared" si="16"/>
      </c>
      <c r="W24" s="60"/>
      <c r="X24" s="61">
        <f t="shared" si="17"/>
      </c>
      <c r="Y24" s="62"/>
      <c r="Z24" s="63">
        <f t="shared" si="18"/>
      </c>
      <c r="AA24" s="62"/>
      <c r="AB24" s="63">
        <f t="shared" si="19"/>
      </c>
      <c r="AC24" s="64"/>
      <c r="AD24" s="65"/>
      <c r="AE24" s="66"/>
      <c r="AF24" s="66"/>
      <c r="AG24" s="67"/>
      <c r="AH24" s="66"/>
      <c r="AI24" s="66"/>
    </row>
    <row r="25" spans="1:34" s="10" customFormat="1" ht="12.75">
      <c r="A25" s="76" t="s">
        <v>55</v>
      </c>
      <c r="B25" s="74" t="s">
        <v>34</v>
      </c>
      <c r="C25" s="56" t="s">
        <v>61</v>
      </c>
      <c r="D25" s="69" t="s">
        <v>36</v>
      </c>
      <c r="E25" s="72"/>
      <c r="F25" s="61">
        <f t="shared" si="10"/>
      </c>
      <c r="G25" s="72"/>
      <c r="H25" s="61">
        <f t="shared" si="11"/>
      </c>
      <c r="I25" s="70"/>
      <c r="J25" s="70"/>
      <c r="K25" s="71"/>
      <c r="L25" s="70"/>
      <c r="M25" s="72"/>
      <c r="N25" s="61">
        <f t="shared" si="12"/>
        <v>0</v>
      </c>
      <c r="O25" s="72"/>
      <c r="P25" s="61">
        <f t="shared" si="13"/>
        <v>0</v>
      </c>
      <c r="Q25" s="72"/>
      <c r="R25" s="61">
        <f t="shared" si="14"/>
      </c>
      <c r="S25" s="72"/>
      <c r="T25" s="61">
        <f t="shared" si="15"/>
      </c>
      <c r="U25" s="72"/>
      <c r="V25" s="61">
        <f t="shared" si="16"/>
      </c>
      <c r="W25" s="72"/>
      <c r="X25" s="61">
        <f t="shared" si="17"/>
      </c>
      <c r="Y25" s="62"/>
      <c r="Z25" s="63">
        <f t="shared" si="18"/>
      </c>
      <c r="AA25" s="62"/>
      <c r="AB25" s="63">
        <f t="shared" si="19"/>
      </c>
      <c r="AC25" s="73"/>
      <c r="AD25" s="73"/>
      <c r="AE25" s="48"/>
      <c r="AH25" s="48"/>
    </row>
    <row r="26" spans="1:35" s="10" customFormat="1" ht="12.75">
      <c r="A26" s="76" t="s">
        <v>55</v>
      </c>
      <c r="B26" s="7" t="s">
        <v>37</v>
      </c>
      <c r="C26" s="38" t="s">
        <v>62</v>
      </c>
      <c r="D26" s="57" t="s">
        <v>39</v>
      </c>
      <c r="E26" s="60"/>
      <c r="F26" s="61">
        <f t="shared" si="10"/>
      </c>
      <c r="G26" s="60"/>
      <c r="H26" s="61">
        <f t="shared" si="11"/>
      </c>
      <c r="I26" s="58"/>
      <c r="J26" s="59"/>
      <c r="K26" s="58"/>
      <c r="L26" s="58"/>
      <c r="M26" s="60">
        <v>7</v>
      </c>
      <c r="N26" s="61">
        <f t="shared" si="12"/>
        <v>0.008168028004667444</v>
      </c>
      <c r="O26" s="60">
        <v>12</v>
      </c>
      <c r="P26" s="61">
        <f t="shared" si="13"/>
        <v>0.02459016393442623</v>
      </c>
      <c r="Q26" s="60"/>
      <c r="R26" s="61">
        <f t="shared" si="14"/>
      </c>
      <c r="S26" s="60"/>
      <c r="T26" s="61">
        <f t="shared" si="15"/>
      </c>
      <c r="U26" s="60"/>
      <c r="V26" s="61">
        <f t="shared" si="16"/>
      </c>
      <c r="W26" s="60"/>
      <c r="X26" s="61">
        <f t="shared" si="17"/>
      </c>
      <c r="Y26" s="62"/>
      <c r="Z26" s="63">
        <f t="shared" si="18"/>
      </c>
      <c r="AA26" s="62"/>
      <c r="AB26" s="63">
        <f t="shared" si="19"/>
      </c>
      <c r="AC26" s="64"/>
      <c r="AD26" s="65"/>
      <c r="AE26" s="66"/>
      <c r="AF26" s="66"/>
      <c r="AG26" s="67"/>
      <c r="AH26" s="66"/>
      <c r="AI26" s="66"/>
    </row>
    <row r="27" spans="1:34" s="10" customFormat="1" ht="12.75">
      <c r="A27" s="76" t="s">
        <v>55</v>
      </c>
      <c r="B27" s="74" t="s">
        <v>40</v>
      </c>
      <c r="C27" s="56" t="s">
        <v>63</v>
      </c>
      <c r="D27" s="57" t="s">
        <v>42</v>
      </c>
      <c r="E27" s="72"/>
      <c r="F27" s="61">
        <f t="shared" si="10"/>
      </c>
      <c r="G27" s="72"/>
      <c r="H27" s="61">
        <f t="shared" si="11"/>
      </c>
      <c r="I27" s="70"/>
      <c r="J27" s="70"/>
      <c r="K27" s="71"/>
      <c r="L27" s="70"/>
      <c r="M27" s="72"/>
      <c r="N27" s="61">
        <f t="shared" si="12"/>
        <v>0</v>
      </c>
      <c r="O27" s="72"/>
      <c r="P27" s="61">
        <f t="shared" si="13"/>
        <v>0</v>
      </c>
      <c r="Q27" s="72"/>
      <c r="R27" s="61">
        <f t="shared" si="14"/>
      </c>
      <c r="S27" s="72"/>
      <c r="T27" s="61">
        <f t="shared" si="15"/>
      </c>
      <c r="U27" s="72"/>
      <c r="V27" s="61">
        <f t="shared" si="16"/>
      </c>
      <c r="W27" s="72"/>
      <c r="X27" s="61">
        <f t="shared" si="17"/>
      </c>
      <c r="Y27" s="62"/>
      <c r="Z27" s="63">
        <f t="shared" si="18"/>
      </c>
      <c r="AA27" s="62"/>
      <c r="AB27" s="63">
        <f t="shared" si="19"/>
      </c>
      <c r="AC27" s="73"/>
      <c r="AD27" s="73"/>
      <c r="AE27" s="48"/>
      <c r="AH27" s="48"/>
    </row>
    <row r="28" spans="1:35" s="10" customFormat="1" ht="12.75">
      <c r="A28" s="76" t="s">
        <v>55</v>
      </c>
      <c r="B28" s="74" t="s">
        <v>43</v>
      </c>
      <c r="C28" s="38" t="s">
        <v>64</v>
      </c>
      <c r="D28" s="57" t="s">
        <v>45</v>
      </c>
      <c r="E28" s="60"/>
      <c r="F28" s="61">
        <f t="shared" si="10"/>
      </c>
      <c r="G28" s="60"/>
      <c r="H28" s="61">
        <f t="shared" si="11"/>
      </c>
      <c r="I28" s="58"/>
      <c r="J28" s="59"/>
      <c r="K28" s="58"/>
      <c r="L28" s="58"/>
      <c r="M28" s="60"/>
      <c r="N28" s="61">
        <f t="shared" si="12"/>
        <v>0</v>
      </c>
      <c r="O28" s="60"/>
      <c r="P28" s="61">
        <f t="shared" si="13"/>
        <v>0</v>
      </c>
      <c r="Q28" s="60"/>
      <c r="R28" s="61">
        <f t="shared" si="14"/>
      </c>
      <c r="S28" s="60"/>
      <c r="T28" s="61">
        <f t="shared" si="15"/>
      </c>
      <c r="U28" s="60"/>
      <c r="V28" s="61">
        <f t="shared" si="16"/>
      </c>
      <c r="W28" s="60"/>
      <c r="X28" s="61">
        <f t="shared" si="17"/>
      </c>
      <c r="Y28" s="62"/>
      <c r="Z28" s="63">
        <f t="shared" si="18"/>
      </c>
      <c r="AA28" s="62"/>
      <c r="AB28" s="63">
        <f t="shared" si="19"/>
      </c>
      <c r="AC28" s="64"/>
      <c r="AD28" s="65"/>
      <c r="AE28" s="66"/>
      <c r="AF28" s="66"/>
      <c r="AG28" s="67"/>
      <c r="AH28" s="66"/>
      <c r="AI28" s="66"/>
    </row>
    <row r="29" spans="1:34" s="10" customFormat="1" ht="12.75">
      <c r="A29" s="76" t="s">
        <v>55</v>
      </c>
      <c r="B29" s="74" t="s">
        <v>46</v>
      </c>
      <c r="C29" s="56" t="s">
        <v>65</v>
      </c>
      <c r="D29" s="57" t="s">
        <v>48</v>
      </c>
      <c r="E29" s="72"/>
      <c r="F29" s="61">
        <f t="shared" si="10"/>
      </c>
      <c r="G29" s="72"/>
      <c r="H29" s="61">
        <f t="shared" si="11"/>
      </c>
      <c r="I29" s="70"/>
      <c r="J29" s="70"/>
      <c r="K29" s="71"/>
      <c r="L29" s="70"/>
      <c r="M29" s="72">
        <v>827</v>
      </c>
      <c r="N29" s="61">
        <f t="shared" si="12"/>
        <v>0.9649941656942824</v>
      </c>
      <c r="O29" s="72">
        <v>433</v>
      </c>
      <c r="P29" s="61">
        <f t="shared" si="13"/>
        <v>0.8872950819672131</v>
      </c>
      <c r="Q29" s="72"/>
      <c r="R29" s="61">
        <f t="shared" si="14"/>
      </c>
      <c r="S29" s="72"/>
      <c r="T29" s="61">
        <f t="shared" si="15"/>
      </c>
      <c r="U29" s="72"/>
      <c r="V29" s="61">
        <f t="shared" si="16"/>
      </c>
      <c r="W29" s="72"/>
      <c r="X29" s="61">
        <f t="shared" si="17"/>
      </c>
      <c r="Y29" s="62"/>
      <c r="Z29" s="63">
        <f t="shared" si="18"/>
      </c>
      <c r="AA29" s="62"/>
      <c r="AB29" s="63">
        <f t="shared" si="19"/>
      </c>
      <c r="AC29" s="73"/>
      <c r="AD29" s="73"/>
      <c r="AE29" s="48"/>
      <c r="AH29" s="48"/>
    </row>
    <row r="30" spans="1:35" s="10" customFormat="1" ht="12.75">
      <c r="A30" s="76" t="s">
        <v>55</v>
      </c>
      <c r="B30" s="74" t="s">
        <v>49</v>
      </c>
      <c r="C30" s="38" t="s">
        <v>66</v>
      </c>
      <c r="D30" s="57" t="s">
        <v>51</v>
      </c>
      <c r="E30" s="60"/>
      <c r="F30" s="61">
        <f t="shared" si="10"/>
      </c>
      <c r="G30" s="60"/>
      <c r="H30" s="61">
        <f t="shared" si="11"/>
      </c>
      <c r="I30" s="58"/>
      <c r="J30" s="59"/>
      <c r="K30" s="58"/>
      <c r="L30" s="58"/>
      <c r="M30" s="60">
        <v>15</v>
      </c>
      <c r="N30" s="61">
        <f t="shared" si="12"/>
        <v>0.01750291715285881</v>
      </c>
      <c r="O30" s="60">
        <v>33</v>
      </c>
      <c r="P30" s="61">
        <f t="shared" si="13"/>
        <v>0.06762295081967214</v>
      </c>
      <c r="Q30" s="60"/>
      <c r="R30" s="61">
        <f t="shared" si="14"/>
      </c>
      <c r="S30" s="60"/>
      <c r="T30" s="61">
        <f t="shared" si="15"/>
      </c>
      <c r="U30" s="60"/>
      <c r="V30" s="61">
        <f t="shared" si="16"/>
      </c>
      <c r="W30" s="60"/>
      <c r="X30" s="61">
        <f t="shared" si="17"/>
      </c>
      <c r="Y30" s="62"/>
      <c r="Z30" s="63">
        <f t="shared" si="18"/>
      </c>
      <c r="AA30" s="62"/>
      <c r="AB30" s="63">
        <f t="shared" si="19"/>
      </c>
      <c r="AC30" s="64"/>
      <c r="AD30" s="65"/>
      <c r="AE30" s="66"/>
      <c r="AF30" s="66"/>
      <c r="AG30" s="67"/>
      <c r="AH30" s="66"/>
      <c r="AI30" s="66"/>
    </row>
    <row r="31" spans="1:34" s="10" customFormat="1" ht="12.75">
      <c r="A31" s="76" t="s">
        <v>55</v>
      </c>
      <c r="B31" s="74" t="s">
        <v>52</v>
      </c>
      <c r="C31" s="56" t="s">
        <v>67</v>
      </c>
      <c r="D31" s="57" t="s">
        <v>54</v>
      </c>
      <c r="E31" s="72"/>
      <c r="F31" s="61">
        <f t="shared" si="10"/>
      </c>
      <c r="G31" s="72"/>
      <c r="H31" s="61">
        <f t="shared" si="11"/>
      </c>
      <c r="I31" s="70"/>
      <c r="J31" s="70"/>
      <c r="K31" s="71"/>
      <c r="L31" s="70"/>
      <c r="M31" s="72"/>
      <c r="N31" s="61">
        <f t="shared" si="12"/>
        <v>0</v>
      </c>
      <c r="O31" s="72"/>
      <c r="P31" s="61">
        <f t="shared" si="13"/>
        <v>0</v>
      </c>
      <c r="Q31" s="72"/>
      <c r="R31" s="61">
        <f t="shared" si="14"/>
      </c>
      <c r="S31" s="72"/>
      <c r="T31" s="61">
        <f t="shared" si="15"/>
      </c>
      <c r="U31" s="72"/>
      <c r="V31" s="61">
        <f t="shared" si="16"/>
      </c>
      <c r="W31" s="72"/>
      <c r="X31" s="61">
        <f t="shared" si="17"/>
      </c>
      <c r="Y31" s="62"/>
      <c r="Z31" s="63">
        <f t="shared" si="18"/>
      </c>
      <c r="AA31" s="62"/>
      <c r="AB31" s="63">
        <f t="shared" si="19"/>
      </c>
      <c r="AC31" s="73"/>
      <c r="AD31" s="73"/>
      <c r="AE31" s="48"/>
      <c r="AH31" s="48"/>
    </row>
    <row r="32" spans="1:35" s="81" customFormat="1" ht="15">
      <c r="A32" s="79" t="s">
        <v>68</v>
      </c>
      <c r="B32" s="37" t="s">
        <v>23</v>
      </c>
      <c r="C32" s="38" t="s">
        <v>69</v>
      </c>
      <c r="D32" s="80" t="s">
        <v>70</v>
      </c>
      <c r="E32" s="42">
        <f>SUM(E34:E43)</f>
        <v>255546</v>
      </c>
      <c r="F32" s="43">
        <f>SUM(F34:F43)</f>
        <v>1</v>
      </c>
      <c r="G32" s="42">
        <f>SUM(G34:G43)</f>
        <v>551531</v>
      </c>
      <c r="H32" s="43">
        <f>SUM(H34:H43)</f>
        <v>1</v>
      </c>
      <c r="I32" s="42">
        <f>SUM(I34:I43)</f>
        <v>3623</v>
      </c>
      <c r="J32" s="43">
        <f>SUM(J34:J43)</f>
        <v>1</v>
      </c>
      <c r="K32" s="42">
        <f>SUM(K34:K43)</f>
        <v>13644</v>
      </c>
      <c r="L32" s="43">
        <f>SUM(L34:L43)</f>
        <v>1</v>
      </c>
      <c r="M32" s="40"/>
      <c r="N32" s="40"/>
      <c r="O32" s="41"/>
      <c r="P32" s="40"/>
      <c r="Q32" s="42">
        <f>SUM(Q34:Q43)</f>
        <v>43456</v>
      </c>
      <c r="R32" s="43">
        <f>SUM(R34:R43)</f>
        <v>1</v>
      </c>
      <c r="S32" s="42">
        <f>SUM(S34:S43)</f>
        <v>33654</v>
      </c>
      <c r="T32" s="43">
        <f>SUM(T34:T43)</f>
        <v>1</v>
      </c>
      <c r="U32" s="42">
        <f>SUM(U34:U43)</f>
        <v>8080</v>
      </c>
      <c r="V32" s="43">
        <f>SUM(V34:V43)</f>
        <v>1</v>
      </c>
      <c r="W32" s="42">
        <f>SUM(W34:W43)</f>
        <v>5131</v>
      </c>
      <c r="X32" s="43">
        <f>SUM(X34:X43)</f>
        <v>1</v>
      </c>
      <c r="Y32" s="44">
        <f>SUM(E32,I32,M32,Q32,U32)</f>
        <v>310705</v>
      </c>
      <c r="Z32" s="45">
        <f>SUM(Z34:Z43)</f>
        <v>1</v>
      </c>
      <c r="AA32" s="44">
        <f>SUM(G32,K32,O32,S32,W32)</f>
        <v>603960</v>
      </c>
      <c r="AB32" s="45">
        <f>SUM(AB34:AB43)</f>
        <v>1</v>
      </c>
      <c r="AC32" s="46"/>
      <c r="AD32" s="47"/>
      <c r="AE32" s="48"/>
      <c r="AF32" s="10"/>
      <c r="AG32" s="10"/>
      <c r="AH32" s="48"/>
      <c r="AI32" s="10"/>
    </row>
    <row r="33" spans="1:35" s="55" customFormat="1" ht="12.75">
      <c r="A33" s="50"/>
      <c r="B33" s="50"/>
      <c r="C33" s="51"/>
      <c r="D33" s="52" t="s">
        <v>24</v>
      </c>
      <c r="E33" s="117">
        <f>IF(E32&gt;0,E32/$Y32,"")</f>
        <v>0.8224714761590576</v>
      </c>
      <c r="F33" s="118"/>
      <c r="G33" s="119">
        <f>IF(G32&gt;0,G32/$AA32,"")</f>
        <v>0.9131912709450957</v>
      </c>
      <c r="H33" s="120"/>
      <c r="I33" s="117">
        <f>IF(I32&gt;0,I32/$Y32,"")</f>
        <v>0.011660578362111972</v>
      </c>
      <c r="J33" s="118"/>
      <c r="K33" s="119">
        <f>IF(K32&gt;0,K32/$AA32,"")</f>
        <v>0.022590900059606598</v>
      </c>
      <c r="L33" s="120"/>
      <c r="M33" s="117">
        <f>IF(M32&gt;0,M32/$Y32,"")</f>
      </c>
      <c r="N33" s="118"/>
      <c r="O33" s="119">
        <f>IF(O32&gt;0,O32/$AA32,"")</f>
      </c>
      <c r="P33" s="120"/>
      <c r="Q33" s="117">
        <f>IF(Q32&gt;0,Q32/$Y32,"")</f>
        <v>0.13986257060555832</v>
      </c>
      <c r="R33" s="118"/>
      <c r="S33" s="119">
        <f>IF(S32&gt;0,S32/$AA32,"")</f>
        <v>0.05572223326048083</v>
      </c>
      <c r="T33" s="120"/>
      <c r="U33" s="117">
        <f>IF(U32&gt;0,U32/$Y32,"")</f>
        <v>0.026005374873272074</v>
      </c>
      <c r="V33" s="118"/>
      <c r="W33" s="119">
        <f>IF(W32&gt;0,W32/$AA32,"")</f>
        <v>0.008495595734816876</v>
      </c>
      <c r="X33" s="120"/>
      <c r="Y33" s="117">
        <f>IF(Y32&gt;0,Y32/$Y32,"")</f>
        <v>1</v>
      </c>
      <c r="Z33" s="118"/>
      <c r="AA33" s="119">
        <f>IF(AA32&gt;0,AA32/$AA32,"")</f>
        <v>1</v>
      </c>
      <c r="AB33" s="120"/>
      <c r="AC33" s="53"/>
      <c r="AD33" s="53"/>
      <c r="AE33" s="54"/>
      <c r="AF33" s="54"/>
      <c r="AG33" s="54"/>
      <c r="AH33" s="54"/>
      <c r="AI33" s="54"/>
    </row>
    <row r="34" spans="1:61" s="10" customFormat="1" ht="12.75">
      <c r="A34" s="79" t="s">
        <v>68</v>
      </c>
      <c r="B34" s="7" t="s">
        <v>25</v>
      </c>
      <c r="C34" s="56" t="s">
        <v>71</v>
      </c>
      <c r="D34" s="82" t="s">
        <v>27</v>
      </c>
      <c r="E34" s="60">
        <v>147322</v>
      </c>
      <c r="F34" s="61">
        <f aca="true" t="shared" si="20" ref="F34:F43">IF(E$32&gt;0,E34/E$32,"")</f>
        <v>0.5764989473519445</v>
      </c>
      <c r="G34" s="60">
        <v>329360</v>
      </c>
      <c r="H34" s="61">
        <f aca="true" t="shared" si="21" ref="H34:H43">IF(G$32&gt;0,G34/G$32,"")</f>
        <v>0.5971740482402621</v>
      </c>
      <c r="I34" s="60">
        <v>154</v>
      </c>
      <c r="J34" s="61">
        <f aca="true" t="shared" si="22" ref="J34:J43">IF(I$32&gt;0,I34/I$32,"")</f>
        <v>0.04250621032293679</v>
      </c>
      <c r="K34" s="60">
        <v>1324</v>
      </c>
      <c r="L34" s="61">
        <f aca="true" t="shared" si="23" ref="L34:L43">IF(K$32&gt;0,K34/K$32,"")</f>
        <v>0.0970389914980944</v>
      </c>
      <c r="M34" s="58"/>
      <c r="N34" s="59"/>
      <c r="O34" s="58"/>
      <c r="P34" s="58"/>
      <c r="Q34" s="60">
        <v>1515</v>
      </c>
      <c r="R34" s="61">
        <f aca="true" t="shared" si="24" ref="R34:R43">IF(Q$32&gt;0,Q34/Q$32,"")</f>
        <v>0.034862849779086894</v>
      </c>
      <c r="S34" s="60">
        <v>587</v>
      </c>
      <c r="T34" s="61">
        <f aca="true" t="shared" si="25" ref="T34:T43">IF(S$32&gt;0,S34/S$32,"")</f>
        <v>0.017442205978486957</v>
      </c>
      <c r="U34" s="60">
        <v>641</v>
      </c>
      <c r="V34" s="61">
        <f aca="true" t="shared" si="26" ref="V34:V43">IF(U$32&gt;0,U34/U$32,"")</f>
        <v>0.07933168316831683</v>
      </c>
      <c r="W34" s="60">
        <v>273</v>
      </c>
      <c r="X34" s="61">
        <f aca="true" t="shared" si="27" ref="X34:X43">IF(W$32&gt;0,W34/W$32,"")</f>
        <v>0.05320600272851296</v>
      </c>
      <c r="Y34" s="62">
        <f>SUM(E34,I34,M34,Q34,U34)</f>
        <v>149632</v>
      </c>
      <c r="Z34" s="63">
        <f aca="true" t="shared" si="28" ref="Z34:Z43">IF(Y$32&gt;0,Y34/Y$32,"")</f>
        <v>0.48158864517790184</v>
      </c>
      <c r="AA34" s="62">
        <f>SUM(G34,K34,O34,S34,W34)</f>
        <v>331544</v>
      </c>
      <c r="AB34" s="63">
        <f aca="true" t="shared" si="29" ref="AB34:AB43">IF(AA$32&gt;0,AA34/AA$32,"")</f>
        <v>0.5489502616067289</v>
      </c>
      <c r="AC34" s="64"/>
      <c r="AD34" s="65"/>
      <c r="AE34" s="66"/>
      <c r="AF34" s="66"/>
      <c r="AG34" s="67"/>
      <c r="AH34" s="66"/>
      <c r="AI34" s="66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</row>
    <row r="35" spans="1:34" s="10" customFormat="1" ht="12.75">
      <c r="A35" s="79" t="s">
        <v>68</v>
      </c>
      <c r="B35" s="7" t="s">
        <v>28</v>
      </c>
      <c r="C35" s="38" t="s">
        <v>72</v>
      </c>
      <c r="D35" s="69" t="s">
        <v>30</v>
      </c>
      <c r="E35" s="72"/>
      <c r="F35" s="61">
        <f t="shared" si="20"/>
        <v>0</v>
      </c>
      <c r="G35" s="72"/>
      <c r="H35" s="61">
        <f t="shared" si="21"/>
        <v>0</v>
      </c>
      <c r="I35" s="72"/>
      <c r="J35" s="61">
        <f t="shared" si="22"/>
        <v>0</v>
      </c>
      <c r="K35" s="72"/>
      <c r="L35" s="61">
        <f t="shared" si="23"/>
        <v>0</v>
      </c>
      <c r="M35" s="70"/>
      <c r="N35" s="70"/>
      <c r="O35" s="71"/>
      <c r="P35" s="70"/>
      <c r="Q35" s="72"/>
      <c r="R35" s="61">
        <f t="shared" si="24"/>
        <v>0</v>
      </c>
      <c r="S35" s="72"/>
      <c r="T35" s="61">
        <f t="shared" si="25"/>
        <v>0</v>
      </c>
      <c r="U35" s="72"/>
      <c r="V35" s="61">
        <f t="shared" si="26"/>
        <v>0</v>
      </c>
      <c r="W35" s="72"/>
      <c r="X35" s="61">
        <f t="shared" si="27"/>
        <v>0</v>
      </c>
      <c r="Y35" s="62">
        <f aca="true" t="shared" si="30" ref="Y35:Y43">SUM(E35,I35,M35,Q35,U35)</f>
        <v>0</v>
      </c>
      <c r="Z35" s="63">
        <f t="shared" si="28"/>
        <v>0</v>
      </c>
      <c r="AA35" s="62">
        <f aca="true" t="shared" si="31" ref="AA35:AA43">SUM(G35,K35,O35,S35,W35)</f>
        <v>0</v>
      </c>
      <c r="AB35" s="63">
        <f t="shared" si="29"/>
        <v>0</v>
      </c>
      <c r="AC35" s="73"/>
      <c r="AD35" s="73"/>
      <c r="AE35" s="48"/>
      <c r="AH35" s="48"/>
    </row>
    <row r="36" spans="1:35" s="10" customFormat="1" ht="12.75">
      <c r="A36" s="79" t="s">
        <v>68</v>
      </c>
      <c r="B36" s="7" t="s">
        <v>31</v>
      </c>
      <c r="C36" s="56" t="s">
        <v>73</v>
      </c>
      <c r="D36" s="69" t="s">
        <v>33</v>
      </c>
      <c r="E36" s="60"/>
      <c r="F36" s="61">
        <f t="shared" si="20"/>
        <v>0</v>
      </c>
      <c r="G36" s="60"/>
      <c r="H36" s="61">
        <f t="shared" si="21"/>
        <v>0</v>
      </c>
      <c r="I36" s="60"/>
      <c r="J36" s="61">
        <f t="shared" si="22"/>
        <v>0</v>
      </c>
      <c r="K36" s="60"/>
      <c r="L36" s="61">
        <f t="shared" si="23"/>
        <v>0</v>
      </c>
      <c r="M36" s="58"/>
      <c r="N36" s="59"/>
      <c r="O36" s="58"/>
      <c r="P36" s="58"/>
      <c r="Q36" s="60"/>
      <c r="R36" s="61">
        <f t="shared" si="24"/>
        <v>0</v>
      </c>
      <c r="S36" s="60"/>
      <c r="T36" s="61">
        <f t="shared" si="25"/>
        <v>0</v>
      </c>
      <c r="U36" s="60"/>
      <c r="V36" s="61">
        <f t="shared" si="26"/>
        <v>0</v>
      </c>
      <c r="W36" s="60"/>
      <c r="X36" s="61">
        <f t="shared" si="27"/>
        <v>0</v>
      </c>
      <c r="Y36" s="62">
        <f t="shared" si="30"/>
        <v>0</v>
      </c>
      <c r="Z36" s="63">
        <f t="shared" si="28"/>
        <v>0</v>
      </c>
      <c r="AA36" s="62">
        <f t="shared" si="31"/>
        <v>0</v>
      </c>
      <c r="AB36" s="63">
        <f t="shared" si="29"/>
        <v>0</v>
      </c>
      <c r="AC36" s="64"/>
      <c r="AD36" s="65"/>
      <c r="AE36" s="66"/>
      <c r="AF36" s="66"/>
      <c r="AG36" s="67"/>
      <c r="AH36" s="66"/>
      <c r="AI36" s="66"/>
    </row>
    <row r="37" spans="1:34" s="10" customFormat="1" ht="12.75">
      <c r="A37" s="79" t="s">
        <v>68</v>
      </c>
      <c r="B37" s="74" t="s">
        <v>34</v>
      </c>
      <c r="C37" s="38" t="s">
        <v>74</v>
      </c>
      <c r="D37" s="69" t="s">
        <v>36</v>
      </c>
      <c r="E37" s="72"/>
      <c r="F37" s="61">
        <f t="shared" si="20"/>
        <v>0</v>
      </c>
      <c r="G37" s="72"/>
      <c r="H37" s="61">
        <f t="shared" si="21"/>
        <v>0</v>
      </c>
      <c r="I37" s="72"/>
      <c r="J37" s="61">
        <f t="shared" si="22"/>
        <v>0</v>
      </c>
      <c r="K37" s="72"/>
      <c r="L37" s="61">
        <f t="shared" si="23"/>
        <v>0</v>
      </c>
      <c r="M37" s="70"/>
      <c r="N37" s="70"/>
      <c r="O37" s="71"/>
      <c r="P37" s="70"/>
      <c r="Q37" s="72"/>
      <c r="R37" s="61">
        <f t="shared" si="24"/>
        <v>0</v>
      </c>
      <c r="S37" s="72"/>
      <c r="T37" s="61">
        <f t="shared" si="25"/>
        <v>0</v>
      </c>
      <c r="U37" s="72"/>
      <c r="V37" s="61">
        <f t="shared" si="26"/>
        <v>0</v>
      </c>
      <c r="W37" s="72"/>
      <c r="X37" s="61">
        <f t="shared" si="27"/>
        <v>0</v>
      </c>
      <c r="Y37" s="62">
        <f t="shared" si="30"/>
        <v>0</v>
      </c>
      <c r="Z37" s="63">
        <f t="shared" si="28"/>
        <v>0</v>
      </c>
      <c r="AA37" s="62">
        <f t="shared" si="31"/>
        <v>0</v>
      </c>
      <c r="AB37" s="63">
        <f t="shared" si="29"/>
        <v>0</v>
      </c>
      <c r="AC37" s="73"/>
      <c r="AD37" s="73"/>
      <c r="AE37" s="48"/>
      <c r="AH37" s="48"/>
    </row>
    <row r="38" spans="1:35" s="10" customFormat="1" ht="12.75">
      <c r="A38" s="79" t="s">
        <v>68</v>
      </c>
      <c r="B38" s="7" t="s">
        <v>37</v>
      </c>
      <c r="C38" s="56" t="s">
        <v>75</v>
      </c>
      <c r="D38" s="57" t="s">
        <v>39</v>
      </c>
      <c r="E38" s="60">
        <v>6365</v>
      </c>
      <c r="F38" s="61">
        <f t="shared" si="20"/>
        <v>0.02490745306128838</v>
      </c>
      <c r="G38" s="60">
        <v>3789</v>
      </c>
      <c r="H38" s="61">
        <f t="shared" si="21"/>
        <v>0.006869967417969253</v>
      </c>
      <c r="I38" s="60">
        <v>159</v>
      </c>
      <c r="J38" s="61">
        <f t="shared" si="22"/>
        <v>0.043886282086668504</v>
      </c>
      <c r="K38" s="60">
        <v>59</v>
      </c>
      <c r="L38" s="61">
        <f t="shared" si="23"/>
        <v>0.004324245089416593</v>
      </c>
      <c r="M38" s="58"/>
      <c r="N38" s="59"/>
      <c r="O38" s="58"/>
      <c r="P38" s="58"/>
      <c r="Q38" s="60">
        <v>6494</v>
      </c>
      <c r="R38" s="61">
        <f t="shared" si="24"/>
        <v>0.14943851251840942</v>
      </c>
      <c r="S38" s="60">
        <v>2174</v>
      </c>
      <c r="T38" s="61">
        <f t="shared" si="25"/>
        <v>0.0645985618351459</v>
      </c>
      <c r="U38" s="60">
        <v>53</v>
      </c>
      <c r="V38" s="61">
        <f t="shared" si="26"/>
        <v>0.006559405940594059</v>
      </c>
      <c r="W38" s="60">
        <v>21</v>
      </c>
      <c r="X38" s="61">
        <f t="shared" si="27"/>
        <v>0.004092769440654843</v>
      </c>
      <c r="Y38" s="62">
        <f t="shared" si="30"/>
        <v>13071</v>
      </c>
      <c r="Z38" s="63">
        <f t="shared" si="28"/>
        <v>0.04206884343670041</v>
      </c>
      <c r="AA38" s="62">
        <f t="shared" si="31"/>
        <v>6043</v>
      </c>
      <c r="AB38" s="63">
        <f t="shared" si="29"/>
        <v>0.010005629511888204</v>
      </c>
      <c r="AC38" s="64"/>
      <c r="AD38" s="65"/>
      <c r="AE38" s="66"/>
      <c r="AF38" s="66"/>
      <c r="AG38" s="67"/>
      <c r="AH38" s="66"/>
      <c r="AI38" s="66"/>
    </row>
    <row r="39" spans="1:34" s="10" customFormat="1" ht="12.75">
      <c r="A39" s="79" t="s">
        <v>68</v>
      </c>
      <c r="B39" s="74" t="s">
        <v>40</v>
      </c>
      <c r="C39" s="38" t="s">
        <v>76</v>
      </c>
      <c r="D39" s="57" t="s">
        <v>42</v>
      </c>
      <c r="E39" s="72"/>
      <c r="F39" s="61">
        <f t="shared" si="20"/>
        <v>0</v>
      </c>
      <c r="G39" s="72"/>
      <c r="H39" s="61">
        <f t="shared" si="21"/>
        <v>0</v>
      </c>
      <c r="I39" s="72"/>
      <c r="J39" s="61">
        <f t="shared" si="22"/>
        <v>0</v>
      </c>
      <c r="K39" s="72"/>
      <c r="L39" s="61">
        <f t="shared" si="23"/>
        <v>0</v>
      </c>
      <c r="M39" s="70"/>
      <c r="N39" s="70"/>
      <c r="O39" s="71"/>
      <c r="P39" s="70"/>
      <c r="Q39" s="72">
        <v>72</v>
      </c>
      <c r="R39" s="61">
        <f t="shared" si="24"/>
        <v>0.0016568483063328424</v>
      </c>
      <c r="S39" s="72">
        <v>39</v>
      </c>
      <c r="T39" s="61">
        <f t="shared" si="25"/>
        <v>0.0011588518452487074</v>
      </c>
      <c r="U39" s="72"/>
      <c r="V39" s="61">
        <f t="shared" si="26"/>
        <v>0</v>
      </c>
      <c r="W39" s="72"/>
      <c r="X39" s="61">
        <f t="shared" si="27"/>
        <v>0</v>
      </c>
      <c r="Y39" s="62">
        <f t="shared" si="30"/>
        <v>72</v>
      </c>
      <c r="Z39" s="63">
        <f t="shared" si="28"/>
        <v>0.0002317310632271769</v>
      </c>
      <c r="AA39" s="62">
        <f t="shared" si="31"/>
        <v>39</v>
      </c>
      <c r="AB39" s="63">
        <f t="shared" si="29"/>
        <v>6.457381283528711E-05</v>
      </c>
      <c r="AC39" s="73"/>
      <c r="AD39" s="73"/>
      <c r="AE39" s="48"/>
      <c r="AH39" s="48"/>
    </row>
    <row r="40" spans="1:35" s="10" customFormat="1" ht="12.75">
      <c r="A40" s="79" t="s">
        <v>68</v>
      </c>
      <c r="B40" s="74" t="s">
        <v>43</v>
      </c>
      <c r="C40" s="56" t="s">
        <v>77</v>
      </c>
      <c r="D40" s="57" t="s">
        <v>45</v>
      </c>
      <c r="E40" s="60"/>
      <c r="F40" s="61">
        <f t="shared" si="20"/>
        <v>0</v>
      </c>
      <c r="G40" s="60"/>
      <c r="H40" s="61">
        <f t="shared" si="21"/>
        <v>0</v>
      </c>
      <c r="I40" s="60"/>
      <c r="J40" s="61">
        <f t="shared" si="22"/>
        <v>0</v>
      </c>
      <c r="K40" s="60"/>
      <c r="L40" s="61">
        <f t="shared" si="23"/>
        <v>0</v>
      </c>
      <c r="M40" s="58"/>
      <c r="N40" s="59"/>
      <c r="O40" s="58"/>
      <c r="P40" s="58"/>
      <c r="Q40" s="60"/>
      <c r="R40" s="61">
        <f t="shared" si="24"/>
        <v>0</v>
      </c>
      <c r="S40" s="60"/>
      <c r="T40" s="61">
        <f t="shared" si="25"/>
        <v>0</v>
      </c>
      <c r="U40" s="60"/>
      <c r="V40" s="61">
        <f t="shared" si="26"/>
        <v>0</v>
      </c>
      <c r="W40" s="60"/>
      <c r="X40" s="61">
        <f t="shared" si="27"/>
        <v>0</v>
      </c>
      <c r="Y40" s="62">
        <f t="shared" si="30"/>
        <v>0</v>
      </c>
      <c r="Z40" s="63">
        <f t="shared" si="28"/>
        <v>0</v>
      </c>
      <c r="AA40" s="62">
        <f t="shared" si="31"/>
        <v>0</v>
      </c>
      <c r="AB40" s="63">
        <f t="shared" si="29"/>
        <v>0</v>
      </c>
      <c r="AC40" s="64"/>
      <c r="AD40" s="65"/>
      <c r="AE40" s="66"/>
      <c r="AF40" s="66"/>
      <c r="AG40" s="67"/>
      <c r="AH40" s="66"/>
      <c r="AI40" s="66"/>
    </row>
    <row r="41" spans="1:34" s="10" customFormat="1" ht="12.75">
      <c r="A41" s="79" t="s">
        <v>68</v>
      </c>
      <c r="B41" s="74" t="s">
        <v>46</v>
      </c>
      <c r="C41" s="38" t="s">
        <v>78</v>
      </c>
      <c r="D41" s="57" t="s">
        <v>48</v>
      </c>
      <c r="E41" s="72">
        <v>100411</v>
      </c>
      <c r="F41" s="61">
        <f t="shared" si="20"/>
        <v>0.3929273007599415</v>
      </c>
      <c r="G41" s="72">
        <v>211755</v>
      </c>
      <c r="H41" s="61">
        <f t="shared" si="21"/>
        <v>0.3839403406154867</v>
      </c>
      <c r="I41" s="72">
        <v>3197</v>
      </c>
      <c r="J41" s="61">
        <f t="shared" si="22"/>
        <v>0.882417885730058</v>
      </c>
      <c r="K41" s="72">
        <v>10680</v>
      </c>
      <c r="L41" s="61">
        <f t="shared" si="23"/>
        <v>0.7827616534740546</v>
      </c>
      <c r="M41" s="70"/>
      <c r="N41" s="70"/>
      <c r="O41" s="71"/>
      <c r="P41" s="70"/>
      <c r="Q41" s="72">
        <v>35331</v>
      </c>
      <c r="R41" s="61">
        <f t="shared" si="24"/>
        <v>0.8130292709867453</v>
      </c>
      <c r="S41" s="72">
        <v>30754</v>
      </c>
      <c r="T41" s="61">
        <f t="shared" si="25"/>
        <v>0.9138289653533013</v>
      </c>
      <c r="U41" s="72">
        <v>7374</v>
      </c>
      <c r="V41" s="61">
        <f t="shared" si="26"/>
        <v>0.9126237623762377</v>
      </c>
      <c r="W41" s="72">
        <v>4818</v>
      </c>
      <c r="X41" s="61">
        <f t="shared" si="27"/>
        <v>0.938998245955954</v>
      </c>
      <c r="Y41" s="62">
        <f t="shared" si="30"/>
        <v>146313</v>
      </c>
      <c r="Z41" s="63">
        <f t="shared" si="28"/>
        <v>0.4709064868605269</v>
      </c>
      <c r="AA41" s="62">
        <f t="shared" si="31"/>
        <v>258007</v>
      </c>
      <c r="AB41" s="63">
        <f t="shared" si="29"/>
        <v>0.4271921981588185</v>
      </c>
      <c r="AC41" s="73"/>
      <c r="AD41" s="73"/>
      <c r="AE41" s="48"/>
      <c r="AH41" s="48"/>
    </row>
    <row r="42" spans="1:35" s="10" customFormat="1" ht="12.75">
      <c r="A42" s="79" t="s">
        <v>68</v>
      </c>
      <c r="B42" s="74" t="s">
        <v>49</v>
      </c>
      <c r="C42" s="56" t="s">
        <v>79</v>
      </c>
      <c r="D42" s="57" t="s">
        <v>51</v>
      </c>
      <c r="E42" s="60">
        <v>1443</v>
      </c>
      <c r="F42" s="61">
        <f t="shared" si="20"/>
        <v>0.005646732877838041</v>
      </c>
      <c r="G42" s="60">
        <v>6568</v>
      </c>
      <c r="H42" s="61">
        <f t="shared" si="21"/>
        <v>0.011908668778364226</v>
      </c>
      <c r="I42" s="60">
        <v>113</v>
      </c>
      <c r="J42" s="61">
        <f t="shared" si="22"/>
        <v>0.031189621860336737</v>
      </c>
      <c r="K42" s="60">
        <v>1581</v>
      </c>
      <c r="L42" s="61">
        <f t="shared" si="23"/>
        <v>0.11587510993843447</v>
      </c>
      <c r="M42" s="58"/>
      <c r="N42" s="59"/>
      <c r="O42" s="58"/>
      <c r="P42" s="58"/>
      <c r="Q42" s="60">
        <v>43</v>
      </c>
      <c r="R42" s="61">
        <f t="shared" si="24"/>
        <v>0.0009895066273932253</v>
      </c>
      <c r="S42" s="60">
        <v>98</v>
      </c>
      <c r="T42" s="61">
        <f t="shared" si="25"/>
        <v>0.0029119866880608545</v>
      </c>
      <c r="U42" s="60">
        <v>12</v>
      </c>
      <c r="V42" s="61">
        <f t="shared" si="26"/>
        <v>0.0014851485148514852</v>
      </c>
      <c r="W42" s="60">
        <v>19</v>
      </c>
      <c r="X42" s="61">
        <f t="shared" si="27"/>
        <v>0.0037029818748781913</v>
      </c>
      <c r="Y42" s="62">
        <f t="shared" si="30"/>
        <v>1611</v>
      </c>
      <c r="Z42" s="63">
        <f t="shared" si="28"/>
        <v>0.005184982539708083</v>
      </c>
      <c r="AA42" s="62">
        <f t="shared" si="31"/>
        <v>8266</v>
      </c>
      <c r="AB42" s="63">
        <f t="shared" si="29"/>
        <v>0.01368633684349957</v>
      </c>
      <c r="AC42" s="64"/>
      <c r="AD42" s="65"/>
      <c r="AE42" s="66"/>
      <c r="AF42" s="66"/>
      <c r="AG42" s="67"/>
      <c r="AH42" s="66"/>
      <c r="AI42" s="66"/>
    </row>
    <row r="43" spans="1:34" s="10" customFormat="1" ht="12.75">
      <c r="A43" s="79" t="s">
        <v>68</v>
      </c>
      <c r="B43" s="74" t="s">
        <v>52</v>
      </c>
      <c r="C43" s="38" t="s">
        <v>80</v>
      </c>
      <c r="D43" s="57" t="s">
        <v>54</v>
      </c>
      <c r="E43" s="72">
        <v>5</v>
      </c>
      <c r="F43" s="61">
        <f t="shared" si="20"/>
        <v>1.95659489876578E-05</v>
      </c>
      <c r="G43" s="72">
        <v>59</v>
      </c>
      <c r="H43" s="61">
        <f t="shared" si="21"/>
        <v>0.00010697494791770544</v>
      </c>
      <c r="I43" s="72"/>
      <c r="J43" s="61">
        <f t="shared" si="22"/>
        <v>0</v>
      </c>
      <c r="K43" s="72"/>
      <c r="L43" s="61">
        <f t="shared" si="23"/>
        <v>0</v>
      </c>
      <c r="M43" s="70"/>
      <c r="N43" s="70"/>
      <c r="O43" s="71"/>
      <c r="P43" s="70"/>
      <c r="Q43" s="72">
        <v>1</v>
      </c>
      <c r="R43" s="61">
        <f t="shared" si="24"/>
        <v>2.301178203240059E-05</v>
      </c>
      <c r="S43" s="72">
        <v>2</v>
      </c>
      <c r="T43" s="61">
        <f t="shared" si="25"/>
        <v>5.942829975634397E-05</v>
      </c>
      <c r="U43" s="72"/>
      <c r="V43" s="61">
        <f t="shared" si="26"/>
        <v>0</v>
      </c>
      <c r="W43" s="72"/>
      <c r="X43" s="61">
        <f t="shared" si="27"/>
        <v>0</v>
      </c>
      <c r="Y43" s="62">
        <f t="shared" si="30"/>
        <v>6</v>
      </c>
      <c r="Z43" s="63">
        <f t="shared" si="28"/>
        <v>1.9310921935598074E-05</v>
      </c>
      <c r="AA43" s="62">
        <f t="shared" si="31"/>
        <v>61</v>
      </c>
      <c r="AB43" s="63">
        <f t="shared" si="29"/>
        <v>0.00010100006622955163</v>
      </c>
      <c r="AC43" s="73"/>
      <c r="AD43" s="73"/>
      <c r="AE43" s="48"/>
      <c r="AH43" s="48"/>
    </row>
    <row r="44" spans="1:35" s="10" customFormat="1" ht="15">
      <c r="A44" s="83" t="s">
        <v>81</v>
      </c>
      <c r="B44" s="37" t="s">
        <v>23</v>
      </c>
      <c r="C44" s="56" t="s">
        <v>82</v>
      </c>
      <c r="D44" s="84" t="s">
        <v>83</v>
      </c>
      <c r="E44" s="42"/>
      <c r="F44" s="43">
        <f>SUM(F46:F55)</f>
        <v>0</v>
      </c>
      <c r="G44" s="42"/>
      <c r="H44" s="43">
        <f>SUM(H46:H55)</f>
        <v>0</v>
      </c>
      <c r="I44" s="42"/>
      <c r="J44" s="43">
        <f>SUM(J46:J55)</f>
        <v>0</v>
      </c>
      <c r="K44" s="42"/>
      <c r="L44" s="43">
        <f>SUM(L46:L55)</f>
        <v>0</v>
      </c>
      <c r="M44" s="42">
        <f>SUM(M46:M55)</f>
        <v>3126</v>
      </c>
      <c r="N44" s="43">
        <f>SUM(N46:N55)</f>
        <v>1</v>
      </c>
      <c r="O44" s="42">
        <f>SUM(O46:O55)</f>
        <v>4777</v>
      </c>
      <c r="P44" s="43">
        <f>SUM(P46:P55)</f>
        <v>0.9999999999999999</v>
      </c>
      <c r="Q44" s="40"/>
      <c r="R44" s="40"/>
      <c r="S44" s="41"/>
      <c r="T44" s="40"/>
      <c r="U44" s="42"/>
      <c r="V44" s="43">
        <f>SUM(V46:V55)</f>
        <v>0</v>
      </c>
      <c r="W44" s="42"/>
      <c r="X44" s="43">
        <f>SUM(X46:X55)</f>
        <v>0</v>
      </c>
      <c r="Y44" s="44"/>
      <c r="Z44" s="45">
        <f>SUM(Z46:Z55)</f>
        <v>0</v>
      </c>
      <c r="AA44" s="44"/>
      <c r="AB44" s="45">
        <f>SUM(AB46:AB55)</f>
        <v>0</v>
      </c>
      <c r="AC44" s="46" t="e">
        <f>Y44/Y$68</f>
        <v>#DIV/0!</v>
      </c>
      <c r="AD44" s="47" t="e">
        <f>AA44/AA$68</f>
        <v>#DIV/0!</v>
      </c>
      <c r="AE44" s="66"/>
      <c r="AF44" s="66"/>
      <c r="AG44" s="67"/>
      <c r="AH44" s="66"/>
      <c r="AI44" s="66"/>
    </row>
    <row r="45" spans="1:35" s="55" customFormat="1" ht="12.75">
      <c r="A45" s="50"/>
      <c r="B45" s="50"/>
      <c r="C45" s="51"/>
      <c r="D45" s="52" t="s">
        <v>24</v>
      </c>
      <c r="E45" s="117">
        <f>IF(E44&gt;0,E44/$Y44,"")</f>
      </c>
      <c r="F45" s="118"/>
      <c r="G45" s="119">
        <f>IF(G44&gt;0,G44/$AA44,"")</f>
      </c>
      <c r="H45" s="120"/>
      <c r="I45" s="117">
        <f>IF(I44&gt;0,I44/$Y44,"")</f>
      </c>
      <c r="J45" s="118"/>
      <c r="K45" s="119">
        <f>IF(K44&gt;0,K44/$AA44,"")</f>
      </c>
      <c r="L45" s="120"/>
      <c r="M45" s="117" t="e">
        <f>IF(M44&gt;0,M44/$Y44,"")</f>
        <v>#DIV/0!</v>
      </c>
      <c r="N45" s="118"/>
      <c r="O45" s="119" t="e">
        <f>IF(O44&gt;0,O44/$AA44,"")</f>
        <v>#DIV/0!</v>
      </c>
      <c r="P45" s="120"/>
      <c r="Q45" s="117">
        <f>IF(Q44&gt;0,Q44/$Y44,"")</f>
      </c>
      <c r="R45" s="118"/>
      <c r="S45" s="119">
        <f>IF(S44&gt;0,S44/$AA44,"")</f>
      </c>
      <c r="T45" s="120"/>
      <c r="U45" s="117">
        <f>IF(U44&gt;0,U44/$Y44,"")</f>
      </c>
      <c r="V45" s="118"/>
      <c r="W45" s="119">
        <f>IF(W44&gt;0,W44/$AA44,"")</f>
      </c>
      <c r="X45" s="120"/>
      <c r="Y45" s="117">
        <f>IF(Y44&gt;0,Y44/$Y44,"")</f>
      </c>
      <c r="Z45" s="118"/>
      <c r="AA45" s="119">
        <f>IF(AA44&gt;0,AA44/$AA44,"")</f>
      </c>
      <c r="AB45" s="120"/>
      <c r="AC45" s="53"/>
      <c r="AD45" s="53"/>
      <c r="AE45" s="54"/>
      <c r="AF45" s="54"/>
      <c r="AG45" s="54"/>
      <c r="AH45" s="54"/>
      <c r="AI45" s="54"/>
    </row>
    <row r="46" spans="1:61" s="10" customFormat="1" ht="12.75">
      <c r="A46" s="83" t="s">
        <v>81</v>
      </c>
      <c r="B46" s="7" t="s">
        <v>25</v>
      </c>
      <c r="C46" s="38" t="s">
        <v>84</v>
      </c>
      <c r="D46" s="57" t="s">
        <v>27</v>
      </c>
      <c r="E46" s="60"/>
      <c r="F46" s="61">
        <f aca="true" t="shared" si="32" ref="F46:F55">IF(E$44&gt;0,E46/E$44,"")</f>
      </c>
      <c r="G46" s="60"/>
      <c r="H46" s="61">
        <f aca="true" t="shared" si="33" ref="H46:H55">IF(G$44&gt;0,G46/G$44,"")</f>
      </c>
      <c r="I46" s="60"/>
      <c r="J46" s="61">
        <f aca="true" t="shared" si="34" ref="J46:J55">IF(I$44&gt;0,I46/I$44,"")</f>
      </c>
      <c r="K46" s="60"/>
      <c r="L46" s="61">
        <f aca="true" t="shared" si="35" ref="L46:L55">IF(K$44&gt;0,K46/K$44,"")</f>
      </c>
      <c r="M46" s="60">
        <v>158</v>
      </c>
      <c r="N46" s="61">
        <f aca="true" t="shared" si="36" ref="N46:N55">IF(M$44&gt;0,M46/M$44,"")</f>
        <v>0.05054382597568778</v>
      </c>
      <c r="O46" s="60">
        <v>179</v>
      </c>
      <c r="P46" s="61">
        <f aca="true" t="shared" si="37" ref="P46:P55">IF(O$44&gt;0,O46/O$44,"")</f>
        <v>0.03747121624450492</v>
      </c>
      <c r="Q46" s="58"/>
      <c r="R46" s="59"/>
      <c r="S46" s="58"/>
      <c r="T46" s="58"/>
      <c r="U46" s="60"/>
      <c r="V46" s="61">
        <f aca="true" t="shared" si="38" ref="V46:V55">IF(U$44&gt;0,U46/U$44,"")</f>
      </c>
      <c r="W46" s="60"/>
      <c r="X46" s="61">
        <f aca="true" t="shared" si="39" ref="X46:X55">IF(W$44&gt;0,W46/W$44,"")</f>
      </c>
      <c r="Y46" s="62"/>
      <c r="Z46" s="63">
        <f aca="true" t="shared" si="40" ref="Z46:Z55">IF(Y$44&gt;0,Y46/Y$44,"")</f>
      </c>
      <c r="AA46" s="62"/>
      <c r="AB46" s="63">
        <f aca="true" t="shared" si="41" ref="AB46:AB55">IF(AA$44&gt;0,AA46/AA$44,"")</f>
      </c>
      <c r="AC46" s="64"/>
      <c r="AD46" s="65"/>
      <c r="AE46" s="66"/>
      <c r="AF46" s="66"/>
      <c r="AG46" s="67"/>
      <c r="AH46" s="66"/>
      <c r="AI46" s="66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</row>
    <row r="47" spans="1:34" s="10" customFormat="1" ht="12.75">
      <c r="A47" s="83" t="s">
        <v>81</v>
      </c>
      <c r="B47" s="7" t="s">
        <v>28</v>
      </c>
      <c r="C47" s="56" t="s">
        <v>85</v>
      </c>
      <c r="D47" s="69" t="s">
        <v>30</v>
      </c>
      <c r="E47" s="72"/>
      <c r="F47" s="61">
        <f t="shared" si="32"/>
      </c>
      <c r="G47" s="72"/>
      <c r="H47" s="61">
        <f t="shared" si="33"/>
      </c>
      <c r="I47" s="72"/>
      <c r="J47" s="61">
        <f t="shared" si="34"/>
      </c>
      <c r="K47" s="72"/>
      <c r="L47" s="61">
        <f t="shared" si="35"/>
      </c>
      <c r="M47" s="72"/>
      <c r="N47" s="61">
        <f t="shared" si="36"/>
        <v>0</v>
      </c>
      <c r="O47" s="72"/>
      <c r="P47" s="61">
        <f t="shared" si="37"/>
        <v>0</v>
      </c>
      <c r="Q47" s="70"/>
      <c r="R47" s="70"/>
      <c r="S47" s="71"/>
      <c r="T47" s="70"/>
      <c r="U47" s="72"/>
      <c r="V47" s="61">
        <f t="shared" si="38"/>
      </c>
      <c r="W47" s="72"/>
      <c r="X47" s="61">
        <f t="shared" si="39"/>
      </c>
      <c r="Y47" s="62"/>
      <c r="Z47" s="63">
        <f t="shared" si="40"/>
      </c>
      <c r="AA47" s="62"/>
      <c r="AB47" s="63">
        <f t="shared" si="41"/>
      </c>
      <c r="AC47" s="73"/>
      <c r="AD47" s="73"/>
      <c r="AE47" s="48"/>
      <c r="AH47" s="48"/>
    </row>
    <row r="48" spans="1:35" s="10" customFormat="1" ht="12.75">
      <c r="A48" s="83" t="s">
        <v>81</v>
      </c>
      <c r="B48" s="7" t="s">
        <v>31</v>
      </c>
      <c r="C48" s="38" t="s">
        <v>86</v>
      </c>
      <c r="D48" s="69" t="s">
        <v>33</v>
      </c>
      <c r="E48" s="60"/>
      <c r="F48" s="61">
        <f t="shared" si="32"/>
      </c>
      <c r="G48" s="60"/>
      <c r="H48" s="61">
        <f t="shared" si="33"/>
      </c>
      <c r="I48" s="60"/>
      <c r="J48" s="61">
        <f t="shared" si="34"/>
      </c>
      <c r="K48" s="60"/>
      <c r="L48" s="61">
        <f t="shared" si="35"/>
      </c>
      <c r="M48" s="60"/>
      <c r="N48" s="61">
        <f t="shared" si="36"/>
        <v>0</v>
      </c>
      <c r="O48" s="60"/>
      <c r="P48" s="61">
        <f t="shared" si="37"/>
        <v>0</v>
      </c>
      <c r="Q48" s="58"/>
      <c r="R48" s="59"/>
      <c r="S48" s="58"/>
      <c r="T48" s="58"/>
      <c r="U48" s="60"/>
      <c r="V48" s="61">
        <f t="shared" si="38"/>
      </c>
      <c r="W48" s="60"/>
      <c r="X48" s="61">
        <f t="shared" si="39"/>
      </c>
      <c r="Y48" s="62"/>
      <c r="Z48" s="63">
        <f t="shared" si="40"/>
      </c>
      <c r="AA48" s="62"/>
      <c r="AB48" s="63">
        <f t="shared" si="41"/>
      </c>
      <c r="AC48" s="64"/>
      <c r="AD48" s="65"/>
      <c r="AE48" s="66"/>
      <c r="AF48" s="66"/>
      <c r="AG48" s="67"/>
      <c r="AH48" s="66"/>
      <c r="AI48" s="66"/>
    </row>
    <row r="49" spans="1:34" s="10" customFormat="1" ht="12.75">
      <c r="A49" s="83" t="s">
        <v>81</v>
      </c>
      <c r="B49" s="74" t="s">
        <v>34</v>
      </c>
      <c r="C49" s="56" t="s">
        <v>87</v>
      </c>
      <c r="D49" s="69" t="s">
        <v>36</v>
      </c>
      <c r="E49" s="72"/>
      <c r="F49" s="61">
        <f t="shared" si="32"/>
      </c>
      <c r="G49" s="72"/>
      <c r="H49" s="61">
        <f t="shared" si="33"/>
      </c>
      <c r="I49" s="72"/>
      <c r="J49" s="61">
        <f t="shared" si="34"/>
      </c>
      <c r="K49" s="72"/>
      <c r="L49" s="61">
        <f t="shared" si="35"/>
      </c>
      <c r="M49" s="72"/>
      <c r="N49" s="61">
        <f t="shared" si="36"/>
        <v>0</v>
      </c>
      <c r="O49" s="72"/>
      <c r="P49" s="61">
        <f t="shared" si="37"/>
        <v>0</v>
      </c>
      <c r="Q49" s="70"/>
      <c r="R49" s="70"/>
      <c r="S49" s="71"/>
      <c r="T49" s="70"/>
      <c r="U49" s="72"/>
      <c r="V49" s="61">
        <f t="shared" si="38"/>
      </c>
      <c r="W49" s="72"/>
      <c r="X49" s="61">
        <f t="shared" si="39"/>
      </c>
      <c r="Y49" s="62"/>
      <c r="Z49" s="63">
        <f t="shared" si="40"/>
      </c>
      <c r="AA49" s="62"/>
      <c r="AB49" s="63">
        <f t="shared" si="41"/>
      </c>
      <c r="AC49" s="73"/>
      <c r="AD49" s="73"/>
      <c r="AE49" s="48"/>
      <c r="AH49" s="48"/>
    </row>
    <row r="50" spans="1:35" s="10" customFormat="1" ht="12.75">
      <c r="A50" s="83" t="s">
        <v>81</v>
      </c>
      <c r="B50" s="7" t="s">
        <v>37</v>
      </c>
      <c r="C50" s="38" t="s">
        <v>88</v>
      </c>
      <c r="D50" s="57" t="s">
        <v>39</v>
      </c>
      <c r="E50" s="60"/>
      <c r="F50" s="61">
        <f t="shared" si="32"/>
      </c>
      <c r="G50" s="60"/>
      <c r="H50" s="61">
        <f t="shared" si="33"/>
      </c>
      <c r="I50" s="60"/>
      <c r="J50" s="61">
        <f t="shared" si="34"/>
      </c>
      <c r="K50" s="60"/>
      <c r="L50" s="61">
        <f t="shared" si="35"/>
      </c>
      <c r="M50" s="60">
        <v>314</v>
      </c>
      <c r="N50" s="61">
        <f t="shared" si="36"/>
        <v>0.10044785668586052</v>
      </c>
      <c r="O50" s="60">
        <v>182</v>
      </c>
      <c r="P50" s="61">
        <f t="shared" si="37"/>
        <v>0.038099225455306675</v>
      </c>
      <c r="Q50" s="58"/>
      <c r="R50" s="59"/>
      <c r="S50" s="58"/>
      <c r="T50" s="58"/>
      <c r="U50" s="60"/>
      <c r="V50" s="61">
        <f t="shared" si="38"/>
      </c>
      <c r="W50" s="60"/>
      <c r="X50" s="61">
        <f t="shared" si="39"/>
      </c>
      <c r="Y50" s="62"/>
      <c r="Z50" s="63">
        <f t="shared" si="40"/>
      </c>
      <c r="AA50" s="62"/>
      <c r="AB50" s="63">
        <f t="shared" si="41"/>
      </c>
      <c r="AC50" s="64"/>
      <c r="AD50" s="65"/>
      <c r="AE50" s="66"/>
      <c r="AF50" s="66"/>
      <c r="AG50" s="67"/>
      <c r="AH50" s="66"/>
      <c r="AI50" s="66"/>
    </row>
    <row r="51" spans="1:34" s="10" customFormat="1" ht="12.75">
      <c r="A51" s="83" t="s">
        <v>81</v>
      </c>
      <c r="B51" s="74" t="s">
        <v>40</v>
      </c>
      <c r="C51" s="56" t="s">
        <v>89</v>
      </c>
      <c r="D51" s="57" t="s">
        <v>42</v>
      </c>
      <c r="E51" s="72"/>
      <c r="F51" s="61">
        <f t="shared" si="32"/>
      </c>
      <c r="G51" s="72"/>
      <c r="H51" s="61">
        <f t="shared" si="33"/>
      </c>
      <c r="I51" s="72"/>
      <c r="J51" s="61">
        <f t="shared" si="34"/>
      </c>
      <c r="K51" s="72"/>
      <c r="L51" s="61">
        <f t="shared" si="35"/>
      </c>
      <c r="M51" s="72">
        <v>90</v>
      </c>
      <c r="N51" s="61">
        <f t="shared" si="36"/>
        <v>0.028790786948176585</v>
      </c>
      <c r="O51" s="72">
        <v>5</v>
      </c>
      <c r="P51" s="61">
        <f t="shared" si="37"/>
        <v>0.0010466820180029307</v>
      </c>
      <c r="Q51" s="70"/>
      <c r="R51" s="70"/>
      <c r="S51" s="71"/>
      <c r="T51" s="70"/>
      <c r="U51" s="72"/>
      <c r="V51" s="61">
        <f t="shared" si="38"/>
      </c>
      <c r="W51" s="72"/>
      <c r="X51" s="61">
        <f t="shared" si="39"/>
      </c>
      <c r="Y51" s="62"/>
      <c r="Z51" s="63">
        <f t="shared" si="40"/>
      </c>
      <c r="AA51" s="62"/>
      <c r="AB51" s="63">
        <f t="shared" si="41"/>
      </c>
      <c r="AC51" s="73"/>
      <c r="AD51" s="73"/>
      <c r="AE51" s="48"/>
      <c r="AH51" s="48"/>
    </row>
    <row r="52" spans="1:35" s="10" customFormat="1" ht="12.75">
      <c r="A52" s="83" t="s">
        <v>81</v>
      </c>
      <c r="B52" s="74" t="s">
        <v>43</v>
      </c>
      <c r="C52" s="38" t="s">
        <v>90</v>
      </c>
      <c r="D52" s="57" t="s">
        <v>45</v>
      </c>
      <c r="E52" s="60"/>
      <c r="F52" s="61">
        <f t="shared" si="32"/>
      </c>
      <c r="G52" s="60"/>
      <c r="H52" s="61">
        <f t="shared" si="33"/>
      </c>
      <c r="I52" s="60"/>
      <c r="J52" s="61">
        <f t="shared" si="34"/>
      </c>
      <c r="K52" s="60"/>
      <c r="L52" s="61">
        <f t="shared" si="35"/>
      </c>
      <c r="M52" s="60"/>
      <c r="N52" s="61">
        <f t="shared" si="36"/>
        <v>0</v>
      </c>
      <c r="O52" s="60"/>
      <c r="P52" s="61">
        <f t="shared" si="37"/>
        <v>0</v>
      </c>
      <c r="Q52" s="58"/>
      <c r="R52" s="59"/>
      <c r="S52" s="58"/>
      <c r="T52" s="58"/>
      <c r="U52" s="60"/>
      <c r="V52" s="61">
        <f t="shared" si="38"/>
      </c>
      <c r="W52" s="60"/>
      <c r="X52" s="61">
        <f t="shared" si="39"/>
      </c>
      <c r="Y52" s="62"/>
      <c r="Z52" s="63">
        <f t="shared" si="40"/>
      </c>
      <c r="AA52" s="62"/>
      <c r="AB52" s="63">
        <f t="shared" si="41"/>
      </c>
      <c r="AC52" s="64"/>
      <c r="AD52" s="65"/>
      <c r="AE52" s="66"/>
      <c r="AF52" s="66"/>
      <c r="AG52" s="67"/>
      <c r="AH52" s="66"/>
      <c r="AI52" s="66"/>
    </row>
    <row r="53" spans="1:34" s="10" customFormat="1" ht="12.75">
      <c r="A53" s="83" t="s">
        <v>81</v>
      </c>
      <c r="B53" s="74" t="s">
        <v>46</v>
      </c>
      <c r="C53" s="56" t="s">
        <v>91</v>
      </c>
      <c r="D53" s="57" t="s">
        <v>48</v>
      </c>
      <c r="E53" s="72"/>
      <c r="F53" s="61">
        <f t="shared" si="32"/>
      </c>
      <c r="G53" s="72"/>
      <c r="H53" s="61">
        <f t="shared" si="33"/>
      </c>
      <c r="I53" s="72"/>
      <c r="J53" s="61">
        <f t="shared" si="34"/>
      </c>
      <c r="K53" s="72"/>
      <c r="L53" s="61">
        <f t="shared" si="35"/>
      </c>
      <c r="M53" s="72">
        <v>2545</v>
      </c>
      <c r="N53" s="61">
        <f t="shared" si="36"/>
        <v>0.8141394753678822</v>
      </c>
      <c r="O53" s="72">
        <v>4355</v>
      </c>
      <c r="P53" s="61">
        <f t="shared" si="37"/>
        <v>0.9116600376805526</v>
      </c>
      <c r="Q53" s="70"/>
      <c r="R53" s="70"/>
      <c r="S53" s="71"/>
      <c r="T53" s="70"/>
      <c r="U53" s="72"/>
      <c r="V53" s="61">
        <f t="shared" si="38"/>
      </c>
      <c r="W53" s="72"/>
      <c r="X53" s="61">
        <f t="shared" si="39"/>
      </c>
      <c r="Y53" s="62"/>
      <c r="Z53" s="63">
        <f t="shared" si="40"/>
      </c>
      <c r="AA53" s="62"/>
      <c r="AB53" s="63">
        <f t="shared" si="41"/>
      </c>
      <c r="AC53" s="73"/>
      <c r="AD53" s="73"/>
      <c r="AE53" s="48"/>
      <c r="AH53" s="48"/>
    </row>
    <row r="54" spans="1:35" s="10" customFormat="1" ht="12.75">
      <c r="A54" s="83" t="s">
        <v>81</v>
      </c>
      <c r="B54" s="74" t="s">
        <v>49</v>
      </c>
      <c r="C54" s="38" t="s">
        <v>92</v>
      </c>
      <c r="D54" s="57" t="s">
        <v>51</v>
      </c>
      <c r="E54" s="60"/>
      <c r="F54" s="61">
        <f t="shared" si="32"/>
      </c>
      <c r="G54" s="60"/>
      <c r="H54" s="61">
        <f t="shared" si="33"/>
      </c>
      <c r="I54" s="60"/>
      <c r="J54" s="61">
        <f t="shared" si="34"/>
      </c>
      <c r="K54" s="60"/>
      <c r="L54" s="61">
        <f t="shared" si="35"/>
      </c>
      <c r="M54" s="60">
        <v>18</v>
      </c>
      <c r="N54" s="61">
        <f t="shared" si="36"/>
        <v>0.005758157389635317</v>
      </c>
      <c r="O54" s="60">
        <v>27</v>
      </c>
      <c r="P54" s="61">
        <f t="shared" si="37"/>
        <v>0.005652082897215826</v>
      </c>
      <c r="Q54" s="58"/>
      <c r="R54" s="59"/>
      <c r="S54" s="58"/>
      <c r="T54" s="58"/>
      <c r="U54" s="60"/>
      <c r="V54" s="61">
        <f t="shared" si="38"/>
      </c>
      <c r="W54" s="60"/>
      <c r="X54" s="61">
        <f t="shared" si="39"/>
      </c>
      <c r="Y54" s="62"/>
      <c r="Z54" s="63">
        <f t="shared" si="40"/>
      </c>
      <c r="AA54" s="62"/>
      <c r="AB54" s="63">
        <f t="shared" si="41"/>
      </c>
      <c r="AC54" s="64"/>
      <c r="AD54" s="65"/>
      <c r="AE54" s="66"/>
      <c r="AF54" s="66"/>
      <c r="AG54" s="67"/>
      <c r="AH54" s="66"/>
      <c r="AI54" s="66"/>
    </row>
    <row r="55" spans="1:34" s="10" customFormat="1" ht="12.75">
      <c r="A55" s="83" t="s">
        <v>81</v>
      </c>
      <c r="B55" s="74" t="s">
        <v>52</v>
      </c>
      <c r="C55" s="56" t="s">
        <v>93</v>
      </c>
      <c r="D55" s="57" t="s">
        <v>54</v>
      </c>
      <c r="E55" s="72"/>
      <c r="F55" s="61">
        <f t="shared" si="32"/>
      </c>
      <c r="G55" s="72"/>
      <c r="H55" s="61">
        <f t="shared" si="33"/>
      </c>
      <c r="I55" s="72"/>
      <c r="J55" s="61">
        <f t="shared" si="34"/>
      </c>
      <c r="K55" s="72"/>
      <c r="L55" s="61">
        <f t="shared" si="35"/>
      </c>
      <c r="M55" s="72">
        <v>1</v>
      </c>
      <c r="N55" s="61">
        <f t="shared" si="36"/>
        <v>0.0003198976327575176</v>
      </c>
      <c r="O55" s="72">
        <v>29</v>
      </c>
      <c r="P55" s="61">
        <f t="shared" si="37"/>
        <v>0.006070755704416998</v>
      </c>
      <c r="Q55" s="70"/>
      <c r="R55" s="70"/>
      <c r="S55" s="71"/>
      <c r="T55" s="70"/>
      <c r="U55" s="72"/>
      <c r="V55" s="61">
        <f t="shared" si="38"/>
      </c>
      <c r="W55" s="72"/>
      <c r="X55" s="61">
        <f t="shared" si="39"/>
      </c>
      <c r="Y55" s="62"/>
      <c r="Z55" s="63">
        <f t="shared" si="40"/>
      </c>
      <c r="AA55" s="62"/>
      <c r="AB55" s="63">
        <f t="shared" si="41"/>
      </c>
      <c r="AC55" s="73"/>
      <c r="AD55" s="73"/>
      <c r="AE55" s="48"/>
      <c r="AH55" s="48"/>
    </row>
    <row r="56" spans="1:35" s="88" customFormat="1" ht="27">
      <c r="A56" s="85" t="s">
        <v>94</v>
      </c>
      <c r="B56" s="37" t="s">
        <v>23</v>
      </c>
      <c r="C56" s="38" t="s">
        <v>95</v>
      </c>
      <c r="D56" s="86" t="s">
        <v>96</v>
      </c>
      <c r="E56" s="42"/>
      <c r="F56" s="43">
        <f>SUM(F58:F67)</f>
        <v>0</v>
      </c>
      <c r="G56" s="42"/>
      <c r="H56" s="43">
        <f>SUM(H58:H67)</f>
        <v>0</v>
      </c>
      <c r="I56" s="42"/>
      <c r="J56" s="43">
        <f>SUM(J58:J67)</f>
        <v>0</v>
      </c>
      <c r="K56" s="42"/>
      <c r="L56" s="43">
        <f>SUM(L58:L67)</f>
        <v>0</v>
      </c>
      <c r="M56" s="42">
        <f>SUM(M58:M67)</f>
        <v>1399</v>
      </c>
      <c r="N56" s="87">
        <v>1</v>
      </c>
      <c r="O56" s="42">
        <f>SUM(O58:O67)</f>
        <v>4948</v>
      </c>
      <c r="P56" s="43">
        <f>SUM(P58:P67)</f>
        <v>1</v>
      </c>
      <c r="Q56" s="42"/>
      <c r="R56" s="43">
        <f>SUM(R58:R67)</f>
        <v>0</v>
      </c>
      <c r="S56" s="42"/>
      <c r="T56" s="43">
        <f>SUM(T58:T67)</f>
        <v>0</v>
      </c>
      <c r="U56" s="40"/>
      <c r="V56" s="40"/>
      <c r="W56" s="41"/>
      <c r="X56" s="40"/>
      <c r="Y56" s="44"/>
      <c r="Z56" s="45">
        <f>SUM(Z58:Z67)</f>
        <v>0</v>
      </c>
      <c r="AA56" s="44"/>
      <c r="AB56" s="45">
        <f>SUM(AB58:AB67)</f>
        <v>0</v>
      </c>
      <c r="AC56" s="46" t="e">
        <f>Y56/Y$68</f>
        <v>#DIV/0!</v>
      </c>
      <c r="AD56" s="47" t="e">
        <f>AA56/AA$68</f>
        <v>#DIV/0!</v>
      </c>
      <c r="AE56" s="48"/>
      <c r="AF56" s="10"/>
      <c r="AG56" s="10"/>
      <c r="AH56" s="48"/>
      <c r="AI56" s="10"/>
    </row>
    <row r="57" spans="1:35" s="55" customFormat="1" ht="12.75">
      <c r="A57" s="50"/>
      <c r="B57" s="50"/>
      <c r="C57" s="51"/>
      <c r="D57" s="52" t="s">
        <v>24</v>
      </c>
      <c r="E57" s="117">
        <f>IF(E56&gt;0,E56/$Y56,"")</f>
      </c>
      <c r="F57" s="118"/>
      <c r="G57" s="119">
        <f>IF(G56&gt;0,G56/$AA56,"")</f>
      </c>
      <c r="H57" s="120"/>
      <c r="I57" s="117">
        <f>IF(I56&gt;0,I56/$Y56,"")</f>
      </c>
      <c r="J57" s="118"/>
      <c r="K57" s="119">
        <f>IF(K56&gt;0,K56/$AA56,"")</f>
      </c>
      <c r="L57" s="120"/>
      <c r="M57" s="117" t="e">
        <f>IF(M56&gt;0,M56/$Y56,"")</f>
        <v>#DIV/0!</v>
      </c>
      <c r="N57" s="118"/>
      <c r="O57" s="119" t="e">
        <f>IF(O56&gt;0,O56/$AA56,"")</f>
        <v>#DIV/0!</v>
      </c>
      <c r="P57" s="120"/>
      <c r="Q57" s="117">
        <f>IF(Q56&gt;0,Q56/$Y56,"")</f>
      </c>
      <c r="R57" s="118"/>
      <c r="S57" s="119">
        <f>IF(S56&gt;0,S56/$AA56,"")</f>
      </c>
      <c r="T57" s="120"/>
      <c r="U57" s="117">
        <f>IF(U56&gt;0,U56/$Y56,"")</f>
      </c>
      <c r="V57" s="118"/>
      <c r="W57" s="119">
        <f>IF(W56&gt;0,W56/$AA56,"")</f>
      </c>
      <c r="X57" s="120"/>
      <c r="Y57" s="117">
        <f>IF(Y56&gt;0,Y56/$Y56,"")</f>
      </c>
      <c r="Z57" s="118"/>
      <c r="AA57" s="119">
        <f>IF(AA56&gt;0,AA56/$AA56,"")</f>
      </c>
      <c r="AB57" s="120"/>
      <c r="AC57" s="53"/>
      <c r="AD57" s="53"/>
      <c r="AE57" s="54"/>
      <c r="AF57" s="54"/>
      <c r="AG57" s="54"/>
      <c r="AH57" s="54"/>
      <c r="AI57" s="54"/>
    </row>
    <row r="58" spans="1:61" s="10" customFormat="1" ht="12.75">
      <c r="A58" s="85" t="s">
        <v>94</v>
      </c>
      <c r="B58" s="7" t="s">
        <v>25</v>
      </c>
      <c r="C58" s="56" t="s">
        <v>97</v>
      </c>
      <c r="D58" s="57" t="s">
        <v>27</v>
      </c>
      <c r="E58" s="60"/>
      <c r="F58" s="61">
        <f aca="true" t="shared" si="42" ref="F58:F67">IF(E$56&gt;0,E58/E$56,"")</f>
      </c>
      <c r="G58" s="60"/>
      <c r="H58" s="61">
        <f aca="true" t="shared" si="43" ref="H58:H67">IF(G$56&gt;0,G58/G$56,"")</f>
      </c>
      <c r="I58" s="60"/>
      <c r="J58" s="61">
        <f aca="true" t="shared" si="44" ref="J58:J67">IF(I$56&gt;0,I58/I$56,"")</f>
      </c>
      <c r="K58" s="60"/>
      <c r="L58" s="61">
        <f aca="true" t="shared" si="45" ref="L58:L67">IF(K$56&gt;0,K58/K$56,"")</f>
      </c>
      <c r="M58" s="60">
        <v>141</v>
      </c>
      <c r="N58" s="61">
        <f aca="true" t="shared" si="46" ref="N58:N67">IF(M$56&gt;0,M58/M$56,"")</f>
        <v>0.10078627591136526</v>
      </c>
      <c r="O58" s="60">
        <v>497</v>
      </c>
      <c r="P58" s="61">
        <f aca="true" t="shared" si="47" ref="P58:P67">IF(O$56&gt;0,O58/O$56,"")</f>
        <v>0.10044462409054164</v>
      </c>
      <c r="Q58" s="60"/>
      <c r="R58" s="61">
        <f aca="true" t="shared" si="48" ref="R58:R67">IF(Q$56&gt;0,Q58/Q$56,"")</f>
      </c>
      <c r="S58" s="60"/>
      <c r="T58" s="61">
        <f aca="true" t="shared" si="49" ref="T58:T67">IF(S$56&gt;0,S58/S$56,"")</f>
      </c>
      <c r="U58" s="58"/>
      <c r="V58" s="59"/>
      <c r="W58" s="58"/>
      <c r="X58" s="58"/>
      <c r="Y58" s="62"/>
      <c r="Z58" s="63">
        <f aca="true" t="shared" si="50" ref="Z58:Z67">IF(Y$56&gt;0,Y58/Y$44,"")</f>
      </c>
      <c r="AA58" s="62"/>
      <c r="AB58" s="63">
        <f aca="true" t="shared" si="51" ref="AB58:AB67">IF(AA$56&gt;0,AA58/AA$56,"")</f>
      </c>
      <c r="AC58" s="64"/>
      <c r="AD58" s="65"/>
      <c r="AE58" s="66"/>
      <c r="AF58" s="66"/>
      <c r="AG58" s="67"/>
      <c r="AH58" s="66"/>
      <c r="AI58" s="66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</row>
    <row r="59" spans="1:34" s="10" customFormat="1" ht="12.75">
      <c r="A59" s="85" t="s">
        <v>94</v>
      </c>
      <c r="B59" s="7" t="s">
        <v>28</v>
      </c>
      <c r="C59" s="38" t="s">
        <v>98</v>
      </c>
      <c r="D59" s="69" t="s">
        <v>30</v>
      </c>
      <c r="E59" s="72"/>
      <c r="F59" s="61">
        <f t="shared" si="42"/>
      </c>
      <c r="G59" s="72"/>
      <c r="H59" s="61">
        <f t="shared" si="43"/>
      </c>
      <c r="I59" s="72"/>
      <c r="J59" s="61">
        <f t="shared" si="44"/>
      </c>
      <c r="K59" s="72"/>
      <c r="L59" s="61">
        <f t="shared" si="45"/>
      </c>
      <c r="M59" s="72"/>
      <c r="N59" s="61">
        <f t="shared" si="46"/>
        <v>0</v>
      </c>
      <c r="O59" s="72"/>
      <c r="P59" s="61">
        <f t="shared" si="47"/>
        <v>0</v>
      </c>
      <c r="Q59" s="72"/>
      <c r="R59" s="61">
        <f t="shared" si="48"/>
      </c>
      <c r="S59" s="72"/>
      <c r="T59" s="61">
        <f t="shared" si="49"/>
      </c>
      <c r="U59" s="70"/>
      <c r="V59" s="70"/>
      <c r="W59" s="71"/>
      <c r="X59" s="70"/>
      <c r="Y59" s="62"/>
      <c r="Z59" s="63">
        <f t="shared" si="50"/>
      </c>
      <c r="AA59" s="62"/>
      <c r="AB59" s="63">
        <f t="shared" si="51"/>
      </c>
      <c r="AC59" s="73"/>
      <c r="AD59" s="73"/>
      <c r="AE59" s="48"/>
      <c r="AH59" s="48"/>
    </row>
    <row r="60" spans="1:35" s="10" customFormat="1" ht="12.75">
      <c r="A60" s="85" t="s">
        <v>94</v>
      </c>
      <c r="B60" s="7" t="s">
        <v>31</v>
      </c>
      <c r="C60" s="56" t="s">
        <v>99</v>
      </c>
      <c r="D60" s="69" t="s">
        <v>33</v>
      </c>
      <c r="E60" s="60"/>
      <c r="F60" s="61">
        <f t="shared" si="42"/>
      </c>
      <c r="G60" s="60"/>
      <c r="H60" s="61">
        <f t="shared" si="43"/>
      </c>
      <c r="I60" s="60"/>
      <c r="J60" s="61">
        <f t="shared" si="44"/>
      </c>
      <c r="K60" s="60"/>
      <c r="L60" s="61">
        <f t="shared" si="45"/>
      </c>
      <c r="M60" s="60"/>
      <c r="N60" s="61">
        <f t="shared" si="46"/>
        <v>0</v>
      </c>
      <c r="O60" s="60"/>
      <c r="P60" s="61">
        <f t="shared" si="47"/>
        <v>0</v>
      </c>
      <c r="Q60" s="60"/>
      <c r="R60" s="61">
        <f t="shared" si="48"/>
      </c>
      <c r="S60" s="60"/>
      <c r="T60" s="61">
        <f t="shared" si="49"/>
      </c>
      <c r="U60" s="58"/>
      <c r="V60" s="59"/>
      <c r="W60" s="58"/>
      <c r="X60" s="58"/>
      <c r="Y60" s="62"/>
      <c r="Z60" s="63">
        <f t="shared" si="50"/>
      </c>
      <c r="AA60" s="62"/>
      <c r="AB60" s="63">
        <f t="shared" si="51"/>
      </c>
      <c r="AC60" s="64"/>
      <c r="AD60" s="65"/>
      <c r="AE60" s="66"/>
      <c r="AF60" s="66"/>
      <c r="AG60" s="67"/>
      <c r="AH60" s="66"/>
      <c r="AI60" s="66"/>
    </row>
    <row r="61" spans="1:34" s="10" customFormat="1" ht="12.75">
      <c r="A61" s="85" t="s">
        <v>94</v>
      </c>
      <c r="B61" s="74" t="s">
        <v>34</v>
      </c>
      <c r="C61" s="38" t="s">
        <v>100</v>
      </c>
      <c r="D61" s="69" t="s">
        <v>36</v>
      </c>
      <c r="E61" s="72"/>
      <c r="F61" s="61">
        <f t="shared" si="42"/>
      </c>
      <c r="G61" s="72"/>
      <c r="H61" s="61">
        <f t="shared" si="43"/>
      </c>
      <c r="I61" s="72"/>
      <c r="J61" s="61">
        <f t="shared" si="44"/>
      </c>
      <c r="K61" s="72"/>
      <c r="L61" s="61">
        <f t="shared" si="45"/>
      </c>
      <c r="M61" s="72"/>
      <c r="N61" s="61">
        <f t="shared" si="46"/>
        <v>0</v>
      </c>
      <c r="O61" s="72"/>
      <c r="P61" s="61">
        <f t="shared" si="47"/>
        <v>0</v>
      </c>
      <c r="Q61" s="72"/>
      <c r="R61" s="61">
        <f t="shared" si="48"/>
      </c>
      <c r="S61" s="72"/>
      <c r="T61" s="61">
        <f t="shared" si="49"/>
      </c>
      <c r="U61" s="70"/>
      <c r="V61" s="70"/>
      <c r="W61" s="71"/>
      <c r="X61" s="70"/>
      <c r="Y61" s="62"/>
      <c r="Z61" s="63">
        <f t="shared" si="50"/>
      </c>
      <c r="AA61" s="62"/>
      <c r="AB61" s="63">
        <f t="shared" si="51"/>
      </c>
      <c r="AC61" s="73"/>
      <c r="AD61" s="73"/>
      <c r="AE61" s="48"/>
      <c r="AH61" s="48"/>
    </row>
    <row r="62" spans="1:35" s="10" customFormat="1" ht="12.75">
      <c r="A62" s="85" t="s">
        <v>94</v>
      </c>
      <c r="B62" s="7" t="s">
        <v>37</v>
      </c>
      <c r="C62" s="56" t="s">
        <v>101</v>
      </c>
      <c r="D62" s="57" t="s">
        <v>39</v>
      </c>
      <c r="E62" s="60"/>
      <c r="F62" s="61">
        <f t="shared" si="42"/>
      </c>
      <c r="G62" s="60"/>
      <c r="H62" s="61">
        <f t="shared" si="43"/>
      </c>
      <c r="I62" s="60"/>
      <c r="J62" s="61">
        <f t="shared" si="44"/>
      </c>
      <c r="K62" s="60"/>
      <c r="L62" s="61">
        <f t="shared" si="45"/>
      </c>
      <c r="M62" s="60">
        <v>2</v>
      </c>
      <c r="N62" s="61">
        <f t="shared" si="46"/>
        <v>0.0014295925661186562</v>
      </c>
      <c r="O62" s="60">
        <v>0</v>
      </c>
      <c r="P62" s="61">
        <f t="shared" si="47"/>
        <v>0</v>
      </c>
      <c r="Q62" s="60"/>
      <c r="R62" s="61">
        <f t="shared" si="48"/>
      </c>
      <c r="S62" s="60"/>
      <c r="T62" s="61">
        <f t="shared" si="49"/>
      </c>
      <c r="U62" s="58"/>
      <c r="V62" s="59"/>
      <c r="W62" s="58"/>
      <c r="X62" s="58"/>
      <c r="Y62" s="62"/>
      <c r="Z62" s="63">
        <f t="shared" si="50"/>
      </c>
      <c r="AA62" s="62"/>
      <c r="AB62" s="63">
        <f t="shared" si="51"/>
      </c>
      <c r="AC62" s="64"/>
      <c r="AD62" s="65"/>
      <c r="AE62" s="66"/>
      <c r="AF62" s="66"/>
      <c r="AG62" s="67"/>
      <c r="AH62" s="66"/>
      <c r="AI62" s="66"/>
    </row>
    <row r="63" spans="1:34" s="10" customFormat="1" ht="12.75">
      <c r="A63" s="85" t="s">
        <v>94</v>
      </c>
      <c r="B63" s="74" t="s">
        <v>40</v>
      </c>
      <c r="C63" s="38" t="s">
        <v>102</v>
      </c>
      <c r="D63" s="57" t="s">
        <v>42</v>
      </c>
      <c r="E63" s="72"/>
      <c r="F63" s="61">
        <f t="shared" si="42"/>
      </c>
      <c r="G63" s="72"/>
      <c r="H63" s="61">
        <f t="shared" si="43"/>
      </c>
      <c r="I63" s="72"/>
      <c r="J63" s="61">
        <f t="shared" si="44"/>
      </c>
      <c r="K63" s="72"/>
      <c r="L63" s="61">
        <f t="shared" si="45"/>
      </c>
      <c r="M63" s="72"/>
      <c r="N63" s="61">
        <f t="shared" si="46"/>
        <v>0</v>
      </c>
      <c r="O63" s="72"/>
      <c r="P63" s="61">
        <f t="shared" si="47"/>
        <v>0</v>
      </c>
      <c r="Q63" s="72"/>
      <c r="R63" s="61">
        <f t="shared" si="48"/>
      </c>
      <c r="S63" s="72"/>
      <c r="T63" s="61">
        <f t="shared" si="49"/>
      </c>
      <c r="U63" s="70"/>
      <c r="V63" s="70"/>
      <c r="W63" s="71"/>
      <c r="X63" s="70"/>
      <c r="Y63" s="62"/>
      <c r="Z63" s="63">
        <f t="shared" si="50"/>
      </c>
      <c r="AA63" s="62"/>
      <c r="AB63" s="63">
        <f t="shared" si="51"/>
      </c>
      <c r="AC63" s="73"/>
      <c r="AD63" s="73"/>
      <c r="AE63" s="48"/>
      <c r="AH63" s="48"/>
    </row>
    <row r="64" spans="1:35" s="10" customFormat="1" ht="12.75">
      <c r="A64" s="85" t="s">
        <v>94</v>
      </c>
      <c r="B64" s="74" t="s">
        <v>43</v>
      </c>
      <c r="C64" s="56" t="s">
        <v>103</v>
      </c>
      <c r="D64" s="57" t="s">
        <v>45</v>
      </c>
      <c r="E64" s="60"/>
      <c r="F64" s="61">
        <f t="shared" si="42"/>
      </c>
      <c r="G64" s="60"/>
      <c r="H64" s="61">
        <f t="shared" si="43"/>
      </c>
      <c r="I64" s="60"/>
      <c r="J64" s="61">
        <f t="shared" si="44"/>
      </c>
      <c r="K64" s="60"/>
      <c r="L64" s="61">
        <f t="shared" si="45"/>
      </c>
      <c r="M64" s="60"/>
      <c r="N64" s="61">
        <f t="shared" si="46"/>
        <v>0</v>
      </c>
      <c r="O64" s="60"/>
      <c r="P64" s="61">
        <f t="shared" si="47"/>
        <v>0</v>
      </c>
      <c r="Q64" s="60"/>
      <c r="R64" s="61">
        <f t="shared" si="48"/>
      </c>
      <c r="S64" s="60"/>
      <c r="T64" s="61">
        <f t="shared" si="49"/>
      </c>
      <c r="U64" s="58"/>
      <c r="V64" s="59"/>
      <c r="W64" s="58"/>
      <c r="X64" s="58"/>
      <c r="Y64" s="62"/>
      <c r="Z64" s="63">
        <f t="shared" si="50"/>
      </c>
      <c r="AA64" s="62"/>
      <c r="AB64" s="63">
        <f t="shared" si="51"/>
      </c>
      <c r="AC64" s="64"/>
      <c r="AD64" s="65"/>
      <c r="AE64" s="66"/>
      <c r="AF64" s="66"/>
      <c r="AG64" s="67"/>
      <c r="AH64" s="66"/>
      <c r="AI64" s="66"/>
    </row>
    <row r="65" spans="1:34" s="10" customFormat="1" ht="12.75">
      <c r="A65" s="85" t="s">
        <v>94</v>
      </c>
      <c r="B65" s="74" t="s">
        <v>46</v>
      </c>
      <c r="C65" s="38" t="s">
        <v>104</v>
      </c>
      <c r="D65" s="57" t="s">
        <v>48</v>
      </c>
      <c r="E65" s="72"/>
      <c r="F65" s="61">
        <f t="shared" si="42"/>
      </c>
      <c r="G65" s="72"/>
      <c r="H65" s="61">
        <f t="shared" si="43"/>
      </c>
      <c r="I65" s="72"/>
      <c r="J65" s="61">
        <f t="shared" si="44"/>
      </c>
      <c r="K65" s="72"/>
      <c r="L65" s="61">
        <f t="shared" si="45"/>
      </c>
      <c r="M65" s="72">
        <v>1235</v>
      </c>
      <c r="N65" s="61">
        <f t="shared" si="46"/>
        <v>0.8827734095782702</v>
      </c>
      <c r="O65" s="72">
        <v>4270</v>
      </c>
      <c r="P65" s="61">
        <f t="shared" si="47"/>
        <v>0.8629749393694423</v>
      </c>
      <c r="Q65" s="72"/>
      <c r="R65" s="61">
        <f t="shared" si="48"/>
      </c>
      <c r="S65" s="72"/>
      <c r="T65" s="61">
        <f t="shared" si="49"/>
      </c>
      <c r="U65" s="70"/>
      <c r="V65" s="70"/>
      <c r="W65" s="71"/>
      <c r="X65" s="70"/>
      <c r="Y65" s="62"/>
      <c r="Z65" s="63">
        <f t="shared" si="50"/>
      </c>
      <c r="AA65" s="62"/>
      <c r="AB65" s="63">
        <f t="shared" si="51"/>
      </c>
      <c r="AC65" s="73"/>
      <c r="AD65" s="73"/>
      <c r="AE65" s="48"/>
      <c r="AH65" s="48"/>
    </row>
    <row r="66" spans="1:35" s="10" customFormat="1" ht="12.75">
      <c r="A66" s="85" t="s">
        <v>94</v>
      </c>
      <c r="B66" s="74" t="s">
        <v>49</v>
      </c>
      <c r="C66" s="56" t="s">
        <v>105</v>
      </c>
      <c r="D66" s="57" t="s">
        <v>51</v>
      </c>
      <c r="E66" s="60"/>
      <c r="F66" s="61">
        <f t="shared" si="42"/>
      </c>
      <c r="G66" s="60"/>
      <c r="H66" s="61">
        <f t="shared" si="43"/>
      </c>
      <c r="I66" s="60"/>
      <c r="J66" s="61">
        <f t="shared" si="44"/>
      </c>
      <c r="K66" s="60"/>
      <c r="L66" s="61">
        <f t="shared" si="45"/>
      </c>
      <c r="M66" s="60">
        <v>19</v>
      </c>
      <c r="N66" s="61">
        <f t="shared" si="46"/>
        <v>0.013581129378127233</v>
      </c>
      <c r="O66" s="60">
        <v>180</v>
      </c>
      <c r="P66" s="61">
        <f t="shared" si="47"/>
        <v>0.03637833468067906</v>
      </c>
      <c r="Q66" s="60"/>
      <c r="R66" s="61">
        <f t="shared" si="48"/>
      </c>
      <c r="S66" s="60"/>
      <c r="T66" s="61">
        <f t="shared" si="49"/>
      </c>
      <c r="U66" s="58"/>
      <c r="V66" s="59"/>
      <c r="W66" s="58"/>
      <c r="X66" s="58"/>
      <c r="Y66" s="62"/>
      <c r="Z66" s="63">
        <f t="shared" si="50"/>
      </c>
      <c r="AA66" s="62"/>
      <c r="AB66" s="63">
        <f t="shared" si="51"/>
      </c>
      <c r="AC66" s="64"/>
      <c r="AD66" s="65"/>
      <c r="AE66" s="66"/>
      <c r="AF66" s="66"/>
      <c r="AG66" s="67"/>
      <c r="AH66" s="66"/>
      <c r="AI66" s="66"/>
    </row>
    <row r="67" spans="1:34" s="10" customFormat="1" ht="12.75">
      <c r="A67" s="85" t="s">
        <v>94</v>
      </c>
      <c r="B67" s="74" t="s">
        <v>52</v>
      </c>
      <c r="C67" s="38" t="s">
        <v>106</v>
      </c>
      <c r="D67" s="57" t="s">
        <v>54</v>
      </c>
      <c r="E67" s="72"/>
      <c r="F67" s="61">
        <f t="shared" si="42"/>
      </c>
      <c r="G67" s="72"/>
      <c r="H67" s="61">
        <f t="shared" si="43"/>
      </c>
      <c r="I67" s="72"/>
      <c r="J67" s="61">
        <f t="shared" si="44"/>
      </c>
      <c r="K67" s="72"/>
      <c r="L67" s="61">
        <f t="shared" si="45"/>
      </c>
      <c r="M67" s="72">
        <v>2</v>
      </c>
      <c r="N67" s="61">
        <f t="shared" si="46"/>
        <v>0.0014295925661186562</v>
      </c>
      <c r="O67" s="72">
        <v>1</v>
      </c>
      <c r="P67" s="61">
        <f t="shared" si="47"/>
        <v>0.0002021018593371059</v>
      </c>
      <c r="Q67" s="72"/>
      <c r="R67" s="61">
        <f t="shared" si="48"/>
      </c>
      <c r="S67" s="72"/>
      <c r="T67" s="61">
        <f t="shared" si="49"/>
      </c>
      <c r="U67" s="70"/>
      <c r="V67" s="70"/>
      <c r="W67" s="71"/>
      <c r="X67" s="70"/>
      <c r="Y67" s="62"/>
      <c r="Z67" s="63">
        <f t="shared" si="50"/>
      </c>
      <c r="AA67" s="62"/>
      <c r="AB67" s="63">
        <f t="shared" si="51"/>
      </c>
      <c r="AC67" s="73"/>
      <c r="AD67" s="73"/>
      <c r="AE67" s="48"/>
      <c r="AH67" s="48"/>
    </row>
    <row r="68" spans="1:35" s="96" customFormat="1" ht="15">
      <c r="A68" s="89" t="s">
        <v>107</v>
      </c>
      <c r="B68" s="37" t="s">
        <v>23</v>
      </c>
      <c r="C68" s="56" t="s">
        <v>108</v>
      </c>
      <c r="D68" s="90" t="s">
        <v>109</v>
      </c>
      <c r="E68" s="42"/>
      <c r="F68" s="43">
        <f>SUM(F70:F79)</f>
        <v>0</v>
      </c>
      <c r="G68" s="42"/>
      <c r="H68" s="43">
        <f>SUM(H70:H79)</f>
        <v>0</v>
      </c>
      <c r="I68" s="42"/>
      <c r="J68" s="43">
        <f>SUM(J70:J79)</f>
        <v>0</v>
      </c>
      <c r="K68" s="42"/>
      <c r="L68" s="43">
        <f>SUM(L70:L79)</f>
        <v>0</v>
      </c>
      <c r="M68" s="42">
        <f>SUM(M70:M79)</f>
        <v>146401</v>
      </c>
      <c r="N68" s="43">
        <f>SUM(N70:N79)</f>
        <v>1.0000000000000002</v>
      </c>
      <c r="O68" s="42">
        <f>SUM(O70:O79)</f>
        <v>145624</v>
      </c>
      <c r="P68" s="43">
        <f>SUM(P70:P79)</f>
        <v>1</v>
      </c>
      <c r="Q68" s="42"/>
      <c r="R68" s="43">
        <f>SUM(R70:R79)</f>
        <v>0</v>
      </c>
      <c r="S68" s="42"/>
      <c r="T68" s="43">
        <f>SUM(T70:T79)</f>
        <v>0</v>
      </c>
      <c r="U68" s="91">
        <f>SUM(U70:U79)</f>
        <v>0</v>
      </c>
      <c r="V68" s="92">
        <f>SUM(V70:V79)</f>
        <v>0</v>
      </c>
      <c r="W68" s="93">
        <f>SUM(W70:W79)</f>
        <v>0</v>
      </c>
      <c r="X68" s="92">
        <f>SUM(X70:X79)</f>
        <v>0</v>
      </c>
      <c r="Y68" s="44"/>
      <c r="Z68" s="45">
        <f>SUM(Z70:Z79)</f>
        <v>0</v>
      </c>
      <c r="AA68" s="44"/>
      <c r="AB68" s="45">
        <f>SUM(AB70:AB79)</f>
        <v>0</v>
      </c>
      <c r="AC68" s="46" t="e">
        <f>Y68/Y$68</f>
        <v>#DIV/0!</v>
      </c>
      <c r="AD68" s="47" t="e">
        <f>AA68/AA$68</f>
        <v>#DIV/0!</v>
      </c>
      <c r="AE68" s="94"/>
      <c r="AF68" s="94"/>
      <c r="AG68" s="95"/>
      <c r="AH68" s="94"/>
      <c r="AI68" s="94"/>
    </row>
    <row r="69" spans="1:35" s="55" customFormat="1" ht="12.75">
      <c r="A69" s="50"/>
      <c r="B69" s="50"/>
      <c r="C69" s="51"/>
      <c r="D69" s="52" t="s">
        <v>24</v>
      </c>
      <c r="E69" s="117">
        <f>IF(E68&gt;0,E68/$Y68,"")</f>
      </c>
      <c r="F69" s="118"/>
      <c r="G69" s="119">
        <f>IF(G68&gt;0,G68/$AA68,"")</f>
      </c>
      <c r="H69" s="120"/>
      <c r="I69" s="117">
        <f>IF(I68&gt;0,I68/$Y68,"")</f>
      </c>
      <c r="J69" s="118"/>
      <c r="K69" s="119">
        <f>IF(K68&gt;0,K68/$AA68,"")</f>
      </c>
      <c r="L69" s="120"/>
      <c r="M69" s="117" t="e">
        <f>IF(M68&gt;0,M68/$Y68,"")</f>
        <v>#DIV/0!</v>
      </c>
      <c r="N69" s="118"/>
      <c r="O69" s="119" t="e">
        <f>IF(O68&gt;0,O68/$AA68,"")</f>
        <v>#DIV/0!</v>
      </c>
      <c r="P69" s="120"/>
      <c r="Q69" s="117">
        <f>IF(Q68&gt;0,Q68/$Y68,"")</f>
      </c>
      <c r="R69" s="118"/>
      <c r="S69" s="119">
        <f>IF(S68&gt;0,S68/$AA68,"")</f>
      </c>
      <c r="T69" s="120"/>
      <c r="U69" s="117">
        <f>IF(U68&gt;0,U68/$Y68,"")</f>
      </c>
      <c r="V69" s="118"/>
      <c r="W69" s="119">
        <f>IF(W68&gt;0,W68/$AA68,"")</f>
      </c>
      <c r="X69" s="120"/>
      <c r="Y69" s="117">
        <f>IF(Y68&gt;0,Y68/$Y68,"")</f>
      </c>
      <c r="Z69" s="118"/>
      <c r="AA69" s="119">
        <f>IF(AA68&gt;0,AA68/$AA68,"")</f>
      </c>
      <c r="AB69" s="120"/>
      <c r="AC69" s="53"/>
      <c r="AD69" s="53"/>
      <c r="AE69" s="54"/>
      <c r="AF69" s="54"/>
      <c r="AG69" s="54"/>
      <c r="AH69" s="54"/>
      <c r="AI69" s="54"/>
    </row>
    <row r="70" spans="1:61" s="10" customFormat="1" ht="12.75">
      <c r="A70" s="89" t="s">
        <v>107</v>
      </c>
      <c r="B70" s="7" t="s">
        <v>25</v>
      </c>
      <c r="C70" s="38" t="s">
        <v>110</v>
      </c>
      <c r="D70" s="57" t="s">
        <v>27</v>
      </c>
      <c r="E70" s="62"/>
      <c r="F70" s="63">
        <f aca="true" t="shared" si="52" ref="F70:F79">IF(E$68&gt;0,E70/E$68,"")</f>
      </c>
      <c r="G70" s="62"/>
      <c r="H70" s="63">
        <f aca="true" t="shared" si="53" ref="H70:H79">IF(G$68&gt;0,G70/G$68,"")</f>
      </c>
      <c r="I70" s="62"/>
      <c r="J70" s="63">
        <f>IF(I$68&gt;N82,I70/I$68,"")</f>
      </c>
      <c r="K70" s="62"/>
      <c r="L70" s="63">
        <f aca="true" t="shared" si="54" ref="L70:L79">IF(K$68&gt;0,K70/K$68,"")</f>
      </c>
      <c r="M70" s="62">
        <f>SUM(M10,M22,M46,M58)</f>
        <v>104842</v>
      </c>
      <c r="N70" s="63">
        <f aca="true" t="shared" si="55" ref="N70:N79">IF(M$68&gt;0,M70/M$68,"")</f>
        <v>0.7161289881899714</v>
      </c>
      <c r="O70" s="62">
        <f>SUM(O10,O22,O46,O58)</f>
        <v>70434</v>
      </c>
      <c r="P70" s="63">
        <f aca="true" t="shared" si="56" ref="P70:P79">IF(O$68&gt;0,O70/O$68,"")</f>
        <v>0.4836702741306378</v>
      </c>
      <c r="Q70" s="62"/>
      <c r="R70" s="63">
        <f aca="true" t="shared" si="57" ref="R70:R79">IF(Q$68&gt;0,Q70/Q$68,"")</f>
      </c>
      <c r="S70" s="62"/>
      <c r="T70" s="63">
        <f aca="true" t="shared" si="58" ref="T70:T79">IF(S$68&gt;0,S70/S$68,"")</f>
      </c>
      <c r="U70" s="62"/>
      <c r="V70" s="63">
        <f aca="true" t="shared" si="59" ref="V70:V79">IF(U$68&gt;0,U70/U$68,"")</f>
      </c>
      <c r="W70" s="62"/>
      <c r="X70" s="63">
        <f aca="true" t="shared" si="60" ref="X70:X79">IF(W$68&gt;0,W70/W$68,"")</f>
      </c>
      <c r="Y70" s="62"/>
      <c r="Z70" s="63">
        <f aca="true" t="shared" si="61" ref="Z70:Z79">IF(Y$68&gt;0,Y70/Y$68,"")</f>
      </c>
      <c r="AA70" s="62"/>
      <c r="AB70" s="63">
        <f aca="true" t="shared" si="62" ref="AB70:AB79">IF(AA$68&gt;0,AA70/AA$68,"")</f>
      </c>
      <c r="AC70" s="64"/>
      <c r="AD70" s="65"/>
      <c r="AE70" s="66"/>
      <c r="AF70" s="66"/>
      <c r="AG70" s="67"/>
      <c r="AH70" s="66"/>
      <c r="AI70" s="66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</row>
    <row r="71" spans="1:34" s="10" customFormat="1" ht="12.75">
      <c r="A71" s="89" t="s">
        <v>107</v>
      </c>
      <c r="B71" s="7" t="s">
        <v>28</v>
      </c>
      <c r="C71" s="56" t="s">
        <v>111</v>
      </c>
      <c r="D71" s="69" t="s">
        <v>30</v>
      </c>
      <c r="E71" s="97"/>
      <c r="F71" s="63">
        <f t="shared" si="52"/>
      </c>
      <c r="G71" s="97"/>
      <c r="H71" s="63">
        <f t="shared" si="53"/>
      </c>
      <c r="I71" s="97"/>
      <c r="J71" s="63">
        <f aca="true" t="shared" si="63" ref="J71:J79">IF(I$68&gt;0,I71/I$68,"")</f>
      </c>
      <c r="K71" s="97"/>
      <c r="L71" s="63">
        <f t="shared" si="54"/>
      </c>
      <c r="M71" s="97"/>
      <c r="N71" s="63">
        <f t="shared" si="55"/>
        <v>0</v>
      </c>
      <c r="O71" s="97"/>
      <c r="P71" s="63">
        <f t="shared" si="56"/>
        <v>0</v>
      </c>
      <c r="Q71" s="97"/>
      <c r="R71" s="63">
        <f t="shared" si="57"/>
      </c>
      <c r="S71" s="97"/>
      <c r="T71" s="63">
        <f t="shared" si="58"/>
      </c>
      <c r="U71" s="97"/>
      <c r="V71" s="63">
        <f t="shared" si="59"/>
      </c>
      <c r="W71" s="97"/>
      <c r="X71" s="63">
        <f t="shared" si="60"/>
      </c>
      <c r="Y71" s="62"/>
      <c r="Z71" s="63">
        <f t="shared" si="61"/>
      </c>
      <c r="AA71" s="62"/>
      <c r="AB71" s="63">
        <f t="shared" si="62"/>
      </c>
      <c r="AC71" s="73"/>
      <c r="AD71" s="73"/>
      <c r="AE71" s="48"/>
      <c r="AH71" s="48"/>
    </row>
    <row r="72" spans="1:35" s="10" customFormat="1" ht="12.75">
      <c r="A72" s="89" t="s">
        <v>107</v>
      </c>
      <c r="B72" s="7" t="s">
        <v>31</v>
      </c>
      <c r="C72" s="38" t="s">
        <v>112</v>
      </c>
      <c r="D72" s="69" t="s">
        <v>33</v>
      </c>
      <c r="E72" s="62"/>
      <c r="F72" s="63">
        <f t="shared" si="52"/>
      </c>
      <c r="G72" s="62"/>
      <c r="H72" s="63">
        <f t="shared" si="53"/>
      </c>
      <c r="I72" s="62"/>
      <c r="J72" s="63">
        <f t="shared" si="63"/>
      </c>
      <c r="K72" s="62"/>
      <c r="L72" s="63">
        <f t="shared" si="54"/>
      </c>
      <c r="M72" s="62"/>
      <c r="N72" s="63">
        <f t="shared" si="55"/>
        <v>0</v>
      </c>
      <c r="O72" s="62"/>
      <c r="P72" s="63">
        <f t="shared" si="56"/>
        <v>0</v>
      </c>
      <c r="Q72" s="62"/>
      <c r="R72" s="63">
        <f t="shared" si="57"/>
      </c>
      <c r="S72" s="62"/>
      <c r="T72" s="63">
        <f t="shared" si="58"/>
      </c>
      <c r="U72" s="62"/>
      <c r="V72" s="63">
        <f t="shared" si="59"/>
      </c>
      <c r="W72" s="62"/>
      <c r="X72" s="63">
        <f t="shared" si="60"/>
      </c>
      <c r="Y72" s="62"/>
      <c r="Z72" s="63">
        <f t="shared" si="61"/>
      </c>
      <c r="AA72" s="62"/>
      <c r="AB72" s="63">
        <f t="shared" si="62"/>
      </c>
      <c r="AC72" s="64"/>
      <c r="AD72" s="65"/>
      <c r="AE72" s="66"/>
      <c r="AF72" s="66"/>
      <c r="AG72" s="67"/>
      <c r="AH72" s="66"/>
      <c r="AI72" s="66"/>
    </row>
    <row r="73" spans="1:34" s="10" customFormat="1" ht="12.75">
      <c r="A73" s="89" t="s">
        <v>107</v>
      </c>
      <c r="B73" s="74" t="s">
        <v>34</v>
      </c>
      <c r="C73" s="56" t="s">
        <v>113</v>
      </c>
      <c r="D73" s="69" t="s">
        <v>36</v>
      </c>
      <c r="E73" s="97"/>
      <c r="F73" s="63">
        <f t="shared" si="52"/>
      </c>
      <c r="G73" s="97"/>
      <c r="H73" s="63">
        <f t="shared" si="53"/>
      </c>
      <c r="I73" s="97"/>
      <c r="J73" s="63">
        <f t="shared" si="63"/>
      </c>
      <c r="K73" s="97"/>
      <c r="L73" s="63">
        <f t="shared" si="54"/>
      </c>
      <c r="M73" s="97"/>
      <c r="N73" s="63">
        <f t="shared" si="55"/>
        <v>0</v>
      </c>
      <c r="O73" s="97"/>
      <c r="P73" s="63">
        <f t="shared" si="56"/>
        <v>0</v>
      </c>
      <c r="Q73" s="97"/>
      <c r="R73" s="63">
        <f t="shared" si="57"/>
      </c>
      <c r="S73" s="97"/>
      <c r="T73" s="63">
        <f t="shared" si="58"/>
      </c>
      <c r="U73" s="97"/>
      <c r="V73" s="63">
        <f t="shared" si="59"/>
      </c>
      <c r="W73" s="97"/>
      <c r="X73" s="63">
        <f t="shared" si="60"/>
      </c>
      <c r="Y73" s="62"/>
      <c r="Z73" s="63">
        <f t="shared" si="61"/>
      </c>
      <c r="AA73" s="62"/>
      <c r="AB73" s="63">
        <f t="shared" si="62"/>
      </c>
      <c r="AC73" s="73"/>
      <c r="AD73" s="73"/>
      <c r="AE73" s="48"/>
      <c r="AH73" s="48"/>
    </row>
    <row r="74" spans="1:35" s="10" customFormat="1" ht="12.75">
      <c r="A74" s="89" t="s">
        <v>107</v>
      </c>
      <c r="B74" s="7" t="s">
        <v>37</v>
      </c>
      <c r="C74" s="38" t="s">
        <v>114</v>
      </c>
      <c r="D74" s="57" t="s">
        <v>39</v>
      </c>
      <c r="E74" s="62"/>
      <c r="F74" s="63">
        <f t="shared" si="52"/>
      </c>
      <c r="G74" s="62"/>
      <c r="H74" s="63">
        <f t="shared" si="53"/>
      </c>
      <c r="I74" s="62"/>
      <c r="J74" s="63">
        <f t="shared" si="63"/>
      </c>
      <c r="K74" s="62"/>
      <c r="L74" s="63">
        <f t="shared" si="54"/>
      </c>
      <c r="M74" s="62">
        <f>SUM(M14,M26,M50,M62)</f>
        <v>5277</v>
      </c>
      <c r="N74" s="63">
        <f t="shared" si="55"/>
        <v>0.036044835759318584</v>
      </c>
      <c r="O74" s="62">
        <f>SUM(O14,O26,O50,O62)</f>
        <v>2664</v>
      </c>
      <c r="P74" s="63">
        <f t="shared" si="56"/>
        <v>0.018293687853650497</v>
      </c>
      <c r="Q74" s="62"/>
      <c r="R74" s="63">
        <f t="shared" si="57"/>
      </c>
      <c r="S74" s="62"/>
      <c r="T74" s="63">
        <f t="shared" si="58"/>
      </c>
      <c r="U74" s="62"/>
      <c r="V74" s="63">
        <f t="shared" si="59"/>
      </c>
      <c r="W74" s="62"/>
      <c r="X74" s="63">
        <f t="shared" si="60"/>
      </c>
      <c r="Y74" s="62"/>
      <c r="Z74" s="63">
        <f t="shared" si="61"/>
      </c>
      <c r="AA74" s="62"/>
      <c r="AB74" s="63">
        <f t="shared" si="62"/>
      </c>
      <c r="AC74" s="64"/>
      <c r="AD74" s="65"/>
      <c r="AE74" s="66"/>
      <c r="AF74" s="66"/>
      <c r="AG74" s="67"/>
      <c r="AH74" s="66"/>
      <c r="AI74" s="66"/>
    </row>
    <row r="75" spans="1:34" s="10" customFormat="1" ht="12.75">
      <c r="A75" s="89" t="s">
        <v>107</v>
      </c>
      <c r="B75" s="74" t="s">
        <v>40</v>
      </c>
      <c r="C75" s="56" t="s">
        <v>115</v>
      </c>
      <c r="D75" s="57" t="s">
        <v>42</v>
      </c>
      <c r="E75" s="97"/>
      <c r="F75" s="63">
        <f t="shared" si="52"/>
      </c>
      <c r="G75" s="97"/>
      <c r="H75" s="63">
        <f t="shared" si="53"/>
      </c>
      <c r="I75" s="97"/>
      <c r="J75" s="63">
        <f t="shared" si="63"/>
      </c>
      <c r="K75" s="97"/>
      <c r="L75" s="63">
        <f t="shared" si="54"/>
      </c>
      <c r="M75" s="97">
        <f>SUM(M15,M51)</f>
        <v>90</v>
      </c>
      <c r="N75" s="63">
        <f t="shared" si="55"/>
        <v>0.0006147498992493221</v>
      </c>
      <c r="O75" s="97">
        <f>SUM(O15,O51)</f>
        <v>5</v>
      </c>
      <c r="P75" s="63">
        <f t="shared" si="56"/>
        <v>3.4334999725320004E-05</v>
      </c>
      <c r="Q75" s="97"/>
      <c r="R75" s="63">
        <f t="shared" si="57"/>
      </c>
      <c r="S75" s="97"/>
      <c r="T75" s="63">
        <f t="shared" si="58"/>
      </c>
      <c r="U75" s="97"/>
      <c r="V75" s="63">
        <f t="shared" si="59"/>
      </c>
      <c r="W75" s="97"/>
      <c r="X75" s="63">
        <f t="shared" si="60"/>
      </c>
      <c r="Y75" s="62"/>
      <c r="Z75" s="63">
        <f t="shared" si="61"/>
      </c>
      <c r="AA75" s="62"/>
      <c r="AB75" s="63">
        <f t="shared" si="62"/>
      </c>
      <c r="AC75" s="73"/>
      <c r="AD75" s="73"/>
      <c r="AE75" s="48"/>
      <c r="AH75" s="48"/>
    </row>
    <row r="76" spans="1:35" s="10" customFormat="1" ht="12.75">
      <c r="A76" s="89" t="s">
        <v>107</v>
      </c>
      <c r="B76" s="74" t="s">
        <v>43</v>
      </c>
      <c r="C76" s="38" t="s">
        <v>116</v>
      </c>
      <c r="D76" s="57" t="s">
        <v>45</v>
      </c>
      <c r="E76" s="62"/>
      <c r="F76" s="63">
        <f t="shared" si="52"/>
      </c>
      <c r="G76" s="62"/>
      <c r="H76" s="63">
        <f t="shared" si="53"/>
      </c>
      <c r="I76" s="62"/>
      <c r="J76" s="63">
        <f t="shared" si="63"/>
      </c>
      <c r="K76" s="62"/>
      <c r="L76" s="63">
        <f t="shared" si="54"/>
      </c>
      <c r="M76" s="62"/>
      <c r="N76" s="63">
        <f t="shared" si="55"/>
        <v>0</v>
      </c>
      <c r="O76" s="62"/>
      <c r="P76" s="63">
        <f t="shared" si="56"/>
        <v>0</v>
      </c>
      <c r="Q76" s="62"/>
      <c r="R76" s="63">
        <f t="shared" si="57"/>
      </c>
      <c r="S76" s="62"/>
      <c r="T76" s="63">
        <f t="shared" si="58"/>
      </c>
      <c r="U76" s="62"/>
      <c r="V76" s="63">
        <f t="shared" si="59"/>
      </c>
      <c r="W76" s="62"/>
      <c r="X76" s="63">
        <f t="shared" si="60"/>
      </c>
      <c r="Y76" s="62"/>
      <c r="Z76" s="63">
        <f t="shared" si="61"/>
      </c>
      <c r="AA76" s="62"/>
      <c r="AB76" s="63">
        <f t="shared" si="62"/>
      </c>
      <c r="AC76" s="64"/>
      <c r="AD76" s="65"/>
      <c r="AE76" s="66"/>
      <c r="AF76" s="66"/>
      <c r="AG76" s="67"/>
      <c r="AH76" s="66"/>
      <c r="AI76" s="66"/>
    </row>
    <row r="77" spans="1:34" s="10" customFormat="1" ht="12.75">
      <c r="A77" s="89" t="s">
        <v>107</v>
      </c>
      <c r="B77" s="74" t="s">
        <v>46</v>
      </c>
      <c r="C77" s="56" t="s">
        <v>117</v>
      </c>
      <c r="D77" s="57" t="s">
        <v>48</v>
      </c>
      <c r="E77" s="97"/>
      <c r="F77" s="63">
        <f t="shared" si="52"/>
      </c>
      <c r="G77" s="97"/>
      <c r="H77" s="63">
        <f t="shared" si="53"/>
      </c>
      <c r="I77" s="97"/>
      <c r="J77" s="63">
        <f t="shared" si="63"/>
      </c>
      <c r="K77" s="97"/>
      <c r="L77" s="63">
        <f t="shared" si="54"/>
      </c>
      <c r="M77" s="97">
        <f>SUM(M17,M29,M53,M65)</f>
        <v>35322</v>
      </c>
      <c r="N77" s="63">
        <f t="shared" si="55"/>
        <v>0.2412688437920506</v>
      </c>
      <c r="O77" s="97">
        <f>SUM(O17,O29,O53,O65)</f>
        <v>70809</v>
      </c>
      <c r="P77" s="63">
        <f t="shared" si="56"/>
        <v>0.4862453991100368</v>
      </c>
      <c r="Q77" s="97"/>
      <c r="R77" s="63">
        <f t="shared" si="57"/>
      </c>
      <c r="S77" s="97"/>
      <c r="T77" s="63">
        <f t="shared" si="58"/>
      </c>
      <c r="U77" s="97"/>
      <c r="V77" s="63">
        <f t="shared" si="59"/>
      </c>
      <c r="W77" s="97"/>
      <c r="X77" s="63">
        <f t="shared" si="60"/>
      </c>
      <c r="Y77" s="62"/>
      <c r="Z77" s="63">
        <f t="shared" si="61"/>
      </c>
      <c r="AA77" s="62"/>
      <c r="AB77" s="63">
        <f t="shared" si="62"/>
      </c>
      <c r="AC77" s="73"/>
      <c r="AD77" s="73"/>
      <c r="AE77" s="48"/>
      <c r="AH77" s="48"/>
    </row>
    <row r="78" spans="1:35" s="10" customFormat="1" ht="12.75">
      <c r="A78" s="89" t="s">
        <v>107</v>
      </c>
      <c r="B78" s="74" t="s">
        <v>49</v>
      </c>
      <c r="C78" s="38" t="s">
        <v>118</v>
      </c>
      <c r="D78" s="57" t="s">
        <v>51</v>
      </c>
      <c r="E78" s="62"/>
      <c r="F78" s="63">
        <f t="shared" si="52"/>
      </c>
      <c r="G78" s="62"/>
      <c r="H78" s="63">
        <f t="shared" si="53"/>
      </c>
      <c r="I78" s="62"/>
      <c r="J78" s="63">
        <f t="shared" si="63"/>
      </c>
      <c r="K78" s="62"/>
      <c r="L78" s="63">
        <f t="shared" si="54"/>
      </c>
      <c r="M78" s="62">
        <f>SUM(M18,M30,M54,M66)</f>
        <v>867</v>
      </c>
      <c r="N78" s="63">
        <f t="shared" si="55"/>
        <v>0.005922090696101803</v>
      </c>
      <c r="O78" s="62">
        <f>SUM(O18,O30,O54,O66)</f>
        <v>1680</v>
      </c>
      <c r="P78" s="63">
        <f t="shared" si="56"/>
        <v>0.01153655990770752</v>
      </c>
      <c r="Q78" s="62"/>
      <c r="R78" s="63">
        <f t="shared" si="57"/>
      </c>
      <c r="S78" s="62"/>
      <c r="T78" s="63">
        <f t="shared" si="58"/>
      </c>
      <c r="U78" s="62"/>
      <c r="V78" s="63">
        <f t="shared" si="59"/>
      </c>
      <c r="W78" s="62"/>
      <c r="X78" s="63">
        <f t="shared" si="60"/>
      </c>
      <c r="Y78" s="62"/>
      <c r="Z78" s="63">
        <f t="shared" si="61"/>
      </c>
      <c r="AA78" s="62"/>
      <c r="AB78" s="63">
        <f t="shared" si="62"/>
      </c>
      <c r="AC78" s="64"/>
      <c r="AD78" s="65"/>
      <c r="AE78" s="66"/>
      <c r="AF78" s="66"/>
      <c r="AG78" s="67"/>
      <c r="AH78" s="66"/>
      <c r="AI78" s="66"/>
    </row>
    <row r="79" spans="1:34" s="10" customFormat="1" ht="12.75">
      <c r="A79" s="89" t="s">
        <v>107</v>
      </c>
      <c r="B79" s="74" t="s">
        <v>52</v>
      </c>
      <c r="C79" s="56" t="s">
        <v>119</v>
      </c>
      <c r="D79" s="57" t="s">
        <v>54</v>
      </c>
      <c r="E79" s="97"/>
      <c r="F79" s="63">
        <f t="shared" si="52"/>
      </c>
      <c r="G79" s="97"/>
      <c r="H79" s="63">
        <f t="shared" si="53"/>
      </c>
      <c r="I79" s="97"/>
      <c r="J79" s="63">
        <f t="shared" si="63"/>
      </c>
      <c r="K79" s="97"/>
      <c r="L79" s="63">
        <f t="shared" si="54"/>
      </c>
      <c r="M79" s="97">
        <f>SUM(M19,M55)</f>
        <v>3</v>
      </c>
      <c r="N79" s="63">
        <f t="shared" si="55"/>
        <v>2.0491663308310734E-05</v>
      </c>
      <c r="O79" s="97">
        <f>SUM(O19,O55)</f>
        <v>32</v>
      </c>
      <c r="P79" s="63">
        <f t="shared" si="56"/>
        <v>0.00021974399824204802</v>
      </c>
      <c r="Q79" s="97"/>
      <c r="R79" s="63">
        <f t="shared" si="57"/>
      </c>
      <c r="S79" s="97"/>
      <c r="T79" s="63">
        <f t="shared" si="58"/>
      </c>
      <c r="U79" s="97"/>
      <c r="V79" s="63">
        <f t="shared" si="59"/>
      </c>
      <c r="W79" s="97"/>
      <c r="X79" s="63">
        <f t="shared" si="60"/>
      </c>
      <c r="Y79" s="62"/>
      <c r="Z79" s="63">
        <f t="shared" si="61"/>
      </c>
      <c r="AA79" s="62"/>
      <c r="AB79" s="63">
        <f t="shared" si="62"/>
      </c>
      <c r="AC79" s="73"/>
      <c r="AD79" s="73"/>
      <c r="AE79" s="48"/>
      <c r="AH79" s="48"/>
    </row>
    <row r="80" spans="1:28" s="10" customFormat="1" ht="12.75">
      <c r="A80" s="7"/>
      <c r="B80" s="7"/>
      <c r="C80" s="9"/>
      <c r="D80" s="9"/>
      <c r="G80" s="48"/>
      <c r="J80" s="98"/>
      <c r="O80" s="48"/>
      <c r="U80" s="11"/>
      <c r="V80" s="11"/>
      <c r="W80" s="11"/>
      <c r="X80" s="11"/>
      <c r="Y80" s="99"/>
      <c r="Z80" s="99"/>
      <c r="AA80" s="99"/>
      <c r="AB80" s="12"/>
    </row>
    <row r="81" spans="1:28" s="10" customFormat="1" ht="12.75">
      <c r="A81" s="7"/>
      <c r="B81" s="7"/>
      <c r="C81" s="9"/>
      <c r="D81" s="9"/>
      <c r="G81" s="48"/>
      <c r="J81" s="98"/>
      <c r="O81" s="48"/>
      <c r="U81" s="11"/>
      <c r="V81" s="11"/>
      <c r="W81" s="11"/>
      <c r="X81" s="11"/>
      <c r="Y81" s="99"/>
      <c r="Z81" s="99"/>
      <c r="AA81" s="99"/>
      <c r="AB81" s="12"/>
    </row>
    <row r="82" spans="1:28" s="10" customFormat="1" ht="12.75">
      <c r="A82" s="7"/>
      <c r="B82" s="7"/>
      <c r="C82" s="9"/>
      <c r="D82" s="9"/>
      <c r="G82" s="48"/>
      <c r="J82" s="98"/>
      <c r="O82" s="48"/>
      <c r="U82" s="11"/>
      <c r="V82" s="11"/>
      <c r="W82" s="11"/>
      <c r="X82" s="11"/>
      <c r="Y82" s="99"/>
      <c r="Z82" s="99"/>
      <c r="AA82" s="99"/>
      <c r="AB82" s="12"/>
    </row>
    <row r="83" spans="1:28" s="10" customFormat="1" ht="12.75">
      <c r="A83" s="7"/>
      <c r="B83" s="7"/>
      <c r="C83" s="9"/>
      <c r="D83" s="9"/>
      <c r="G83" s="48"/>
      <c r="J83" s="98"/>
      <c r="O83" s="48"/>
      <c r="U83" s="11"/>
      <c r="V83" s="11"/>
      <c r="W83" s="11"/>
      <c r="X83" s="11"/>
      <c r="Y83" s="12"/>
      <c r="Z83" s="12"/>
      <c r="AA83" s="100"/>
      <c r="AB83" s="12"/>
    </row>
  </sheetData>
  <sheetProtection/>
  <mergeCells count="94">
    <mergeCell ref="Q69:R69"/>
    <mergeCell ref="S69:T69"/>
    <mergeCell ref="U69:V69"/>
    <mergeCell ref="W69:X69"/>
    <mergeCell ref="Y69:Z69"/>
    <mergeCell ref="AA69:AB69"/>
    <mergeCell ref="E69:F69"/>
    <mergeCell ref="G69:H69"/>
    <mergeCell ref="I69:J69"/>
    <mergeCell ref="K69:L69"/>
    <mergeCell ref="M69:N69"/>
    <mergeCell ref="O69:P69"/>
    <mergeCell ref="Q57:R57"/>
    <mergeCell ref="S57:T57"/>
    <mergeCell ref="U57:V57"/>
    <mergeCell ref="W57:X57"/>
    <mergeCell ref="Y57:Z57"/>
    <mergeCell ref="AA57:AB57"/>
    <mergeCell ref="E57:F57"/>
    <mergeCell ref="G57:H57"/>
    <mergeCell ref="I57:J57"/>
    <mergeCell ref="K57:L57"/>
    <mergeCell ref="M57:N57"/>
    <mergeCell ref="O57:P57"/>
    <mergeCell ref="Q45:R45"/>
    <mergeCell ref="S45:T45"/>
    <mergeCell ref="U45:V45"/>
    <mergeCell ref="W45:X45"/>
    <mergeCell ref="Y45:Z45"/>
    <mergeCell ref="AA45:AB45"/>
    <mergeCell ref="E45:F45"/>
    <mergeCell ref="G45:H45"/>
    <mergeCell ref="I45:J45"/>
    <mergeCell ref="K45:L45"/>
    <mergeCell ref="M45:N45"/>
    <mergeCell ref="O45:P45"/>
    <mergeCell ref="Q33:R33"/>
    <mergeCell ref="S33:T33"/>
    <mergeCell ref="U33:V33"/>
    <mergeCell ref="W33:X33"/>
    <mergeCell ref="Y33:Z33"/>
    <mergeCell ref="AA33:AB33"/>
    <mergeCell ref="E33:F33"/>
    <mergeCell ref="G33:H33"/>
    <mergeCell ref="I33:J33"/>
    <mergeCell ref="K33:L33"/>
    <mergeCell ref="M33:N33"/>
    <mergeCell ref="O33:P33"/>
    <mergeCell ref="Q21:R21"/>
    <mergeCell ref="S21:T21"/>
    <mergeCell ref="U21:V21"/>
    <mergeCell ref="W21:X21"/>
    <mergeCell ref="Y21:Z21"/>
    <mergeCell ref="AA21:AB21"/>
    <mergeCell ref="E21:F21"/>
    <mergeCell ref="G21:H21"/>
    <mergeCell ref="I21:J21"/>
    <mergeCell ref="K21:L21"/>
    <mergeCell ref="M21:N21"/>
    <mergeCell ref="O21:P21"/>
    <mergeCell ref="Q9:R9"/>
    <mergeCell ref="S9:T9"/>
    <mergeCell ref="U9:V9"/>
    <mergeCell ref="W9:X9"/>
    <mergeCell ref="Y9:Z9"/>
    <mergeCell ref="AA9:AB9"/>
    <mergeCell ref="E9:F9"/>
    <mergeCell ref="G9:H9"/>
    <mergeCell ref="I9:J9"/>
    <mergeCell ref="K9:L9"/>
    <mergeCell ref="M9:N9"/>
    <mergeCell ref="O9:P9"/>
    <mergeCell ref="W5:X5"/>
    <mergeCell ref="Y5:Z5"/>
    <mergeCell ref="AA5:AB5"/>
    <mergeCell ref="AC5:AC6"/>
    <mergeCell ref="AD5:AD6"/>
    <mergeCell ref="A6:B6"/>
    <mergeCell ref="G5:H5"/>
    <mergeCell ref="I5:J5"/>
    <mergeCell ref="K5:L5"/>
    <mergeCell ref="Q5:R5"/>
    <mergeCell ref="S5:T5"/>
    <mergeCell ref="U5:V5"/>
    <mergeCell ref="C1:AB1"/>
    <mergeCell ref="C4:C6"/>
    <mergeCell ref="D4:D5"/>
    <mergeCell ref="E4:H4"/>
    <mergeCell ref="I4:L4"/>
    <mergeCell ref="M4:P4"/>
    <mergeCell ref="Q4:T4"/>
    <mergeCell ref="U4:X4"/>
    <mergeCell ref="Y4:AD4"/>
    <mergeCell ref="E5:F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83"/>
  <sheetViews>
    <sheetView zoomScale="55" zoomScaleNormal="55" zoomScalePageLayoutView="0" workbookViewId="0" topLeftCell="A1">
      <selection activeCell="C1" sqref="C1:AB1"/>
    </sheetView>
  </sheetViews>
  <sheetFormatPr defaultColWidth="9.00390625" defaultRowHeight="12.75"/>
  <cols>
    <col min="4" max="4" width="37.375" style="0" customWidth="1"/>
    <col min="5" max="5" width="12.25390625" style="0" customWidth="1"/>
    <col min="7" max="7" width="11.125" style="0" customWidth="1"/>
    <col min="11" max="11" width="10.125" style="0" customWidth="1"/>
    <col min="13" max="13" width="11.625" style="0" customWidth="1"/>
    <col min="15" max="15" width="11.625" style="0" customWidth="1"/>
    <col min="17" max="17" width="12.875" style="0" customWidth="1"/>
    <col min="19" max="19" width="13.25390625" style="0" customWidth="1"/>
    <col min="25" max="25" width="12.875" style="0" customWidth="1"/>
    <col min="27" max="27" width="12.625" style="0" customWidth="1"/>
    <col min="29" max="29" width="10.625" style="0" customWidth="1"/>
    <col min="30" max="30" width="11.75390625" style="0" customWidth="1"/>
  </cols>
  <sheetData>
    <row r="1" spans="1:28" s="2" customFormat="1" ht="54" customHeight="1">
      <c r="A1" s="1"/>
      <c r="B1" s="1"/>
      <c r="C1" s="101" t="s">
        <v>127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8" s="2" customFormat="1" ht="17.25">
      <c r="A2" s="1"/>
      <c r="B2" s="1"/>
      <c r="C2" s="3" t="s">
        <v>0</v>
      </c>
      <c r="D2" s="4"/>
      <c r="U2" s="5"/>
      <c r="V2" s="5"/>
      <c r="W2" s="5"/>
      <c r="X2" s="5"/>
      <c r="Y2" s="6"/>
      <c r="Z2" s="6"/>
      <c r="AA2" s="6"/>
      <c r="AB2" s="6"/>
    </row>
    <row r="3" spans="1:28" s="10" customFormat="1" ht="12.75">
      <c r="A3" s="7"/>
      <c r="B3" s="7"/>
      <c r="C3" s="8"/>
      <c r="D3" s="9"/>
      <c r="U3" s="11"/>
      <c r="V3" s="11"/>
      <c r="W3" s="11"/>
      <c r="X3" s="11"/>
      <c r="Y3" s="12"/>
      <c r="Z3" s="12"/>
      <c r="AA3" s="12"/>
      <c r="AB3" s="12"/>
    </row>
    <row r="4" spans="1:30" s="10" customFormat="1" ht="24" customHeight="1">
      <c r="A4" s="7"/>
      <c r="B4" s="7"/>
      <c r="C4" s="109" t="s">
        <v>1</v>
      </c>
      <c r="D4" s="110" t="s">
        <v>2</v>
      </c>
      <c r="E4" s="115" t="s">
        <v>3</v>
      </c>
      <c r="F4" s="115"/>
      <c r="G4" s="115"/>
      <c r="H4" s="115"/>
      <c r="I4" s="116" t="s">
        <v>4</v>
      </c>
      <c r="J4" s="116"/>
      <c r="K4" s="116"/>
      <c r="L4" s="116"/>
      <c r="M4" s="103" t="s">
        <v>5</v>
      </c>
      <c r="N4" s="103"/>
      <c r="O4" s="103"/>
      <c r="P4" s="103"/>
      <c r="Q4" s="107" t="s">
        <v>6</v>
      </c>
      <c r="R4" s="107"/>
      <c r="S4" s="107"/>
      <c r="T4" s="107"/>
      <c r="U4" s="112" t="s">
        <v>7</v>
      </c>
      <c r="V4" s="112"/>
      <c r="W4" s="112"/>
      <c r="X4" s="112"/>
      <c r="Y4" s="123" t="s">
        <v>8</v>
      </c>
      <c r="Z4" s="123"/>
      <c r="AA4" s="123"/>
      <c r="AB4" s="123"/>
      <c r="AC4" s="123"/>
      <c r="AD4" s="123"/>
    </row>
    <row r="5" spans="1:30" s="10" customFormat="1" ht="26.25" customHeight="1">
      <c r="A5" s="7"/>
      <c r="B5" s="7"/>
      <c r="C5" s="109"/>
      <c r="D5" s="111"/>
      <c r="E5" s="114" t="s">
        <v>9</v>
      </c>
      <c r="F5" s="114"/>
      <c r="G5" s="114" t="s">
        <v>10</v>
      </c>
      <c r="H5" s="114"/>
      <c r="I5" s="104" t="s">
        <v>9</v>
      </c>
      <c r="J5" s="104"/>
      <c r="K5" s="104" t="s">
        <v>10</v>
      </c>
      <c r="L5" s="104"/>
      <c r="M5" s="13" t="s">
        <v>9</v>
      </c>
      <c r="N5" s="13"/>
      <c r="O5" s="13" t="s">
        <v>10</v>
      </c>
      <c r="P5" s="13"/>
      <c r="Q5" s="108" t="s">
        <v>9</v>
      </c>
      <c r="R5" s="108"/>
      <c r="S5" s="108" t="s">
        <v>10</v>
      </c>
      <c r="T5" s="108"/>
      <c r="U5" s="113" t="s">
        <v>9</v>
      </c>
      <c r="V5" s="113"/>
      <c r="W5" s="113" t="s">
        <v>10</v>
      </c>
      <c r="X5" s="113"/>
      <c r="Y5" s="105" t="s">
        <v>9</v>
      </c>
      <c r="Z5" s="106"/>
      <c r="AA5" s="105" t="s">
        <v>10</v>
      </c>
      <c r="AB5" s="106"/>
      <c r="AC5" s="124" t="s">
        <v>11</v>
      </c>
      <c r="AD5" s="124" t="s">
        <v>12</v>
      </c>
    </row>
    <row r="6" spans="1:30" s="27" customFormat="1" ht="46.5" customHeight="1">
      <c r="A6" s="102" t="s">
        <v>13</v>
      </c>
      <c r="B6" s="102"/>
      <c r="C6" s="109"/>
      <c r="D6" s="14" t="s">
        <v>14</v>
      </c>
      <c r="E6" s="15" t="s">
        <v>15</v>
      </c>
      <c r="F6" s="16" t="s">
        <v>16</v>
      </c>
      <c r="G6" s="16" t="s">
        <v>17</v>
      </c>
      <c r="H6" s="16" t="s">
        <v>16</v>
      </c>
      <c r="I6" s="17" t="s">
        <v>15</v>
      </c>
      <c r="J6" s="18" t="s">
        <v>16</v>
      </c>
      <c r="K6" s="18" t="s">
        <v>18</v>
      </c>
      <c r="L6" s="18" t="s">
        <v>16</v>
      </c>
      <c r="M6" s="19" t="s">
        <v>15</v>
      </c>
      <c r="N6" s="20" t="s">
        <v>16</v>
      </c>
      <c r="O6" s="20" t="s">
        <v>18</v>
      </c>
      <c r="P6" s="20" t="s">
        <v>16</v>
      </c>
      <c r="Q6" s="21" t="s">
        <v>15</v>
      </c>
      <c r="R6" s="22" t="s">
        <v>16</v>
      </c>
      <c r="S6" s="22" t="s">
        <v>18</v>
      </c>
      <c r="T6" s="22" t="s">
        <v>16</v>
      </c>
      <c r="U6" s="23" t="s">
        <v>15</v>
      </c>
      <c r="V6" s="24" t="s">
        <v>16</v>
      </c>
      <c r="W6" s="24" t="s">
        <v>18</v>
      </c>
      <c r="X6" s="24" t="s">
        <v>16</v>
      </c>
      <c r="Y6" s="25" t="s">
        <v>15</v>
      </c>
      <c r="Z6" s="26" t="s">
        <v>16</v>
      </c>
      <c r="AA6" s="26" t="s">
        <v>18</v>
      </c>
      <c r="AB6" s="26" t="s">
        <v>16</v>
      </c>
      <c r="AC6" s="125"/>
      <c r="AD6" s="125"/>
    </row>
    <row r="7" spans="1:30" s="10" customFormat="1" ht="39">
      <c r="A7" s="28" t="s">
        <v>19</v>
      </c>
      <c r="B7" s="28" t="s">
        <v>20</v>
      </c>
      <c r="C7" s="29" t="s">
        <v>21</v>
      </c>
      <c r="D7" s="29">
        <v>2</v>
      </c>
      <c r="E7" s="30">
        <v>3</v>
      </c>
      <c r="F7" s="30">
        <v>4</v>
      </c>
      <c r="G7" s="30">
        <v>5</v>
      </c>
      <c r="H7" s="30">
        <v>6</v>
      </c>
      <c r="I7" s="31">
        <v>7</v>
      </c>
      <c r="J7" s="31">
        <v>8</v>
      </c>
      <c r="K7" s="31">
        <v>9</v>
      </c>
      <c r="L7" s="31">
        <v>10</v>
      </c>
      <c r="M7" s="32">
        <v>11</v>
      </c>
      <c r="N7" s="32">
        <v>12</v>
      </c>
      <c r="O7" s="32">
        <v>13</v>
      </c>
      <c r="P7" s="32">
        <v>14</v>
      </c>
      <c r="Q7" s="33">
        <v>15</v>
      </c>
      <c r="R7" s="33">
        <v>16</v>
      </c>
      <c r="S7" s="33">
        <v>17</v>
      </c>
      <c r="T7" s="33">
        <v>18</v>
      </c>
      <c r="U7" s="34">
        <v>19</v>
      </c>
      <c r="V7" s="35">
        <v>20</v>
      </c>
      <c r="W7" s="35">
        <v>21</v>
      </c>
      <c r="X7" s="35">
        <v>22</v>
      </c>
      <c r="Y7" s="36">
        <v>23</v>
      </c>
      <c r="Z7" s="36">
        <v>24</v>
      </c>
      <c r="AA7" s="36">
        <v>25</v>
      </c>
      <c r="AB7" s="36">
        <v>26</v>
      </c>
      <c r="AC7" s="36">
        <v>27</v>
      </c>
      <c r="AD7" s="36">
        <v>28</v>
      </c>
    </row>
    <row r="8" spans="1:35" s="49" customFormat="1" ht="15">
      <c r="A8" s="37" t="s">
        <v>22</v>
      </c>
      <c r="B8" s="37" t="s">
        <v>23</v>
      </c>
      <c r="C8" s="38" t="s">
        <v>21</v>
      </c>
      <c r="D8" s="39" t="s">
        <v>120</v>
      </c>
      <c r="E8" s="40"/>
      <c r="F8" s="40"/>
      <c r="G8" s="41"/>
      <c r="H8" s="40"/>
      <c r="I8" s="42"/>
      <c r="J8" s="43">
        <f>SUM(J10:J19)</f>
        <v>0</v>
      </c>
      <c r="K8" s="42"/>
      <c r="L8" s="43">
        <f>SUM(L10:L19)</f>
        <v>0</v>
      </c>
      <c r="M8" s="42">
        <f>SUM(M10:M19)</f>
        <v>164253</v>
      </c>
      <c r="N8" s="43">
        <f>SUM(N10:N19)</f>
        <v>1</v>
      </c>
      <c r="O8" s="42">
        <f>SUM(O10:O19)</f>
        <v>164341</v>
      </c>
      <c r="P8" s="43">
        <f>SUM(P10:P19)</f>
        <v>1</v>
      </c>
      <c r="Q8" s="42"/>
      <c r="R8" s="43">
        <f>SUM(R10:R19)</f>
        <v>0</v>
      </c>
      <c r="S8" s="42"/>
      <c r="T8" s="43">
        <f>SUM(T10:T19)</f>
        <v>0</v>
      </c>
      <c r="U8" s="42"/>
      <c r="V8" s="43">
        <f>SUM(V10:V19)</f>
        <v>0</v>
      </c>
      <c r="W8" s="42"/>
      <c r="X8" s="43">
        <f>SUM(X10:X19)</f>
        <v>0</v>
      </c>
      <c r="Y8" s="44">
        <f>SUM(Y10:Y19)</f>
        <v>0</v>
      </c>
      <c r="Z8" s="45">
        <f>SUM(Z10:Z19)</f>
        <v>0</v>
      </c>
      <c r="AA8" s="44">
        <f>SUM(AA10:AA19)</f>
        <v>0</v>
      </c>
      <c r="AB8" s="45">
        <f>SUM(AB10:AB19)</f>
        <v>0</v>
      </c>
      <c r="AC8" s="46" t="e">
        <f>Y8/Y$68</f>
        <v>#DIV/0!</v>
      </c>
      <c r="AD8" s="47" t="e">
        <f>AA8/AA$68</f>
        <v>#DIV/0!</v>
      </c>
      <c r="AE8" s="48"/>
      <c r="AF8" s="10"/>
      <c r="AG8" s="10"/>
      <c r="AH8" s="48"/>
      <c r="AI8" s="10"/>
    </row>
    <row r="9" spans="1:35" s="55" customFormat="1" ht="12.75">
      <c r="A9" s="50"/>
      <c r="B9" s="50"/>
      <c r="C9" s="51"/>
      <c r="D9" s="52" t="s">
        <v>24</v>
      </c>
      <c r="E9" s="117">
        <f>IF(E8&gt;0,E8/$Y8,"")</f>
      </c>
      <c r="F9" s="118"/>
      <c r="G9" s="119">
        <f>IF(G8&gt;0,G8/$AA8,"")</f>
      </c>
      <c r="H9" s="120"/>
      <c r="I9" s="117">
        <f>IF(I8&gt;0,I8/$Y8,"")</f>
      </c>
      <c r="J9" s="118"/>
      <c r="K9" s="119">
        <f>IF(K8&gt;0,K8/$AA8,"")</f>
      </c>
      <c r="L9" s="120"/>
      <c r="M9" s="117" t="e">
        <f>IF(M8&gt;0,M8/$Y8,"")</f>
        <v>#DIV/0!</v>
      </c>
      <c r="N9" s="118"/>
      <c r="O9" s="119" t="e">
        <f>IF(O8&gt;0,O8/$AA8,"")</f>
        <v>#DIV/0!</v>
      </c>
      <c r="P9" s="120"/>
      <c r="Q9" s="117">
        <f>IF(Q8&gt;0,Q8/$Y8,"")</f>
      </c>
      <c r="R9" s="118"/>
      <c r="S9" s="119">
        <f>IF(S8&gt;0,S8/$AA8,"")</f>
      </c>
      <c r="T9" s="120"/>
      <c r="U9" s="117">
        <f>IF(U8&gt;0,U8/$Y8,"")</f>
      </c>
      <c r="V9" s="118"/>
      <c r="W9" s="119">
        <f>IF(W8&gt;0,W8/$AA8,"")</f>
      </c>
      <c r="X9" s="120"/>
      <c r="Y9" s="117">
        <f>IF(Y8&gt;0,Y8/$Y8,"")</f>
      </c>
      <c r="Z9" s="118"/>
      <c r="AA9" s="119">
        <f>IF(AA8&gt;0,AA8/$AA8,"")</f>
      </c>
      <c r="AB9" s="120"/>
      <c r="AC9" s="53"/>
      <c r="AD9" s="53"/>
      <c r="AE9" s="54"/>
      <c r="AF9" s="54"/>
      <c r="AG9" s="54"/>
      <c r="AH9" s="54"/>
      <c r="AI9" s="54"/>
    </row>
    <row r="10" spans="1:61" s="10" customFormat="1" ht="12.75">
      <c r="A10" s="37" t="s">
        <v>22</v>
      </c>
      <c r="B10" s="7" t="s">
        <v>25</v>
      </c>
      <c r="C10" s="56" t="s">
        <v>26</v>
      </c>
      <c r="D10" s="57" t="s">
        <v>27</v>
      </c>
      <c r="E10" s="58"/>
      <c r="F10" s="59"/>
      <c r="G10" s="58"/>
      <c r="H10" s="58"/>
      <c r="I10" s="60"/>
      <c r="J10" s="61">
        <f aca="true" t="shared" si="0" ref="J10:J19">IF(I$8&gt;0,I10/I$8,"")</f>
      </c>
      <c r="K10" s="60"/>
      <c r="L10" s="61">
        <f aca="true" t="shared" si="1" ref="L10:L19">IF(K$8&gt;0,K10/K$8,"")</f>
      </c>
      <c r="M10" s="60">
        <v>124819</v>
      </c>
      <c r="N10" s="61">
        <f aca="true" t="shared" si="2" ref="N10:N19">IF(M$8&gt;0,M10/M$8,"")</f>
        <v>0.7599191491175199</v>
      </c>
      <c r="O10" s="60">
        <v>100435</v>
      </c>
      <c r="P10" s="61">
        <f aca="true" t="shared" si="3" ref="P10:P19">IF(O$8&gt;0,O10/O$8,"")</f>
        <v>0.6111378170998107</v>
      </c>
      <c r="Q10" s="60"/>
      <c r="R10" s="61">
        <f aca="true" t="shared" si="4" ref="R10:R19">IF(Q$8&gt;0,Q10/Q$8,"")</f>
      </c>
      <c r="S10" s="60"/>
      <c r="T10" s="61">
        <f aca="true" t="shared" si="5" ref="T10:T19">IF(S$8&gt;0,S10/S$8,"")</f>
      </c>
      <c r="U10" s="60"/>
      <c r="V10" s="61">
        <f aca="true" t="shared" si="6" ref="V10:V19">IF(U$8&gt;0,U10/U$8,"")</f>
      </c>
      <c r="W10" s="60"/>
      <c r="X10" s="61">
        <f aca="true" t="shared" si="7" ref="X10:X19">IF(W$8&gt;0,W10/W$8,"")</f>
      </c>
      <c r="Y10" s="62"/>
      <c r="Z10" s="63">
        <f aca="true" t="shared" si="8" ref="Z10:Z19">IF(Y$8&gt;0,Y10/Y$8,"")</f>
      </c>
      <c r="AA10" s="62"/>
      <c r="AB10" s="63">
        <f aca="true" t="shared" si="9" ref="AB10:AB19">IF(AA$8&gt;0,AA10/AA$8,"")</f>
      </c>
      <c r="AC10" s="64"/>
      <c r="AD10" s="65"/>
      <c r="AE10" s="66"/>
      <c r="AF10" s="66"/>
      <c r="AG10" s="67"/>
      <c r="AH10" s="66"/>
      <c r="AI10" s="66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</row>
    <row r="11" spans="1:34" s="10" customFormat="1" ht="12.75">
      <c r="A11" s="37" t="s">
        <v>22</v>
      </c>
      <c r="B11" s="7" t="s">
        <v>28</v>
      </c>
      <c r="C11" s="38" t="s">
        <v>29</v>
      </c>
      <c r="D11" s="69" t="s">
        <v>30</v>
      </c>
      <c r="E11" s="70"/>
      <c r="F11" s="70"/>
      <c r="G11" s="71"/>
      <c r="H11" s="70"/>
      <c r="I11" s="72"/>
      <c r="J11" s="61">
        <f t="shared" si="0"/>
      </c>
      <c r="K11" s="72"/>
      <c r="L11" s="61">
        <f t="shared" si="1"/>
      </c>
      <c r="M11" s="72"/>
      <c r="N11" s="61">
        <f t="shared" si="2"/>
        <v>0</v>
      </c>
      <c r="O11" s="72"/>
      <c r="P11" s="61">
        <f t="shared" si="3"/>
        <v>0</v>
      </c>
      <c r="Q11" s="72"/>
      <c r="R11" s="61">
        <f t="shared" si="4"/>
      </c>
      <c r="S11" s="72"/>
      <c r="T11" s="61">
        <f t="shared" si="5"/>
      </c>
      <c r="U11" s="72"/>
      <c r="V11" s="61">
        <f t="shared" si="6"/>
      </c>
      <c r="W11" s="72"/>
      <c r="X11" s="61">
        <f t="shared" si="7"/>
      </c>
      <c r="Y11" s="62"/>
      <c r="Z11" s="63">
        <f t="shared" si="8"/>
      </c>
      <c r="AA11" s="62"/>
      <c r="AB11" s="63">
        <f t="shared" si="9"/>
      </c>
      <c r="AC11" s="73"/>
      <c r="AD11" s="73"/>
      <c r="AE11" s="48"/>
      <c r="AH11" s="48"/>
    </row>
    <row r="12" spans="1:35" s="10" customFormat="1" ht="12.75">
      <c r="A12" s="37" t="s">
        <v>22</v>
      </c>
      <c r="B12" s="7" t="s">
        <v>31</v>
      </c>
      <c r="C12" s="56" t="s">
        <v>32</v>
      </c>
      <c r="D12" s="69" t="s">
        <v>33</v>
      </c>
      <c r="E12" s="58"/>
      <c r="F12" s="59"/>
      <c r="G12" s="58"/>
      <c r="H12" s="58"/>
      <c r="I12" s="60"/>
      <c r="J12" s="61">
        <f t="shared" si="0"/>
      </c>
      <c r="K12" s="60"/>
      <c r="L12" s="61">
        <f t="shared" si="1"/>
      </c>
      <c r="M12" s="60"/>
      <c r="N12" s="61">
        <f t="shared" si="2"/>
        <v>0</v>
      </c>
      <c r="O12" s="60"/>
      <c r="P12" s="61">
        <f t="shared" si="3"/>
        <v>0</v>
      </c>
      <c r="Q12" s="60"/>
      <c r="R12" s="61">
        <f t="shared" si="4"/>
      </c>
      <c r="S12" s="60"/>
      <c r="T12" s="61">
        <f t="shared" si="5"/>
      </c>
      <c r="U12" s="60"/>
      <c r="V12" s="61">
        <f t="shared" si="6"/>
      </c>
      <c r="W12" s="60"/>
      <c r="X12" s="61">
        <f t="shared" si="7"/>
      </c>
      <c r="Y12" s="62"/>
      <c r="Z12" s="63">
        <f t="shared" si="8"/>
      </c>
      <c r="AA12" s="62"/>
      <c r="AB12" s="63">
        <f t="shared" si="9"/>
      </c>
      <c r="AC12" s="64"/>
      <c r="AD12" s="65"/>
      <c r="AE12" s="66"/>
      <c r="AF12" s="66"/>
      <c r="AG12" s="67"/>
      <c r="AH12" s="66"/>
      <c r="AI12" s="66"/>
    </row>
    <row r="13" spans="1:34" s="10" customFormat="1" ht="12.75">
      <c r="A13" s="37" t="s">
        <v>22</v>
      </c>
      <c r="B13" s="74" t="s">
        <v>34</v>
      </c>
      <c r="C13" s="38" t="s">
        <v>35</v>
      </c>
      <c r="D13" s="69" t="s">
        <v>36</v>
      </c>
      <c r="E13" s="70"/>
      <c r="F13" s="70"/>
      <c r="G13" s="71"/>
      <c r="H13" s="70"/>
      <c r="I13" s="72"/>
      <c r="J13" s="61">
        <f t="shared" si="0"/>
      </c>
      <c r="K13" s="72"/>
      <c r="L13" s="61">
        <f t="shared" si="1"/>
      </c>
      <c r="M13" s="72"/>
      <c r="N13" s="61">
        <f t="shared" si="2"/>
        <v>0</v>
      </c>
      <c r="O13" s="72"/>
      <c r="P13" s="61">
        <f t="shared" si="3"/>
        <v>0</v>
      </c>
      <c r="Q13" s="72"/>
      <c r="R13" s="61">
        <f t="shared" si="4"/>
      </c>
      <c r="S13" s="72"/>
      <c r="T13" s="61">
        <f t="shared" si="5"/>
      </c>
      <c r="U13" s="72"/>
      <c r="V13" s="61">
        <f t="shared" si="6"/>
      </c>
      <c r="W13" s="72"/>
      <c r="X13" s="61">
        <f t="shared" si="7"/>
      </c>
      <c r="Y13" s="62"/>
      <c r="Z13" s="63">
        <f t="shared" si="8"/>
      </c>
      <c r="AA13" s="62"/>
      <c r="AB13" s="63">
        <f t="shared" si="9"/>
      </c>
      <c r="AC13" s="73"/>
      <c r="AD13" s="73"/>
      <c r="AE13" s="48"/>
      <c r="AH13" s="48"/>
    </row>
    <row r="14" spans="1:35" s="10" customFormat="1" ht="12.75">
      <c r="A14" s="37" t="s">
        <v>22</v>
      </c>
      <c r="B14" s="7" t="s">
        <v>37</v>
      </c>
      <c r="C14" s="56" t="s">
        <v>38</v>
      </c>
      <c r="D14" s="57" t="s">
        <v>39</v>
      </c>
      <c r="E14" s="58"/>
      <c r="F14" s="59"/>
      <c r="G14" s="58"/>
      <c r="H14" s="58"/>
      <c r="I14" s="60"/>
      <c r="J14" s="61">
        <f t="shared" si="0"/>
      </c>
      <c r="K14" s="60"/>
      <c r="L14" s="61">
        <f t="shared" si="1"/>
      </c>
      <c r="M14" s="60">
        <v>5594</v>
      </c>
      <c r="N14" s="61">
        <f t="shared" si="2"/>
        <v>0.03405721661095992</v>
      </c>
      <c r="O14" s="60">
        <v>3028</v>
      </c>
      <c r="P14" s="61">
        <f t="shared" si="3"/>
        <v>0.018425103899818062</v>
      </c>
      <c r="Q14" s="60"/>
      <c r="R14" s="61">
        <f t="shared" si="4"/>
      </c>
      <c r="S14" s="60"/>
      <c r="T14" s="61">
        <f t="shared" si="5"/>
      </c>
      <c r="U14" s="60"/>
      <c r="V14" s="61">
        <f t="shared" si="6"/>
      </c>
      <c r="W14" s="60"/>
      <c r="X14" s="61">
        <f t="shared" si="7"/>
      </c>
      <c r="Y14" s="62"/>
      <c r="Z14" s="63">
        <f t="shared" si="8"/>
      </c>
      <c r="AA14" s="62"/>
      <c r="AB14" s="63">
        <f t="shared" si="9"/>
      </c>
      <c r="AC14" s="64"/>
      <c r="AD14" s="65"/>
      <c r="AE14" s="66"/>
      <c r="AF14" s="66"/>
      <c r="AG14" s="67"/>
      <c r="AH14" s="66"/>
      <c r="AI14" s="66"/>
    </row>
    <row r="15" spans="1:34" s="10" customFormat="1" ht="12.75">
      <c r="A15" s="37" t="s">
        <v>22</v>
      </c>
      <c r="B15" s="74" t="s">
        <v>40</v>
      </c>
      <c r="C15" s="38" t="s">
        <v>41</v>
      </c>
      <c r="D15" s="57" t="s">
        <v>42</v>
      </c>
      <c r="E15" s="70"/>
      <c r="F15" s="70"/>
      <c r="G15" s="71"/>
      <c r="H15" s="70"/>
      <c r="I15" s="72"/>
      <c r="J15" s="61">
        <f t="shared" si="0"/>
      </c>
      <c r="K15" s="72"/>
      <c r="L15" s="61">
        <f t="shared" si="1"/>
      </c>
      <c r="M15" s="72"/>
      <c r="N15" s="61">
        <f t="shared" si="2"/>
        <v>0</v>
      </c>
      <c r="O15" s="72"/>
      <c r="P15" s="61">
        <f t="shared" si="3"/>
        <v>0</v>
      </c>
      <c r="Q15" s="72"/>
      <c r="R15" s="61">
        <f t="shared" si="4"/>
      </c>
      <c r="S15" s="72"/>
      <c r="T15" s="61">
        <f t="shared" si="5"/>
      </c>
      <c r="U15" s="72"/>
      <c r="V15" s="61">
        <f t="shared" si="6"/>
      </c>
      <c r="W15" s="72"/>
      <c r="X15" s="61">
        <f t="shared" si="7"/>
      </c>
      <c r="Y15" s="62"/>
      <c r="Z15" s="63">
        <f t="shared" si="8"/>
      </c>
      <c r="AA15" s="62"/>
      <c r="AB15" s="63">
        <f t="shared" si="9"/>
      </c>
      <c r="AC15" s="73"/>
      <c r="AD15" s="73"/>
      <c r="AE15" s="48"/>
      <c r="AH15" s="48"/>
    </row>
    <row r="16" spans="1:35" s="10" customFormat="1" ht="12.75">
      <c r="A16" s="37" t="s">
        <v>22</v>
      </c>
      <c r="B16" s="74" t="s">
        <v>43</v>
      </c>
      <c r="C16" s="56" t="s">
        <v>44</v>
      </c>
      <c r="D16" s="57" t="s">
        <v>45</v>
      </c>
      <c r="E16" s="58"/>
      <c r="F16" s="59"/>
      <c r="G16" s="58"/>
      <c r="H16" s="58"/>
      <c r="I16" s="60"/>
      <c r="J16" s="61">
        <f t="shared" si="0"/>
      </c>
      <c r="K16" s="75"/>
      <c r="L16" s="61">
        <f t="shared" si="1"/>
      </c>
      <c r="M16" s="60"/>
      <c r="N16" s="61">
        <f t="shared" si="2"/>
        <v>0</v>
      </c>
      <c r="O16" s="60"/>
      <c r="P16" s="61">
        <f t="shared" si="3"/>
        <v>0</v>
      </c>
      <c r="Q16" s="60"/>
      <c r="R16" s="61">
        <f t="shared" si="4"/>
      </c>
      <c r="S16" s="60"/>
      <c r="T16" s="61">
        <f t="shared" si="5"/>
      </c>
      <c r="U16" s="60"/>
      <c r="V16" s="61">
        <f t="shared" si="6"/>
      </c>
      <c r="W16" s="60"/>
      <c r="X16" s="61">
        <f t="shared" si="7"/>
      </c>
      <c r="Y16" s="62"/>
      <c r="Z16" s="63">
        <f t="shared" si="8"/>
      </c>
      <c r="AA16" s="62"/>
      <c r="AB16" s="63">
        <f t="shared" si="9"/>
      </c>
      <c r="AC16" s="64"/>
      <c r="AD16" s="65"/>
      <c r="AE16" s="66"/>
      <c r="AF16" s="66"/>
      <c r="AG16" s="67"/>
      <c r="AH16" s="66"/>
      <c r="AI16" s="66"/>
    </row>
    <row r="17" spans="1:34" s="10" customFormat="1" ht="12.75">
      <c r="A17" s="37" t="s">
        <v>22</v>
      </c>
      <c r="B17" s="74" t="s">
        <v>46</v>
      </c>
      <c r="C17" s="38" t="s">
        <v>47</v>
      </c>
      <c r="D17" s="57" t="s">
        <v>48</v>
      </c>
      <c r="E17" s="70"/>
      <c r="F17" s="70"/>
      <c r="G17" s="71"/>
      <c r="H17" s="70"/>
      <c r="I17" s="72"/>
      <c r="J17" s="61">
        <f t="shared" si="0"/>
      </c>
      <c r="K17" s="72"/>
      <c r="L17" s="61">
        <f t="shared" si="1"/>
      </c>
      <c r="M17" s="72">
        <v>32984</v>
      </c>
      <c r="N17" s="61">
        <f t="shared" si="2"/>
        <v>0.20081216172611763</v>
      </c>
      <c r="O17" s="72">
        <v>59721</v>
      </c>
      <c r="P17" s="61">
        <f t="shared" si="3"/>
        <v>0.3633968394983601</v>
      </c>
      <c r="Q17" s="72"/>
      <c r="R17" s="61">
        <f t="shared" si="4"/>
      </c>
      <c r="S17" s="72"/>
      <c r="T17" s="61">
        <f t="shared" si="5"/>
      </c>
      <c r="U17" s="72"/>
      <c r="V17" s="61">
        <f t="shared" si="6"/>
      </c>
      <c r="W17" s="72"/>
      <c r="X17" s="61">
        <f t="shared" si="7"/>
      </c>
      <c r="Y17" s="62"/>
      <c r="Z17" s="63">
        <f t="shared" si="8"/>
      </c>
      <c r="AA17" s="62"/>
      <c r="AB17" s="63">
        <f t="shared" si="9"/>
      </c>
      <c r="AC17" s="73"/>
      <c r="AD17" s="73"/>
      <c r="AE17" s="48"/>
      <c r="AH17" s="48"/>
    </row>
    <row r="18" spans="1:35" s="10" customFormat="1" ht="12.75">
      <c r="A18" s="37" t="s">
        <v>22</v>
      </c>
      <c r="B18" s="74" t="s">
        <v>49</v>
      </c>
      <c r="C18" s="56" t="s">
        <v>50</v>
      </c>
      <c r="D18" s="57" t="s">
        <v>51</v>
      </c>
      <c r="E18" s="58"/>
      <c r="F18" s="59"/>
      <c r="G18" s="58"/>
      <c r="H18" s="58"/>
      <c r="I18" s="60"/>
      <c r="J18" s="61">
        <f t="shared" si="0"/>
      </c>
      <c r="K18" s="60"/>
      <c r="L18" s="61">
        <f t="shared" si="1"/>
      </c>
      <c r="M18" s="60">
        <v>855</v>
      </c>
      <c r="N18" s="61">
        <f t="shared" si="2"/>
        <v>0.005205384376541068</v>
      </c>
      <c r="O18" s="60">
        <v>1157</v>
      </c>
      <c r="P18" s="61">
        <f t="shared" si="3"/>
        <v>0.007040239502011062</v>
      </c>
      <c r="Q18" s="60"/>
      <c r="R18" s="61">
        <f t="shared" si="4"/>
      </c>
      <c r="S18" s="60"/>
      <c r="T18" s="61">
        <f t="shared" si="5"/>
      </c>
      <c r="U18" s="60"/>
      <c r="V18" s="61">
        <f t="shared" si="6"/>
      </c>
      <c r="W18" s="60"/>
      <c r="X18" s="61">
        <f t="shared" si="7"/>
      </c>
      <c r="Y18" s="62"/>
      <c r="Z18" s="63">
        <f t="shared" si="8"/>
      </c>
      <c r="AA18" s="62"/>
      <c r="AB18" s="63">
        <f t="shared" si="9"/>
      </c>
      <c r="AC18" s="64"/>
      <c r="AD18" s="65"/>
      <c r="AE18" s="66"/>
      <c r="AF18" s="66"/>
      <c r="AG18" s="67"/>
      <c r="AH18" s="66"/>
      <c r="AI18" s="66"/>
    </row>
    <row r="19" spans="1:34" s="10" customFormat="1" ht="12.75">
      <c r="A19" s="37" t="s">
        <v>22</v>
      </c>
      <c r="B19" s="74" t="s">
        <v>52</v>
      </c>
      <c r="C19" s="38" t="s">
        <v>53</v>
      </c>
      <c r="D19" s="57" t="s">
        <v>54</v>
      </c>
      <c r="E19" s="70"/>
      <c r="F19" s="70"/>
      <c r="G19" s="71"/>
      <c r="H19" s="70"/>
      <c r="I19" s="72"/>
      <c r="J19" s="61">
        <f t="shared" si="0"/>
      </c>
      <c r="K19" s="72"/>
      <c r="L19" s="61">
        <f t="shared" si="1"/>
      </c>
      <c r="M19" s="72">
        <v>1</v>
      </c>
      <c r="N19" s="61">
        <f t="shared" si="2"/>
        <v>6.0881688614515414E-06</v>
      </c>
      <c r="O19" s="72">
        <v>0</v>
      </c>
      <c r="P19" s="61">
        <f t="shared" si="3"/>
        <v>0</v>
      </c>
      <c r="Q19" s="72"/>
      <c r="R19" s="61">
        <f t="shared" si="4"/>
      </c>
      <c r="S19" s="72"/>
      <c r="T19" s="61">
        <f t="shared" si="5"/>
      </c>
      <c r="U19" s="72"/>
      <c r="V19" s="61">
        <f t="shared" si="6"/>
      </c>
      <c r="W19" s="72"/>
      <c r="X19" s="61">
        <f t="shared" si="7"/>
      </c>
      <c r="Y19" s="62"/>
      <c r="Z19" s="63">
        <f t="shared" si="8"/>
      </c>
      <c r="AA19" s="62"/>
      <c r="AB19" s="63">
        <f t="shared" si="9"/>
      </c>
      <c r="AC19" s="73"/>
      <c r="AD19" s="73"/>
      <c r="AE19" s="48"/>
      <c r="AH19" s="48"/>
    </row>
    <row r="20" spans="1:35" s="78" customFormat="1" ht="15">
      <c r="A20" s="76" t="s">
        <v>55</v>
      </c>
      <c r="B20" s="37" t="s">
        <v>23</v>
      </c>
      <c r="C20" s="56" t="s">
        <v>56</v>
      </c>
      <c r="D20" s="77" t="s">
        <v>57</v>
      </c>
      <c r="E20" s="42"/>
      <c r="F20" s="43">
        <f>SUM(F22:F31)</f>
        <v>0</v>
      </c>
      <c r="G20" s="42"/>
      <c r="H20" s="43">
        <f>SUM(H22:H31)</f>
        <v>0</v>
      </c>
      <c r="I20" s="40"/>
      <c r="J20" s="40"/>
      <c r="K20" s="41"/>
      <c r="L20" s="40"/>
      <c r="M20" s="42">
        <f>SUM(M22:M31)</f>
        <v>1044</v>
      </c>
      <c r="N20" s="43">
        <f>SUM(N22:N31)</f>
        <v>0.9999999999999999</v>
      </c>
      <c r="O20" s="42">
        <f>SUM(O22:O31)</f>
        <v>739</v>
      </c>
      <c r="P20" s="43">
        <f>SUM(P22:P31)</f>
        <v>1</v>
      </c>
      <c r="Q20" s="42"/>
      <c r="R20" s="43">
        <f>SUM(R22:R31)</f>
        <v>0</v>
      </c>
      <c r="S20" s="42"/>
      <c r="T20" s="43">
        <f>SUM(T22:T31)</f>
        <v>0</v>
      </c>
      <c r="U20" s="42"/>
      <c r="V20" s="43">
        <f>SUM(V22:V31)</f>
        <v>0</v>
      </c>
      <c r="W20" s="42"/>
      <c r="X20" s="43">
        <f>SUM(X22:X31)</f>
        <v>0</v>
      </c>
      <c r="Y20" s="44"/>
      <c r="Z20" s="45">
        <f>SUM(Z22:Z31)</f>
        <v>0</v>
      </c>
      <c r="AA20" s="44"/>
      <c r="AB20" s="45">
        <f>SUM(AB22:AB31)</f>
        <v>0</v>
      </c>
      <c r="AC20" s="46"/>
      <c r="AD20" s="47" t="e">
        <f>AA20/AA$68</f>
        <v>#DIV/0!</v>
      </c>
      <c r="AE20" s="66"/>
      <c r="AF20" s="66"/>
      <c r="AG20" s="67"/>
      <c r="AH20" s="66"/>
      <c r="AI20" s="66"/>
    </row>
    <row r="21" spans="1:35" s="55" customFormat="1" ht="12.75">
      <c r="A21" s="50"/>
      <c r="B21" s="50"/>
      <c r="C21" s="51"/>
      <c r="D21" s="52" t="s">
        <v>24</v>
      </c>
      <c r="E21" s="117">
        <f>IF(E20&gt;0,E20/$Y20,"")</f>
      </c>
      <c r="F21" s="118"/>
      <c r="G21" s="119">
        <f>IF(G20&gt;0,G20/$AA20,"")</f>
      </c>
      <c r="H21" s="120"/>
      <c r="I21" s="117">
        <f>IF(I20&gt;0,I20/$Y20,"")</f>
      </c>
      <c r="J21" s="118"/>
      <c r="K21" s="119">
        <f>IF(K20&gt;0,K20/$AA20,"")</f>
      </c>
      <c r="L21" s="120"/>
      <c r="M21" s="117" t="e">
        <f>IF(M20&gt;0,M20/$Y20,"")</f>
        <v>#DIV/0!</v>
      </c>
      <c r="N21" s="118"/>
      <c r="O21" s="119" t="e">
        <f>IF(O20&gt;0,O20/$AA20,"")</f>
        <v>#DIV/0!</v>
      </c>
      <c r="P21" s="120"/>
      <c r="Q21" s="117">
        <f>IF(Q20&gt;0,Q20/$Y20,"")</f>
      </c>
      <c r="R21" s="118"/>
      <c r="S21" s="119">
        <f>IF(S20&gt;0,S20/$AA20,"")</f>
      </c>
      <c r="T21" s="120"/>
      <c r="U21" s="117">
        <f>IF(U20&gt;0,U20/$Y20,"")</f>
      </c>
      <c r="V21" s="118"/>
      <c r="W21" s="119">
        <f>IF(W20&gt;0,W20/$AA20,"")</f>
      </c>
      <c r="X21" s="120"/>
      <c r="Y21" s="117">
        <f>IF(Y20&gt;0,Y20/$Y20,"")</f>
      </c>
      <c r="Z21" s="118"/>
      <c r="AA21" s="119">
        <f>IF(AA20&gt;0,AA20/$AA20,"")</f>
      </c>
      <c r="AB21" s="120"/>
      <c r="AC21" s="53"/>
      <c r="AD21" s="53"/>
      <c r="AE21" s="54"/>
      <c r="AF21" s="54"/>
      <c r="AG21" s="54"/>
      <c r="AH21" s="54"/>
      <c r="AI21" s="54"/>
    </row>
    <row r="22" spans="1:61" s="10" customFormat="1" ht="12.75">
      <c r="A22" s="76" t="s">
        <v>55</v>
      </c>
      <c r="B22" s="7" t="s">
        <v>25</v>
      </c>
      <c r="C22" s="38" t="s">
        <v>58</v>
      </c>
      <c r="D22" s="57" t="s">
        <v>27</v>
      </c>
      <c r="E22" s="60"/>
      <c r="F22" s="61">
        <f aca="true" t="shared" si="10" ref="F22:F31">IF(E$20&gt;0,E22/E$20,"")</f>
      </c>
      <c r="G22" s="60"/>
      <c r="H22" s="61">
        <f aca="true" t="shared" si="11" ref="H22:H31">IF(G$20&gt;0,G22/G$20,"")</f>
      </c>
      <c r="I22" s="58"/>
      <c r="J22" s="59"/>
      <c r="K22" s="58"/>
      <c r="L22" s="58"/>
      <c r="M22" s="60">
        <v>16</v>
      </c>
      <c r="N22" s="61">
        <f aca="true" t="shared" si="12" ref="N22:N31">IF(M$20&gt;0,M22/M$20,"")</f>
        <v>0.01532567049808429</v>
      </c>
      <c r="O22" s="60">
        <v>10</v>
      </c>
      <c r="P22" s="61">
        <f aca="true" t="shared" si="13" ref="P22:P31">IF(O$20&gt;0,O22/O$20,"")</f>
        <v>0.013531799729364006</v>
      </c>
      <c r="Q22" s="60"/>
      <c r="R22" s="61">
        <f aca="true" t="shared" si="14" ref="R22:R31">IF(Q$20&gt;0,Q22/Q$20,"")</f>
      </c>
      <c r="S22" s="60"/>
      <c r="T22" s="61">
        <f aca="true" t="shared" si="15" ref="T22:T31">IF(S$20&gt;0,S22/S$20,"")</f>
      </c>
      <c r="U22" s="60"/>
      <c r="V22" s="61">
        <f aca="true" t="shared" si="16" ref="V22:V31">IF(U$20&gt;0,U22/U$20,"")</f>
      </c>
      <c r="W22" s="60"/>
      <c r="X22" s="61">
        <f aca="true" t="shared" si="17" ref="X22:X31">IF(W$20&gt;0,W22/W$20,"")</f>
      </c>
      <c r="Y22" s="62"/>
      <c r="Z22" s="63">
        <f aca="true" t="shared" si="18" ref="Z22:Z31">IF(Y$20&gt;0,Y22/Y$20,"")</f>
      </c>
      <c r="AA22" s="62"/>
      <c r="AB22" s="63">
        <f aca="true" t="shared" si="19" ref="AB22:AB31">IF(AA$20&gt;0,AA22/AA$20,"")</f>
      </c>
      <c r="AC22" s="64"/>
      <c r="AD22" s="65"/>
      <c r="AE22" s="66"/>
      <c r="AF22" s="66"/>
      <c r="AG22" s="67"/>
      <c r="AH22" s="66"/>
      <c r="AI22" s="66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</row>
    <row r="23" spans="1:34" s="10" customFormat="1" ht="12.75">
      <c r="A23" s="76" t="s">
        <v>55</v>
      </c>
      <c r="B23" s="7" t="s">
        <v>28</v>
      </c>
      <c r="C23" s="56" t="s">
        <v>59</v>
      </c>
      <c r="D23" s="69" t="s">
        <v>30</v>
      </c>
      <c r="E23" s="72"/>
      <c r="F23" s="61">
        <f t="shared" si="10"/>
      </c>
      <c r="G23" s="72"/>
      <c r="H23" s="61">
        <f t="shared" si="11"/>
      </c>
      <c r="I23" s="70"/>
      <c r="J23" s="70"/>
      <c r="K23" s="71"/>
      <c r="L23" s="70"/>
      <c r="M23" s="72"/>
      <c r="N23" s="61">
        <f t="shared" si="12"/>
        <v>0</v>
      </c>
      <c r="O23" s="72"/>
      <c r="P23" s="61">
        <f t="shared" si="13"/>
        <v>0</v>
      </c>
      <c r="Q23" s="72"/>
      <c r="R23" s="61">
        <f t="shared" si="14"/>
      </c>
      <c r="S23" s="72"/>
      <c r="T23" s="61">
        <f t="shared" si="15"/>
      </c>
      <c r="U23" s="72"/>
      <c r="V23" s="61">
        <f t="shared" si="16"/>
      </c>
      <c r="W23" s="72"/>
      <c r="X23" s="61">
        <f t="shared" si="17"/>
      </c>
      <c r="Y23" s="62"/>
      <c r="Z23" s="63">
        <f t="shared" si="18"/>
      </c>
      <c r="AA23" s="62"/>
      <c r="AB23" s="63">
        <f t="shared" si="19"/>
      </c>
      <c r="AC23" s="73"/>
      <c r="AD23" s="73"/>
      <c r="AE23" s="48"/>
      <c r="AH23" s="48"/>
    </row>
    <row r="24" spans="1:35" s="10" customFormat="1" ht="12.75">
      <c r="A24" s="76" t="s">
        <v>55</v>
      </c>
      <c r="B24" s="7" t="s">
        <v>31</v>
      </c>
      <c r="C24" s="38" t="s">
        <v>60</v>
      </c>
      <c r="D24" s="69" t="s">
        <v>33</v>
      </c>
      <c r="E24" s="60"/>
      <c r="F24" s="61">
        <f t="shared" si="10"/>
      </c>
      <c r="G24" s="60"/>
      <c r="H24" s="61">
        <f t="shared" si="11"/>
      </c>
      <c r="I24" s="58"/>
      <c r="J24" s="59"/>
      <c r="K24" s="58"/>
      <c r="L24" s="58"/>
      <c r="M24" s="60"/>
      <c r="N24" s="61">
        <f t="shared" si="12"/>
        <v>0</v>
      </c>
      <c r="O24" s="60"/>
      <c r="P24" s="61">
        <f t="shared" si="13"/>
        <v>0</v>
      </c>
      <c r="Q24" s="60"/>
      <c r="R24" s="61">
        <f t="shared" si="14"/>
      </c>
      <c r="S24" s="60"/>
      <c r="T24" s="61">
        <f t="shared" si="15"/>
      </c>
      <c r="U24" s="60"/>
      <c r="V24" s="61">
        <f t="shared" si="16"/>
      </c>
      <c r="W24" s="60"/>
      <c r="X24" s="61">
        <f t="shared" si="17"/>
      </c>
      <c r="Y24" s="62"/>
      <c r="Z24" s="63">
        <f t="shared" si="18"/>
      </c>
      <c r="AA24" s="62"/>
      <c r="AB24" s="63">
        <f t="shared" si="19"/>
      </c>
      <c r="AC24" s="64"/>
      <c r="AD24" s="65"/>
      <c r="AE24" s="66"/>
      <c r="AF24" s="66"/>
      <c r="AG24" s="67"/>
      <c r="AH24" s="66"/>
      <c r="AI24" s="66"/>
    </row>
    <row r="25" spans="1:34" s="10" customFormat="1" ht="12.75">
      <c r="A25" s="76" t="s">
        <v>55</v>
      </c>
      <c r="B25" s="74" t="s">
        <v>34</v>
      </c>
      <c r="C25" s="56" t="s">
        <v>61</v>
      </c>
      <c r="D25" s="69" t="s">
        <v>36</v>
      </c>
      <c r="E25" s="72"/>
      <c r="F25" s="61">
        <f t="shared" si="10"/>
      </c>
      <c r="G25" s="72"/>
      <c r="H25" s="61">
        <f t="shared" si="11"/>
      </c>
      <c r="I25" s="70"/>
      <c r="J25" s="70"/>
      <c r="K25" s="71"/>
      <c r="L25" s="70"/>
      <c r="M25" s="72"/>
      <c r="N25" s="61">
        <f t="shared" si="12"/>
        <v>0</v>
      </c>
      <c r="O25" s="72"/>
      <c r="P25" s="61">
        <f t="shared" si="13"/>
        <v>0</v>
      </c>
      <c r="Q25" s="72"/>
      <c r="R25" s="61">
        <f t="shared" si="14"/>
      </c>
      <c r="S25" s="72"/>
      <c r="T25" s="61">
        <f t="shared" si="15"/>
      </c>
      <c r="U25" s="72"/>
      <c r="V25" s="61">
        <f t="shared" si="16"/>
      </c>
      <c r="W25" s="72"/>
      <c r="X25" s="61">
        <f t="shared" si="17"/>
      </c>
      <c r="Y25" s="62"/>
      <c r="Z25" s="63">
        <f t="shared" si="18"/>
      </c>
      <c r="AA25" s="62"/>
      <c r="AB25" s="63">
        <f t="shared" si="19"/>
      </c>
      <c r="AC25" s="73"/>
      <c r="AD25" s="73"/>
      <c r="AE25" s="48"/>
      <c r="AH25" s="48"/>
    </row>
    <row r="26" spans="1:35" s="10" customFormat="1" ht="12.75">
      <c r="A26" s="76" t="s">
        <v>55</v>
      </c>
      <c r="B26" s="7" t="s">
        <v>37</v>
      </c>
      <c r="C26" s="38" t="s">
        <v>62</v>
      </c>
      <c r="D26" s="57" t="s">
        <v>39</v>
      </c>
      <c r="E26" s="60"/>
      <c r="F26" s="61">
        <f t="shared" si="10"/>
      </c>
      <c r="G26" s="60"/>
      <c r="H26" s="61">
        <f t="shared" si="11"/>
      </c>
      <c r="I26" s="58"/>
      <c r="J26" s="59"/>
      <c r="K26" s="58"/>
      <c r="L26" s="58"/>
      <c r="M26" s="60">
        <v>7</v>
      </c>
      <c r="N26" s="61">
        <f t="shared" si="12"/>
        <v>0.006704980842911878</v>
      </c>
      <c r="O26" s="60">
        <v>1</v>
      </c>
      <c r="P26" s="61">
        <f t="shared" si="13"/>
        <v>0.0013531799729364006</v>
      </c>
      <c r="Q26" s="60"/>
      <c r="R26" s="61">
        <f t="shared" si="14"/>
      </c>
      <c r="S26" s="60"/>
      <c r="T26" s="61">
        <f t="shared" si="15"/>
      </c>
      <c r="U26" s="60"/>
      <c r="V26" s="61">
        <f t="shared" si="16"/>
      </c>
      <c r="W26" s="60"/>
      <c r="X26" s="61">
        <f t="shared" si="17"/>
      </c>
      <c r="Y26" s="62"/>
      <c r="Z26" s="63">
        <f t="shared" si="18"/>
      </c>
      <c r="AA26" s="62"/>
      <c r="AB26" s="63">
        <f t="shared" si="19"/>
      </c>
      <c r="AC26" s="64"/>
      <c r="AD26" s="65"/>
      <c r="AE26" s="66"/>
      <c r="AF26" s="66"/>
      <c r="AG26" s="67"/>
      <c r="AH26" s="66"/>
      <c r="AI26" s="66"/>
    </row>
    <row r="27" spans="1:34" s="10" customFormat="1" ht="12.75">
      <c r="A27" s="76" t="s">
        <v>55</v>
      </c>
      <c r="B27" s="74" t="s">
        <v>40</v>
      </c>
      <c r="C27" s="56" t="s">
        <v>63</v>
      </c>
      <c r="D27" s="57" t="s">
        <v>42</v>
      </c>
      <c r="E27" s="72"/>
      <c r="F27" s="61">
        <f t="shared" si="10"/>
      </c>
      <c r="G27" s="72"/>
      <c r="H27" s="61">
        <f t="shared" si="11"/>
      </c>
      <c r="I27" s="70"/>
      <c r="J27" s="70"/>
      <c r="K27" s="71"/>
      <c r="L27" s="70"/>
      <c r="M27" s="72"/>
      <c r="N27" s="61">
        <f t="shared" si="12"/>
        <v>0</v>
      </c>
      <c r="O27" s="72"/>
      <c r="P27" s="61">
        <f t="shared" si="13"/>
        <v>0</v>
      </c>
      <c r="Q27" s="72"/>
      <c r="R27" s="61">
        <f t="shared" si="14"/>
      </c>
      <c r="S27" s="72"/>
      <c r="T27" s="61">
        <f t="shared" si="15"/>
      </c>
      <c r="U27" s="72"/>
      <c r="V27" s="61">
        <f t="shared" si="16"/>
      </c>
      <c r="W27" s="72"/>
      <c r="X27" s="61">
        <f t="shared" si="17"/>
      </c>
      <c r="Y27" s="62"/>
      <c r="Z27" s="63">
        <f t="shared" si="18"/>
      </c>
      <c r="AA27" s="62"/>
      <c r="AB27" s="63">
        <f t="shared" si="19"/>
      </c>
      <c r="AC27" s="73"/>
      <c r="AD27" s="73"/>
      <c r="AE27" s="48"/>
      <c r="AH27" s="48"/>
    </row>
    <row r="28" spans="1:35" s="10" customFormat="1" ht="12.75">
      <c r="A28" s="76" t="s">
        <v>55</v>
      </c>
      <c r="B28" s="74" t="s">
        <v>43</v>
      </c>
      <c r="C28" s="38" t="s">
        <v>64</v>
      </c>
      <c r="D28" s="57" t="s">
        <v>45</v>
      </c>
      <c r="E28" s="60"/>
      <c r="F28" s="61">
        <f t="shared" si="10"/>
      </c>
      <c r="G28" s="60"/>
      <c r="H28" s="61">
        <f t="shared" si="11"/>
      </c>
      <c r="I28" s="58"/>
      <c r="J28" s="59"/>
      <c r="K28" s="58"/>
      <c r="L28" s="58"/>
      <c r="M28" s="60"/>
      <c r="N28" s="61">
        <f t="shared" si="12"/>
        <v>0</v>
      </c>
      <c r="O28" s="60"/>
      <c r="P28" s="61">
        <f t="shared" si="13"/>
        <v>0</v>
      </c>
      <c r="Q28" s="60"/>
      <c r="R28" s="61">
        <f t="shared" si="14"/>
      </c>
      <c r="S28" s="60"/>
      <c r="T28" s="61">
        <f t="shared" si="15"/>
      </c>
      <c r="U28" s="60"/>
      <c r="V28" s="61">
        <f t="shared" si="16"/>
      </c>
      <c r="W28" s="60"/>
      <c r="X28" s="61">
        <f t="shared" si="17"/>
      </c>
      <c r="Y28" s="62"/>
      <c r="Z28" s="63">
        <f t="shared" si="18"/>
      </c>
      <c r="AA28" s="62"/>
      <c r="AB28" s="63">
        <f t="shared" si="19"/>
      </c>
      <c r="AC28" s="64"/>
      <c r="AD28" s="65"/>
      <c r="AE28" s="66"/>
      <c r="AF28" s="66"/>
      <c r="AG28" s="67"/>
      <c r="AH28" s="66"/>
      <c r="AI28" s="66"/>
    </row>
    <row r="29" spans="1:34" s="10" customFormat="1" ht="12.75">
      <c r="A29" s="76" t="s">
        <v>55</v>
      </c>
      <c r="B29" s="74" t="s">
        <v>46</v>
      </c>
      <c r="C29" s="56" t="s">
        <v>65</v>
      </c>
      <c r="D29" s="57" t="s">
        <v>48</v>
      </c>
      <c r="E29" s="72"/>
      <c r="F29" s="61">
        <f t="shared" si="10"/>
      </c>
      <c r="G29" s="72"/>
      <c r="H29" s="61">
        <f t="shared" si="11"/>
      </c>
      <c r="I29" s="70"/>
      <c r="J29" s="70"/>
      <c r="K29" s="71"/>
      <c r="L29" s="70"/>
      <c r="M29" s="72">
        <v>1013</v>
      </c>
      <c r="N29" s="61">
        <f t="shared" si="12"/>
        <v>0.9703065134099617</v>
      </c>
      <c r="O29" s="72">
        <v>715</v>
      </c>
      <c r="P29" s="61">
        <f t="shared" si="13"/>
        <v>0.9675236806495264</v>
      </c>
      <c r="Q29" s="72"/>
      <c r="R29" s="61">
        <f t="shared" si="14"/>
      </c>
      <c r="S29" s="72"/>
      <c r="T29" s="61">
        <f t="shared" si="15"/>
      </c>
      <c r="U29" s="72"/>
      <c r="V29" s="61">
        <f t="shared" si="16"/>
      </c>
      <c r="W29" s="72"/>
      <c r="X29" s="61">
        <f t="shared" si="17"/>
      </c>
      <c r="Y29" s="62"/>
      <c r="Z29" s="63">
        <f t="shared" si="18"/>
      </c>
      <c r="AA29" s="62"/>
      <c r="AB29" s="63">
        <f t="shared" si="19"/>
      </c>
      <c r="AC29" s="73"/>
      <c r="AD29" s="73"/>
      <c r="AE29" s="48"/>
      <c r="AH29" s="48"/>
    </row>
    <row r="30" spans="1:35" s="10" customFormat="1" ht="12.75">
      <c r="A30" s="76" t="s">
        <v>55</v>
      </c>
      <c r="B30" s="74" t="s">
        <v>49</v>
      </c>
      <c r="C30" s="38" t="s">
        <v>66</v>
      </c>
      <c r="D30" s="57" t="s">
        <v>51</v>
      </c>
      <c r="E30" s="60"/>
      <c r="F30" s="61">
        <f t="shared" si="10"/>
      </c>
      <c r="G30" s="60"/>
      <c r="H30" s="61">
        <f t="shared" si="11"/>
      </c>
      <c r="I30" s="58"/>
      <c r="J30" s="59"/>
      <c r="K30" s="58"/>
      <c r="L30" s="58"/>
      <c r="M30" s="60">
        <v>8</v>
      </c>
      <c r="N30" s="61">
        <f t="shared" si="12"/>
        <v>0.007662835249042145</v>
      </c>
      <c r="O30" s="60">
        <v>13</v>
      </c>
      <c r="P30" s="61">
        <f t="shared" si="13"/>
        <v>0.017591339648173207</v>
      </c>
      <c r="Q30" s="60"/>
      <c r="R30" s="61">
        <f t="shared" si="14"/>
      </c>
      <c r="S30" s="60"/>
      <c r="T30" s="61">
        <f t="shared" si="15"/>
      </c>
      <c r="U30" s="60"/>
      <c r="V30" s="61">
        <f t="shared" si="16"/>
      </c>
      <c r="W30" s="60"/>
      <c r="X30" s="61">
        <f t="shared" si="17"/>
      </c>
      <c r="Y30" s="62"/>
      <c r="Z30" s="63">
        <f t="shared" si="18"/>
      </c>
      <c r="AA30" s="62"/>
      <c r="AB30" s="63">
        <f t="shared" si="19"/>
      </c>
      <c r="AC30" s="64"/>
      <c r="AD30" s="65"/>
      <c r="AE30" s="66"/>
      <c r="AF30" s="66"/>
      <c r="AG30" s="67"/>
      <c r="AH30" s="66"/>
      <c r="AI30" s="66"/>
    </row>
    <row r="31" spans="1:34" s="10" customFormat="1" ht="12.75">
      <c r="A31" s="76" t="s">
        <v>55</v>
      </c>
      <c r="B31" s="74" t="s">
        <v>52</v>
      </c>
      <c r="C31" s="56" t="s">
        <v>67</v>
      </c>
      <c r="D31" s="57" t="s">
        <v>54</v>
      </c>
      <c r="E31" s="72"/>
      <c r="F31" s="61">
        <f t="shared" si="10"/>
      </c>
      <c r="G31" s="72"/>
      <c r="H31" s="61">
        <f t="shared" si="11"/>
      </c>
      <c r="I31" s="70"/>
      <c r="J31" s="70"/>
      <c r="K31" s="71"/>
      <c r="L31" s="70"/>
      <c r="M31" s="72"/>
      <c r="N31" s="61">
        <f t="shared" si="12"/>
        <v>0</v>
      </c>
      <c r="O31" s="72"/>
      <c r="P31" s="61">
        <f t="shared" si="13"/>
        <v>0</v>
      </c>
      <c r="Q31" s="72"/>
      <c r="R31" s="61">
        <f t="shared" si="14"/>
      </c>
      <c r="S31" s="72"/>
      <c r="T31" s="61">
        <f t="shared" si="15"/>
      </c>
      <c r="U31" s="72"/>
      <c r="V31" s="61">
        <f t="shared" si="16"/>
      </c>
      <c r="W31" s="72"/>
      <c r="X31" s="61">
        <f t="shared" si="17"/>
      </c>
      <c r="Y31" s="62"/>
      <c r="Z31" s="63">
        <f t="shared" si="18"/>
      </c>
      <c r="AA31" s="62"/>
      <c r="AB31" s="63">
        <f t="shared" si="19"/>
      </c>
      <c r="AC31" s="73"/>
      <c r="AD31" s="73"/>
      <c r="AE31" s="48"/>
      <c r="AH31" s="48"/>
    </row>
    <row r="32" spans="1:35" s="81" customFormat="1" ht="15">
      <c r="A32" s="79" t="s">
        <v>68</v>
      </c>
      <c r="B32" s="37" t="s">
        <v>23</v>
      </c>
      <c r="C32" s="38" t="s">
        <v>69</v>
      </c>
      <c r="D32" s="80" t="s">
        <v>70</v>
      </c>
      <c r="E32" s="42">
        <f>SUM(E34:E43)</f>
        <v>282336</v>
      </c>
      <c r="F32" s="43">
        <f>SUM(F34:F43)</f>
        <v>1</v>
      </c>
      <c r="G32" s="42">
        <f>SUM(G34:G43)</f>
        <v>500297</v>
      </c>
      <c r="H32" s="43">
        <f>SUM(H34:H43)</f>
        <v>1</v>
      </c>
      <c r="I32" s="42">
        <f>SUM(I34:I43)</f>
        <v>4380</v>
      </c>
      <c r="J32" s="43">
        <f>SUM(J34:J43)</f>
        <v>1</v>
      </c>
      <c r="K32" s="42">
        <f>SUM(K34:K43)</f>
        <v>15729</v>
      </c>
      <c r="L32" s="43">
        <f>SUM(L34:L43)</f>
        <v>1</v>
      </c>
      <c r="M32" s="40"/>
      <c r="N32" s="40"/>
      <c r="O32" s="41"/>
      <c r="P32" s="40"/>
      <c r="Q32" s="42">
        <f>SUM(Q34:Q43)</f>
        <v>39842</v>
      </c>
      <c r="R32" s="43">
        <f>SUM(R34:R43)</f>
        <v>1</v>
      </c>
      <c r="S32" s="42">
        <f>SUM(S34:S43)</f>
        <v>30196</v>
      </c>
      <c r="T32" s="43">
        <f>SUM(T34:T43)</f>
        <v>1</v>
      </c>
      <c r="U32" s="42">
        <f>SUM(U34:U43)</f>
        <v>7404</v>
      </c>
      <c r="V32" s="43">
        <f>SUM(V34:V43)</f>
        <v>1</v>
      </c>
      <c r="W32" s="42">
        <f>SUM(W34:W43)</f>
        <v>4604</v>
      </c>
      <c r="X32" s="43">
        <f>SUM(X34:X43)</f>
        <v>1</v>
      </c>
      <c r="Y32" s="44">
        <f>SUM(E32,I32,M32,Q32,U32)</f>
        <v>333962</v>
      </c>
      <c r="Z32" s="45">
        <f>SUM(Z34:Z43)</f>
        <v>1</v>
      </c>
      <c r="AA32" s="44">
        <f>SUM(G32,K32,O32,S32,W32)</f>
        <v>550826</v>
      </c>
      <c r="AB32" s="45">
        <f>SUM(AB34:AB43)</f>
        <v>0.9999999999999999</v>
      </c>
      <c r="AC32" s="46"/>
      <c r="AD32" s="47"/>
      <c r="AE32" s="48"/>
      <c r="AF32" s="10"/>
      <c r="AG32" s="10"/>
      <c r="AH32" s="48"/>
      <c r="AI32" s="10"/>
    </row>
    <row r="33" spans="1:35" s="55" customFormat="1" ht="12.75">
      <c r="A33" s="50"/>
      <c r="B33" s="50"/>
      <c r="C33" s="51"/>
      <c r="D33" s="52" t="s">
        <v>24</v>
      </c>
      <c r="E33" s="117">
        <f>IF(E32&gt;0,E32/$Y32,"")</f>
        <v>0.8454135500446158</v>
      </c>
      <c r="F33" s="118"/>
      <c r="G33" s="119">
        <f>IF(G32&gt;0,G32/$AA32,"")</f>
        <v>0.9082668574105072</v>
      </c>
      <c r="H33" s="120"/>
      <c r="I33" s="117">
        <f>IF(I32&gt;0,I32/$Y32,"")</f>
        <v>0.01311526461094376</v>
      </c>
      <c r="J33" s="118"/>
      <c r="K33" s="119">
        <f>IF(K32&gt;0,K32/$AA32,"")</f>
        <v>0.02855529695402904</v>
      </c>
      <c r="L33" s="120"/>
      <c r="M33" s="117">
        <f>IF(M32&gt;0,M32/$Y32,"")</f>
      </c>
      <c r="N33" s="118"/>
      <c r="O33" s="119">
        <f>IF(O32&gt;0,O32/$AA32,"")</f>
      </c>
      <c r="P33" s="120"/>
      <c r="Q33" s="117">
        <f>IF(Q32&gt;0,Q32/$Y32,"")</f>
        <v>0.1193009983171738</v>
      </c>
      <c r="R33" s="118"/>
      <c r="S33" s="119">
        <f>IF(S32&gt;0,S32/$AA32,"")</f>
        <v>0.05481948927610534</v>
      </c>
      <c r="T33" s="120"/>
      <c r="U33" s="117">
        <f>IF(U32&gt;0,U32/$Y32,"")</f>
        <v>0.022170187027266575</v>
      </c>
      <c r="V33" s="118"/>
      <c r="W33" s="119">
        <f>IF(W32&gt;0,W32/$AA32,"")</f>
        <v>0.00835835635935849</v>
      </c>
      <c r="X33" s="120"/>
      <c r="Y33" s="117">
        <f>IF(Y32&gt;0,Y32/$Y32,"")</f>
        <v>1</v>
      </c>
      <c r="Z33" s="118"/>
      <c r="AA33" s="119">
        <f>IF(AA32&gt;0,AA32/$AA32,"")</f>
        <v>1</v>
      </c>
      <c r="AB33" s="120"/>
      <c r="AC33" s="53"/>
      <c r="AD33" s="53"/>
      <c r="AE33" s="54"/>
      <c r="AF33" s="54"/>
      <c r="AG33" s="54"/>
      <c r="AH33" s="54"/>
      <c r="AI33" s="54"/>
    </row>
    <row r="34" spans="1:61" s="10" customFormat="1" ht="12.75">
      <c r="A34" s="79" t="s">
        <v>68</v>
      </c>
      <c r="B34" s="7" t="s">
        <v>25</v>
      </c>
      <c r="C34" s="56" t="s">
        <v>71</v>
      </c>
      <c r="D34" s="82" t="s">
        <v>27</v>
      </c>
      <c r="E34" s="60">
        <v>182588</v>
      </c>
      <c r="F34" s="61">
        <f aca="true" t="shared" si="20" ref="F34:F43">IF(E$32&gt;0,E34/E$32,"")</f>
        <v>0.6467046356114701</v>
      </c>
      <c r="G34" s="60">
        <v>306751</v>
      </c>
      <c r="H34" s="61">
        <f aca="true" t="shared" si="21" ref="H34:H43">IF(G$32&gt;0,G34/G$32,"")</f>
        <v>0.6131377961490875</v>
      </c>
      <c r="I34" s="60">
        <v>191</v>
      </c>
      <c r="J34" s="61">
        <f aca="true" t="shared" si="22" ref="J34:J43">IF(I$32&gt;0,I34/I$32,"")</f>
        <v>0.04360730593607306</v>
      </c>
      <c r="K34" s="60">
        <v>1392</v>
      </c>
      <c r="L34" s="61">
        <f aca="true" t="shared" si="23" ref="L34:L43">IF(K$32&gt;0,K34/K$32,"")</f>
        <v>0.08849895098226207</v>
      </c>
      <c r="M34" s="58"/>
      <c r="N34" s="59"/>
      <c r="O34" s="58"/>
      <c r="P34" s="58"/>
      <c r="Q34" s="60">
        <v>268</v>
      </c>
      <c r="R34" s="61">
        <f aca="true" t="shared" si="24" ref="R34:R43">IF(Q$32&gt;0,Q34/Q$32,"")</f>
        <v>0.006726569951307665</v>
      </c>
      <c r="S34" s="60">
        <v>246</v>
      </c>
      <c r="T34" s="61">
        <f aca="true" t="shared" si="25" ref="T34:T43">IF(S$32&gt;0,S34/S$32,"")</f>
        <v>0.008146774407206252</v>
      </c>
      <c r="U34" s="60">
        <v>563</v>
      </c>
      <c r="V34" s="61">
        <f aca="true" t="shared" si="26" ref="V34:V43">IF(U$32&gt;0,U34/U$32,"")</f>
        <v>0.07603997839005942</v>
      </c>
      <c r="W34" s="60">
        <v>211</v>
      </c>
      <c r="X34" s="61">
        <f aca="true" t="shared" si="27" ref="X34:X43">IF(W$32&gt;0,W34/W$32,"")</f>
        <v>0.04582971329278888</v>
      </c>
      <c r="Y34" s="62">
        <f>SUM(E34,I34,M34,Q34,U34)</f>
        <v>183610</v>
      </c>
      <c r="Z34" s="63">
        <f aca="true" t="shared" si="28" ref="Z34:Z43">IF(Y$32&gt;0,Y34/Y$32,"")</f>
        <v>0.5497930902318228</v>
      </c>
      <c r="AA34" s="62">
        <f>SUM(G34,K34,O34,S34,W34)</f>
        <v>308600</v>
      </c>
      <c r="AB34" s="63">
        <f aca="true" t="shared" si="29" ref="AB34:AB43">IF(AA$32&gt;0,AA34/AA$32,"")</f>
        <v>0.5602495161811534</v>
      </c>
      <c r="AC34" s="64"/>
      <c r="AD34" s="65"/>
      <c r="AE34" s="66"/>
      <c r="AF34" s="66"/>
      <c r="AG34" s="67"/>
      <c r="AH34" s="66"/>
      <c r="AI34" s="66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</row>
    <row r="35" spans="1:34" s="10" customFormat="1" ht="12.75">
      <c r="A35" s="79" t="s">
        <v>68</v>
      </c>
      <c r="B35" s="7" t="s">
        <v>28</v>
      </c>
      <c r="C35" s="38" t="s">
        <v>72</v>
      </c>
      <c r="D35" s="69" t="s">
        <v>30</v>
      </c>
      <c r="E35" s="72"/>
      <c r="F35" s="61">
        <f t="shared" si="20"/>
        <v>0</v>
      </c>
      <c r="G35" s="72"/>
      <c r="H35" s="61">
        <f t="shared" si="21"/>
        <v>0</v>
      </c>
      <c r="I35" s="72"/>
      <c r="J35" s="61">
        <f t="shared" si="22"/>
        <v>0</v>
      </c>
      <c r="K35" s="72"/>
      <c r="L35" s="61">
        <f t="shared" si="23"/>
        <v>0</v>
      </c>
      <c r="M35" s="70"/>
      <c r="N35" s="70"/>
      <c r="O35" s="71"/>
      <c r="P35" s="70"/>
      <c r="Q35" s="72"/>
      <c r="R35" s="61">
        <f t="shared" si="24"/>
        <v>0</v>
      </c>
      <c r="S35" s="72"/>
      <c r="T35" s="61">
        <f t="shared" si="25"/>
        <v>0</v>
      </c>
      <c r="U35" s="72"/>
      <c r="V35" s="61">
        <f t="shared" si="26"/>
        <v>0</v>
      </c>
      <c r="W35" s="72"/>
      <c r="X35" s="61">
        <f t="shared" si="27"/>
        <v>0</v>
      </c>
      <c r="Y35" s="62">
        <f aca="true" t="shared" si="30" ref="Y35:Y43">SUM(E35,I35,M35,Q35,U35)</f>
        <v>0</v>
      </c>
      <c r="Z35" s="63">
        <f t="shared" si="28"/>
        <v>0</v>
      </c>
      <c r="AA35" s="62">
        <f aca="true" t="shared" si="31" ref="AA35:AA43">SUM(G35,K35,O35,S35,W35)</f>
        <v>0</v>
      </c>
      <c r="AB35" s="63">
        <f t="shared" si="29"/>
        <v>0</v>
      </c>
      <c r="AC35" s="73"/>
      <c r="AD35" s="73"/>
      <c r="AE35" s="48"/>
      <c r="AH35" s="48"/>
    </row>
    <row r="36" spans="1:35" s="10" customFormat="1" ht="12.75">
      <c r="A36" s="79" t="s">
        <v>68</v>
      </c>
      <c r="B36" s="7" t="s">
        <v>31</v>
      </c>
      <c r="C36" s="56" t="s">
        <v>73</v>
      </c>
      <c r="D36" s="69" t="s">
        <v>33</v>
      </c>
      <c r="E36" s="60"/>
      <c r="F36" s="61">
        <f t="shared" si="20"/>
        <v>0</v>
      </c>
      <c r="G36" s="60"/>
      <c r="H36" s="61">
        <f t="shared" si="21"/>
        <v>0</v>
      </c>
      <c r="I36" s="60"/>
      <c r="J36" s="61">
        <f t="shared" si="22"/>
        <v>0</v>
      </c>
      <c r="K36" s="60"/>
      <c r="L36" s="61">
        <f t="shared" si="23"/>
        <v>0</v>
      </c>
      <c r="M36" s="58"/>
      <c r="N36" s="59"/>
      <c r="O36" s="58"/>
      <c r="P36" s="58"/>
      <c r="Q36" s="60"/>
      <c r="R36" s="61">
        <f t="shared" si="24"/>
        <v>0</v>
      </c>
      <c r="S36" s="60"/>
      <c r="T36" s="61">
        <f t="shared" si="25"/>
        <v>0</v>
      </c>
      <c r="U36" s="60"/>
      <c r="V36" s="61">
        <f t="shared" si="26"/>
        <v>0</v>
      </c>
      <c r="W36" s="60"/>
      <c r="X36" s="61">
        <f t="shared" si="27"/>
        <v>0</v>
      </c>
      <c r="Y36" s="62">
        <f t="shared" si="30"/>
        <v>0</v>
      </c>
      <c r="Z36" s="63">
        <f t="shared" si="28"/>
        <v>0</v>
      </c>
      <c r="AA36" s="62">
        <f t="shared" si="31"/>
        <v>0</v>
      </c>
      <c r="AB36" s="63">
        <f t="shared" si="29"/>
        <v>0</v>
      </c>
      <c r="AC36" s="64"/>
      <c r="AD36" s="65"/>
      <c r="AE36" s="66"/>
      <c r="AF36" s="66"/>
      <c r="AG36" s="67"/>
      <c r="AH36" s="66"/>
      <c r="AI36" s="66"/>
    </row>
    <row r="37" spans="1:34" s="10" customFormat="1" ht="12.75">
      <c r="A37" s="79" t="s">
        <v>68</v>
      </c>
      <c r="B37" s="74" t="s">
        <v>34</v>
      </c>
      <c r="C37" s="38" t="s">
        <v>74</v>
      </c>
      <c r="D37" s="69" t="s">
        <v>36</v>
      </c>
      <c r="E37" s="72"/>
      <c r="F37" s="61">
        <f t="shared" si="20"/>
        <v>0</v>
      </c>
      <c r="G37" s="72"/>
      <c r="H37" s="61">
        <f t="shared" si="21"/>
        <v>0</v>
      </c>
      <c r="I37" s="72"/>
      <c r="J37" s="61">
        <f t="shared" si="22"/>
        <v>0</v>
      </c>
      <c r="K37" s="72"/>
      <c r="L37" s="61">
        <f t="shared" si="23"/>
        <v>0</v>
      </c>
      <c r="M37" s="70"/>
      <c r="N37" s="70"/>
      <c r="O37" s="71"/>
      <c r="P37" s="70"/>
      <c r="Q37" s="72"/>
      <c r="R37" s="61">
        <f t="shared" si="24"/>
        <v>0</v>
      </c>
      <c r="S37" s="72"/>
      <c r="T37" s="61">
        <f t="shared" si="25"/>
        <v>0</v>
      </c>
      <c r="U37" s="72"/>
      <c r="V37" s="61">
        <f t="shared" si="26"/>
        <v>0</v>
      </c>
      <c r="W37" s="72"/>
      <c r="X37" s="61">
        <f t="shared" si="27"/>
        <v>0</v>
      </c>
      <c r="Y37" s="62">
        <f t="shared" si="30"/>
        <v>0</v>
      </c>
      <c r="Z37" s="63">
        <f t="shared" si="28"/>
        <v>0</v>
      </c>
      <c r="AA37" s="62">
        <f t="shared" si="31"/>
        <v>0</v>
      </c>
      <c r="AB37" s="63">
        <f t="shared" si="29"/>
        <v>0</v>
      </c>
      <c r="AC37" s="73"/>
      <c r="AD37" s="73"/>
      <c r="AE37" s="48"/>
      <c r="AH37" s="48"/>
    </row>
    <row r="38" spans="1:35" s="10" customFormat="1" ht="12.75">
      <c r="A38" s="79" t="s">
        <v>68</v>
      </c>
      <c r="B38" s="7" t="s">
        <v>37</v>
      </c>
      <c r="C38" s="56" t="s">
        <v>75</v>
      </c>
      <c r="D38" s="57" t="s">
        <v>39</v>
      </c>
      <c r="E38" s="60">
        <v>9205</v>
      </c>
      <c r="F38" s="61">
        <f t="shared" si="20"/>
        <v>0.03260299784653746</v>
      </c>
      <c r="G38" s="60">
        <v>4839</v>
      </c>
      <c r="H38" s="61">
        <f t="shared" si="21"/>
        <v>0.009672254680719652</v>
      </c>
      <c r="I38" s="60">
        <v>211</v>
      </c>
      <c r="J38" s="61">
        <f t="shared" si="22"/>
        <v>0.04817351598173516</v>
      </c>
      <c r="K38" s="60">
        <v>77</v>
      </c>
      <c r="L38" s="61">
        <f t="shared" si="23"/>
        <v>0.004895416110369382</v>
      </c>
      <c r="M38" s="58"/>
      <c r="N38" s="59"/>
      <c r="O38" s="58"/>
      <c r="P38" s="58"/>
      <c r="Q38" s="60">
        <v>6927</v>
      </c>
      <c r="R38" s="61">
        <f t="shared" si="24"/>
        <v>0.17386175392801567</v>
      </c>
      <c r="S38" s="60">
        <v>2169</v>
      </c>
      <c r="T38" s="61">
        <f t="shared" si="25"/>
        <v>0.07183070605378196</v>
      </c>
      <c r="U38" s="60">
        <v>98</v>
      </c>
      <c r="V38" s="61">
        <f t="shared" si="26"/>
        <v>0.013236088600756347</v>
      </c>
      <c r="W38" s="60">
        <v>49</v>
      </c>
      <c r="X38" s="61">
        <f t="shared" si="27"/>
        <v>0.010642919200695048</v>
      </c>
      <c r="Y38" s="62">
        <f t="shared" si="30"/>
        <v>16441</v>
      </c>
      <c r="Z38" s="63">
        <f t="shared" si="28"/>
        <v>0.04923015193345351</v>
      </c>
      <c r="AA38" s="62">
        <f t="shared" si="31"/>
        <v>7134</v>
      </c>
      <c r="AB38" s="63">
        <f t="shared" si="29"/>
        <v>0.012951458355270085</v>
      </c>
      <c r="AC38" s="64"/>
      <c r="AD38" s="65"/>
      <c r="AE38" s="66"/>
      <c r="AF38" s="66"/>
      <c r="AG38" s="67"/>
      <c r="AH38" s="66"/>
      <c r="AI38" s="66"/>
    </row>
    <row r="39" spans="1:34" s="10" customFormat="1" ht="12.75">
      <c r="A39" s="79" t="s">
        <v>68</v>
      </c>
      <c r="B39" s="74" t="s">
        <v>40</v>
      </c>
      <c r="C39" s="38" t="s">
        <v>76</v>
      </c>
      <c r="D39" s="57" t="s">
        <v>42</v>
      </c>
      <c r="E39" s="72"/>
      <c r="F39" s="61">
        <f t="shared" si="20"/>
        <v>0</v>
      </c>
      <c r="G39" s="72"/>
      <c r="H39" s="61">
        <f t="shared" si="21"/>
        <v>0</v>
      </c>
      <c r="I39" s="72"/>
      <c r="J39" s="61">
        <f t="shared" si="22"/>
        <v>0</v>
      </c>
      <c r="K39" s="72"/>
      <c r="L39" s="61">
        <f t="shared" si="23"/>
        <v>0</v>
      </c>
      <c r="M39" s="70"/>
      <c r="N39" s="70"/>
      <c r="O39" s="71"/>
      <c r="P39" s="70"/>
      <c r="Q39" s="72">
        <v>1</v>
      </c>
      <c r="R39" s="61">
        <f t="shared" si="24"/>
        <v>2.509914160935696E-05</v>
      </c>
      <c r="S39" s="72">
        <v>7</v>
      </c>
      <c r="T39" s="61">
        <f t="shared" si="25"/>
        <v>0.00023181878394489336</v>
      </c>
      <c r="U39" s="72"/>
      <c r="V39" s="61">
        <f t="shared" si="26"/>
        <v>0</v>
      </c>
      <c r="W39" s="72"/>
      <c r="X39" s="61">
        <f t="shared" si="27"/>
        <v>0</v>
      </c>
      <c r="Y39" s="62">
        <f t="shared" si="30"/>
        <v>1</v>
      </c>
      <c r="Z39" s="63">
        <f t="shared" si="28"/>
        <v>2.994352650900402E-06</v>
      </c>
      <c r="AA39" s="62">
        <f t="shared" si="31"/>
        <v>7</v>
      </c>
      <c r="AB39" s="63">
        <f t="shared" si="29"/>
        <v>1.2708187340466863E-05</v>
      </c>
      <c r="AC39" s="73"/>
      <c r="AD39" s="73"/>
      <c r="AE39" s="48"/>
      <c r="AH39" s="48"/>
    </row>
    <row r="40" spans="1:35" s="10" customFormat="1" ht="12.75">
      <c r="A40" s="79" t="s">
        <v>68</v>
      </c>
      <c r="B40" s="74" t="s">
        <v>43</v>
      </c>
      <c r="C40" s="56" t="s">
        <v>77</v>
      </c>
      <c r="D40" s="57" t="s">
        <v>45</v>
      </c>
      <c r="E40" s="60"/>
      <c r="F40" s="61">
        <f t="shared" si="20"/>
        <v>0</v>
      </c>
      <c r="G40" s="60"/>
      <c r="H40" s="61">
        <f t="shared" si="21"/>
        <v>0</v>
      </c>
      <c r="I40" s="60"/>
      <c r="J40" s="61">
        <f t="shared" si="22"/>
        <v>0</v>
      </c>
      <c r="K40" s="60"/>
      <c r="L40" s="61">
        <f t="shared" si="23"/>
        <v>0</v>
      </c>
      <c r="M40" s="58"/>
      <c r="N40" s="59"/>
      <c r="O40" s="58"/>
      <c r="P40" s="58"/>
      <c r="Q40" s="60"/>
      <c r="R40" s="61">
        <f t="shared" si="24"/>
        <v>0</v>
      </c>
      <c r="S40" s="60"/>
      <c r="T40" s="61">
        <f t="shared" si="25"/>
        <v>0</v>
      </c>
      <c r="U40" s="60"/>
      <c r="V40" s="61">
        <f t="shared" si="26"/>
        <v>0</v>
      </c>
      <c r="W40" s="60"/>
      <c r="X40" s="61">
        <f t="shared" si="27"/>
        <v>0</v>
      </c>
      <c r="Y40" s="62">
        <f t="shared" si="30"/>
        <v>0</v>
      </c>
      <c r="Z40" s="63">
        <f t="shared" si="28"/>
        <v>0</v>
      </c>
      <c r="AA40" s="62">
        <f t="shared" si="31"/>
        <v>0</v>
      </c>
      <c r="AB40" s="63">
        <f t="shared" si="29"/>
        <v>0</v>
      </c>
      <c r="AC40" s="64"/>
      <c r="AD40" s="65"/>
      <c r="AE40" s="66"/>
      <c r="AF40" s="66"/>
      <c r="AG40" s="67"/>
      <c r="AH40" s="66"/>
      <c r="AI40" s="66"/>
    </row>
    <row r="41" spans="1:34" s="10" customFormat="1" ht="12.75">
      <c r="A41" s="79" t="s">
        <v>68</v>
      </c>
      <c r="B41" s="74" t="s">
        <v>46</v>
      </c>
      <c r="C41" s="38" t="s">
        <v>78</v>
      </c>
      <c r="D41" s="57" t="s">
        <v>48</v>
      </c>
      <c r="E41" s="72">
        <v>89026</v>
      </c>
      <c r="F41" s="61">
        <f t="shared" si="20"/>
        <v>0.31531933582681626</v>
      </c>
      <c r="G41" s="72">
        <v>183306</v>
      </c>
      <c r="H41" s="61">
        <f t="shared" si="21"/>
        <v>0.36639436174912104</v>
      </c>
      <c r="I41" s="72">
        <v>3875</v>
      </c>
      <c r="J41" s="61">
        <f t="shared" si="22"/>
        <v>0.884703196347032</v>
      </c>
      <c r="K41" s="72">
        <v>12990</v>
      </c>
      <c r="L41" s="61">
        <f t="shared" si="23"/>
        <v>0.8258630555025749</v>
      </c>
      <c r="M41" s="70"/>
      <c r="N41" s="70"/>
      <c r="O41" s="71"/>
      <c r="P41" s="70"/>
      <c r="Q41" s="72">
        <v>32612</v>
      </c>
      <c r="R41" s="61">
        <f t="shared" si="24"/>
        <v>0.8185332061643492</v>
      </c>
      <c r="S41" s="72">
        <v>27723</v>
      </c>
      <c r="T41" s="61">
        <f t="shared" si="25"/>
        <v>0.9181017353291827</v>
      </c>
      <c r="U41" s="72">
        <v>6742</v>
      </c>
      <c r="V41" s="61">
        <f t="shared" si="26"/>
        <v>0.910588870880605</v>
      </c>
      <c r="W41" s="72">
        <v>4344</v>
      </c>
      <c r="X41" s="61">
        <f t="shared" si="27"/>
        <v>0.9435273675065161</v>
      </c>
      <c r="Y41" s="62">
        <f t="shared" si="30"/>
        <v>132255</v>
      </c>
      <c r="Z41" s="63">
        <f t="shared" si="28"/>
        <v>0.39601810984483266</v>
      </c>
      <c r="AA41" s="62">
        <f t="shared" si="31"/>
        <v>228363</v>
      </c>
      <c r="AB41" s="63">
        <f t="shared" si="29"/>
        <v>0.41458282651871914</v>
      </c>
      <c r="AC41" s="73"/>
      <c r="AD41" s="73"/>
      <c r="AE41" s="48"/>
      <c r="AH41" s="48"/>
    </row>
    <row r="42" spans="1:35" s="10" customFormat="1" ht="12.75">
      <c r="A42" s="79" t="s">
        <v>68</v>
      </c>
      <c r="B42" s="74" t="s">
        <v>49</v>
      </c>
      <c r="C42" s="56" t="s">
        <v>79</v>
      </c>
      <c r="D42" s="57" t="s">
        <v>51</v>
      </c>
      <c r="E42" s="60">
        <v>1509</v>
      </c>
      <c r="F42" s="61">
        <f t="shared" si="20"/>
        <v>0.005344695681740904</v>
      </c>
      <c r="G42" s="60">
        <v>5303</v>
      </c>
      <c r="H42" s="61">
        <f t="shared" si="21"/>
        <v>0.010599703775957082</v>
      </c>
      <c r="I42" s="60">
        <v>103</v>
      </c>
      <c r="J42" s="61">
        <f t="shared" si="22"/>
        <v>0.023515981735159817</v>
      </c>
      <c r="K42" s="60">
        <v>1270</v>
      </c>
      <c r="L42" s="61">
        <f t="shared" si="23"/>
        <v>0.0807425774047937</v>
      </c>
      <c r="M42" s="58"/>
      <c r="N42" s="59"/>
      <c r="O42" s="58"/>
      <c r="P42" s="58"/>
      <c r="Q42" s="60">
        <v>34</v>
      </c>
      <c r="R42" s="61">
        <f t="shared" si="24"/>
        <v>0.0008533708147181366</v>
      </c>
      <c r="S42" s="60">
        <v>51</v>
      </c>
      <c r="T42" s="61">
        <f t="shared" si="25"/>
        <v>0.001688965425884223</v>
      </c>
      <c r="U42" s="60">
        <v>1</v>
      </c>
      <c r="V42" s="61">
        <f t="shared" si="26"/>
        <v>0.0001350621285791464</v>
      </c>
      <c r="W42" s="60">
        <v>0</v>
      </c>
      <c r="X42" s="61">
        <f t="shared" si="27"/>
        <v>0</v>
      </c>
      <c r="Y42" s="62">
        <f t="shared" si="30"/>
        <v>1647</v>
      </c>
      <c r="Z42" s="63">
        <f t="shared" si="28"/>
        <v>0.004931698816032962</v>
      </c>
      <c r="AA42" s="62">
        <f t="shared" si="31"/>
        <v>6624</v>
      </c>
      <c r="AB42" s="63">
        <f t="shared" si="29"/>
        <v>0.012025576134750356</v>
      </c>
      <c r="AC42" s="64"/>
      <c r="AD42" s="65"/>
      <c r="AE42" s="66"/>
      <c r="AF42" s="66"/>
      <c r="AG42" s="67"/>
      <c r="AH42" s="66"/>
      <c r="AI42" s="66"/>
    </row>
    <row r="43" spans="1:34" s="10" customFormat="1" ht="12.75">
      <c r="A43" s="79" t="s">
        <v>68</v>
      </c>
      <c r="B43" s="74" t="s">
        <v>52</v>
      </c>
      <c r="C43" s="38" t="s">
        <v>80</v>
      </c>
      <c r="D43" s="57" t="s">
        <v>54</v>
      </c>
      <c r="E43" s="72">
        <v>8</v>
      </c>
      <c r="F43" s="61">
        <f t="shared" si="20"/>
        <v>2.8335033435339454E-05</v>
      </c>
      <c r="G43" s="72">
        <v>98</v>
      </c>
      <c r="H43" s="61">
        <f t="shared" si="21"/>
        <v>0.0001958836451148018</v>
      </c>
      <c r="I43" s="72"/>
      <c r="J43" s="61">
        <f t="shared" si="22"/>
        <v>0</v>
      </c>
      <c r="K43" s="72"/>
      <c r="L43" s="61">
        <f t="shared" si="23"/>
        <v>0</v>
      </c>
      <c r="M43" s="70"/>
      <c r="N43" s="70"/>
      <c r="O43" s="71"/>
      <c r="P43" s="70"/>
      <c r="Q43" s="72"/>
      <c r="R43" s="61">
        <f t="shared" si="24"/>
        <v>0</v>
      </c>
      <c r="S43" s="72"/>
      <c r="T43" s="61">
        <f t="shared" si="25"/>
        <v>0</v>
      </c>
      <c r="U43" s="72"/>
      <c r="V43" s="61">
        <f t="shared" si="26"/>
        <v>0</v>
      </c>
      <c r="W43" s="72"/>
      <c r="X43" s="61">
        <f t="shared" si="27"/>
        <v>0</v>
      </c>
      <c r="Y43" s="62">
        <f t="shared" si="30"/>
        <v>8</v>
      </c>
      <c r="Z43" s="63">
        <f t="shared" si="28"/>
        <v>2.3954821207203216E-05</v>
      </c>
      <c r="AA43" s="62">
        <f t="shared" si="31"/>
        <v>98</v>
      </c>
      <c r="AB43" s="63">
        <f t="shared" si="29"/>
        <v>0.00017791462276653609</v>
      </c>
      <c r="AC43" s="73"/>
      <c r="AD43" s="73"/>
      <c r="AE43" s="48"/>
      <c r="AH43" s="48"/>
    </row>
    <row r="44" spans="1:35" s="10" customFormat="1" ht="15">
      <c r="A44" s="83" t="s">
        <v>81</v>
      </c>
      <c r="B44" s="37" t="s">
        <v>23</v>
      </c>
      <c r="C44" s="56" t="s">
        <v>82</v>
      </c>
      <c r="D44" s="84" t="s">
        <v>83</v>
      </c>
      <c r="E44" s="42"/>
      <c r="F44" s="43">
        <f>SUM(F46:F55)</f>
        <v>0</v>
      </c>
      <c r="G44" s="42"/>
      <c r="H44" s="43">
        <f>SUM(H46:H55)</f>
        <v>0</v>
      </c>
      <c r="I44" s="42"/>
      <c r="J44" s="43">
        <f>SUM(J46:J55)</f>
        <v>0</v>
      </c>
      <c r="K44" s="42"/>
      <c r="L44" s="43">
        <f>SUM(L46:L55)</f>
        <v>0</v>
      </c>
      <c r="M44" s="42">
        <f>SUM(M46:M55)</f>
        <v>3965</v>
      </c>
      <c r="N44" s="43">
        <f>SUM(N46:N55)</f>
        <v>1</v>
      </c>
      <c r="O44" s="42">
        <f>SUM(O46:O55)</f>
        <v>5408</v>
      </c>
      <c r="P44" s="43">
        <f>SUM(P46:P55)</f>
        <v>1</v>
      </c>
      <c r="Q44" s="40"/>
      <c r="R44" s="40"/>
      <c r="S44" s="41"/>
      <c r="T44" s="40"/>
      <c r="U44" s="42"/>
      <c r="V44" s="43">
        <f>SUM(V46:V55)</f>
        <v>0</v>
      </c>
      <c r="W44" s="42"/>
      <c r="X44" s="43">
        <f>SUM(X46:X55)</f>
        <v>0</v>
      </c>
      <c r="Y44" s="44"/>
      <c r="Z44" s="45">
        <f>SUM(Z46:Z55)</f>
        <v>0</v>
      </c>
      <c r="AA44" s="44"/>
      <c r="AB44" s="45">
        <f>SUM(AB46:AB55)</f>
        <v>0</v>
      </c>
      <c r="AC44" s="46" t="e">
        <f>Y44/Y$68</f>
        <v>#DIV/0!</v>
      </c>
      <c r="AD44" s="47" t="e">
        <f>AA44/AA$68</f>
        <v>#DIV/0!</v>
      </c>
      <c r="AE44" s="66"/>
      <c r="AF44" s="66"/>
      <c r="AG44" s="67"/>
      <c r="AH44" s="66"/>
      <c r="AI44" s="66"/>
    </row>
    <row r="45" spans="1:35" s="55" customFormat="1" ht="12.75">
      <c r="A45" s="50"/>
      <c r="B45" s="50"/>
      <c r="C45" s="51"/>
      <c r="D45" s="52" t="s">
        <v>24</v>
      </c>
      <c r="E45" s="117">
        <f>IF(E44&gt;0,E44/$Y44,"")</f>
      </c>
      <c r="F45" s="118"/>
      <c r="G45" s="119">
        <f>IF(G44&gt;0,G44/$AA44,"")</f>
      </c>
      <c r="H45" s="120"/>
      <c r="I45" s="117">
        <f>IF(I44&gt;0,I44/$Y44,"")</f>
      </c>
      <c r="J45" s="118"/>
      <c r="K45" s="119">
        <f>IF(K44&gt;0,K44/$AA44,"")</f>
      </c>
      <c r="L45" s="120"/>
      <c r="M45" s="117" t="e">
        <f>IF(M44&gt;0,M44/$Y44,"")</f>
        <v>#DIV/0!</v>
      </c>
      <c r="N45" s="118"/>
      <c r="O45" s="119" t="e">
        <f>IF(O44&gt;0,O44/$AA44,"")</f>
        <v>#DIV/0!</v>
      </c>
      <c r="P45" s="120"/>
      <c r="Q45" s="117">
        <f>IF(Q44&gt;0,Q44/$Y44,"")</f>
      </c>
      <c r="R45" s="118"/>
      <c r="S45" s="119">
        <f>IF(S44&gt;0,S44/$AA44,"")</f>
      </c>
      <c r="T45" s="120"/>
      <c r="U45" s="117">
        <f>IF(U44&gt;0,U44/$Y44,"")</f>
      </c>
      <c r="V45" s="118"/>
      <c r="W45" s="119">
        <f>IF(W44&gt;0,W44/$AA44,"")</f>
      </c>
      <c r="X45" s="120"/>
      <c r="Y45" s="117">
        <f>IF(Y44&gt;0,Y44/$Y44,"")</f>
      </c>
      <c r="Z45" s="118"/>
      <c r="AA45" s="119">
        <f>IF(AA44&gt;0,AA44/$AA44,"")</f>
      </c>
      <c r="AB45" s="120"/>
      <c r="AC45" s="53"/>
      <c r="AD45" s="53"/>
      <c r="AE45" s="54"/>
      <c r="AF45" s="54"/>
      <c r="AG45" s="54"/>
      <c r="AH45" s="54"/>
      <c r="AI45" s="54"/>
    </row>
    <row r="46" spans="1:61" s="10" customFormat="1" ht="12.75">
      <c r="A46" s="83" t="s">
        <v>81</v>
      </c>
      <c r="B46" s="7" t="s">
        <v>25</v>
      </c>
      <c r="C46" s="38" t="s">
        <v>84</v>
      </c>
      <c r="D46" s="57" t="s">
        <v>27</v>
      </c>
      <c r="E46" s="60"/>
      <c r="F46" s="61">
        <f aca="true" t="shared" si="32" ref="F46:F55">IF(E$44&gt;0,E46/E$44,"")</f>
      </c>
      <c r="G46" s="60"/>
      <c r="H46" s="61">
        <f aca="true" t="shared" si="33" ref="H46:H55">IF(G$44&gt;0,G46/G$44,"")</f>
      </c>
      <c r="I46" s="60"/>
      <c r="J46" s="61">
        <f aca="true" t="shared" si="34" ref="J46:J55">IF(I$44&gt;0,I46/I$44,"")</f>
      </c>
      <c r="K46" s="60"/>
      <c r="L46" s="61">
        <f aca="true" t="shared" si="35" ref="L46:L55">IF(K$44&gt;0,K46/K$44,"")</f>
      </c>
      <c r="M46" s="60">
        <v>186</v>
      </c>
      <c r="N46" s="61">
        <f aca="true" t="shared" si="36" ref="N46:N55">IF(M$44&gt;0,M46/M$44,"")</f>
        <v>0.04691046658259773</v>
      </c>
      <c r="O46" s="60">
        <v>131</v>
      </c>
      <c r="P46" s="61">
        <f aca="true" t="shared" si="37" ref="P46:P55">IF(O$44&gt;0,O46/O$44,"")</f>
        <v>0.024223372781065088</v>
      </c>
      <c r="Q46" s="58"/>
      <c r="R46" s="59"/>
      <c r="S46" s="58"/>
      <c r="T46" s="58"/>
      <c r="U46" s="60"/>
      <c r="V46" s="61">
        <f aca="true" t="shared" si="38" ref="V46:V55">IF(U$44&gt;0,U46/U$44,"")</f>
      </c>
      <c r="W46" s="60"/>
      <c r="X46" s="61">
        <f aca="true" t="shared" si="39" ref="X46:X55">IF(W$44&gt;0,W46/W$44,"")</f>
      </c>
      <c r="Y46" s="62"/>
      <c r="Z46" s="63">
        <f aca="true" t="shared" si="40" ref="Z46:Z55">IF(Y$44&gt;0,Y46/Y$44,"")</f>
      </c>
      <c r="AA46" s="62"/>
      <c r="AB46" s="63">
        <f aca="true" t="shared" si="41" ref="AB46:AB55">IF(AA$44&gt;0,AA46/AA$44,"")</f>
      </c>
      <c r="AC46" s="64"/>
      <c r="AD46" s="65"/>
      <c r="AE46" s="66"/>
      <c r="AF46" s="66"/>
      <c r="AG46" s="67"/>
      <c r="AH46" s="66"/>
      <c r="AI46" s="66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</row>
    <row r="47" spans="1:34" s="10" customFormat="1" ht="12.75">
      <c r="A47" s="83" t="s">
        <v>81</v>
      </c>
      <c r="B47" s="7" t="s">
        <v>28</v>
      </c>
      <c r="C47" s="56" t="s">
        <v>85</v>
      </c>
      <c r="D47" s="69" t="s">
        <v>30</v>
      </c>
      <c r="E47" s="72"/>
      <c r="F47" s="61">
        <f t="shared" si="32"/>
      </c>
      <c r="G47" s="72"/>
      <c r="H47" s="61">
        <f t="shared" si="33"/>
      </c>
      <c r="I47" s="72"/>
      <c r="J47" s="61">
        <f t="shared" si="34"/>
      </c>
      <c r="K47" s="72"/>
      <c r="L47" s="61">
        <f t="shared" si="35"/>
      </c>
      <c r="M47" s="72"/>
      <c r="N47" s="61">
        <f t="shared" si="36"/>
        <v>0</v>
      </c>
      <c r="O47" s="72"/>
      <c r="P47" s="61">
        <f t="shared" si="37"/>
        <v>0</v>
      </c>
      <c r="Q47" s="70"/>
      <c r="R47" s="70"/>
      <c r="S47" s="71"/>
      <c r="T47" s="70"/>
      <c r="U47" s="72"/>
      <c r="V47" s="61">
        <f t="shared" si="38"/>
      </c>
      <c r="W47" s="72"/>
      <c r="X47" s="61">
        <f t="shared" si="39"/>
      </c>
      <c r="Y47" s="62"/>
      <c r="Z47" s="63">
        <f t="shared" si="40"/>
      </c>
      <c r="AA47" s="62"/>
      <c r="AB47" s="63">
        <f t="shared" si="41"/>
      </c>
      <c r="AC47" s="73"/>
      <c r="AD47" s="73"/>
      <c r="AE47" s="48"/>
      <c r="AH47" s="48"/>
    </row>
    <row r="48" spans="1:35" s="10" customFormat="1" ht="12.75">
      <c r="A48" s="83" t="s">
        <v>81</v>
      </c>
      <c r="B48" s="7" t="s">
        <v>31</v>
      </c>
      <c r="C48" s="38" t="s">
        <v>86</v>
      </c>
      <c r="D48" s="69" t="s">
        <v>33</v>
      </c>
      <c r="E48" s="60"/>
      <c r="F48" s="61">
        <f t="shared" si="32"/>
      </c>
      <c r="G48" s="60"/>
      <c r="H48" s="61">
        <f t="shared" si="33"/>
      </c>
      <c r="I48" s="60"/>
      <c r="J48" s="61">
        <f t="shared" si="34"/>
      </c>
      <c r="K48" s="60"/>
      <c r="L48" s="61">
        <f t="shared" si="35"/>
      </c>
      <c r="M48" s="60"/>
      <c r="N48" s="61">
        <f t="shared" si="36"/>
        <v>0</v>
      </c>
      <c r="O48" s="60"/>
      <c r="P48" s="61">
        <f t="shared" si="37"/>
        <v>0</v>
      </c>
      <c r="Q48" s="58"/>
      <c r="R48" s="59"/>
      <c r="S48" s="58"/>
      <c r="T48" s="58"/>
      <c r="U48" s="60"/>
      <c r="V48" s="61">
        <f t="shared" si="38"/>
      </c>
      <c r="W48" s="60"/>
      <c r="X48" s="61">
        <f t="shared" si="39"/>
      </c>
      <c r="Y48" s="62"/>
      <c r="Z48" s="63">
        <f t="shared" si="40"/>
      </c>
      <c r="AA48" s="62"/>
      <c r="AB48" s="63">
        <f t="shared" si="41"/>
      </c>
      <c r="AC48" s="64"/>
      <c r="AD48" s="65"/>
      <c r="AE48" s="66"/>
      <c r="AF48" s="66"/>
      <c r="AG48" s="67"/>
      <c r="AH48" s="66"/>
      <c r="AI48" s="66"/>
    </row>
    <row r="49" spans="1:34" s="10" customFormat="1" ht="12.75">
      <c r="A49" s="83" t="s">
        <v>81</v>
      </c>
      <c r="B49" s="74" t="s">
        <v>34</v>
      </c>
      <c r="C49" s="56" t="s">
        <v>87</v>
      </c>
      <c r="D49" s="69" t="s">
        <v>36</v>
      </c>
      <c r="E49" s="72"/>
      <c r="F49" s="61">
        <f t="shared" si="32"/>
      </c>
      <c r="G49" s="72"/>
      <c r="H49" s="61">
        <f t="shared" si="33"/>
      </c>
      <c r="I49" s="72"/>
      <c r="J49" s="61">
        <f t="shared" si="34"/>
      </c>
      <c r="K49" s="72"/>
      <c r="L49" s="61">
        <f t="shared" si="35"/>
      </c>
      <c r="M49" s="72"/>
      <c r="N49" s="61">
        <f t="shared" si="36"/>
        <v>0</v>
      </c>
      <c r="O49" s="72"/>
      <c r="P49" s="61">
        <f t="shared" si="37"/>
        <v>0</v>
      </c>
      <c r="Q49" s="70"/>
      <c r="R49" s="70"/>
      <c r="S49" s="71"/>
      <c r="T49" s="70"/>
      <c r="U49" s="72"/>
      <c r="V49" s="61">
        <f t="shared" si="38"/>
      </c>
      <c r="W49" s="72"/>
      <c r="X49" s="61">
        <f t="shared" si="39"/>
      </c>
      <c r="Y49" s="62"/>
      <c r="Z49" s="63">
        <f t="shared" si="40"/>
      </c>
      <c r="AA49" s="62"/>
      <c r="AB49" s="63">
        <f t="shared" si="41"/>
      </c>
      <c r="AC49" s="73"/>
      <c r="AD49" s="73"/>
      <c r="AE49" s="48"/>
      <c r="AH49" s="48"/>
    </row>
    <row r="50" spans="1:35" s="10" customFormat="1" ht="12.75">
      <c r="A50" s="83" t="s">
        <v>81</v>
      </c>
      <c r="B50" s="7" t="s">
        <v>37</v>
      </c>
      <c r="C50" s="38" t="s">
        <v>88</v>
      </c>
      <c r="D50" s="57" t="s">
        <v>39</v>
      </c>
      <c r="E50" s="60"/>
      <c r="F50" s="61">
        <f t="shared" si="32"/>
      </c>
      <c r="G50" s="60"/>
      <c r="H50" s="61">
        <f t="shared" si="33"/>
      </c>
      <c r="I50" s="60"/>
      <c r="J50" s="61">
        <f t="shared" si="34"/>
      </c>
      <c r="K50" s="60"/>
      <c r="L50" s="61">
        <f t="shared" si="35"/>
      </c>
      <c r="M50" s="60">
        <v>346</v>
      </c>
      <c r="N50" s="61">
        <f t="shared" si="36"/>
        <v>0.08726355611601513</v>
      </c>
      <c r="O50" s="60">
        <v>214</v>
      </c>
      <c r="P50" s="61">
        <f t="shared" si="37"/>
        <v>0.039571005917159764</v>
      </c>
      <c r="Q50" s="58"/>
      <c r="R50" s="59"/>
      <c r="S50" s="58"/>
      <c r="T50" s="58"/>
      <c r="U50" s="60"/>
      <c r="V50" s="61">
        <f t="shared" si="38"/>
      </c>
      <c r="W50" s="60"/>
      <c r="X50" s="61">
        <f t="shared" si="39"/>
      </c>
      <c r="Y50" s="62"/>
      <c r="Z50" s="63">
        <f t="shared" si="40"/>
      </c>
      <c r="AA50" s="62"/>
      <c r="AB50" s="63">
        <f t="shared" si="41"/>
      </c>
      <c r="AC50" s="64"/>
      <c r="AD50" s="65"/>
      <c r="AE50" s="66"/>
      <c r="AF50" s="66"/>
      <c r="AG50" s="67"/>
      <c r="AH50" s="66"/>
      <c r="AI50" s="66"/>
    </row>
    <row r="51" spans="1:34" s="10" customFormat="1" ht="12.75">
      <c r="A51" s="83" t="s">
        <v>81</v>
      </c>
      <c r="B51" s="74" t="s">
        <v>40</v>
      </c>
      <c r="C51" s="56" t="s">
        <v>89</v>
      </c>
      <c r="D51" s="57" t="s">
        <v>42</v>
      </c>
      <c r="E51" s="72"/>
      <c r="F51" s="61">
        <f t="shared" si="32"/>
      </c>
      <c r="G51" s="72"/>
      <c r="H51" s="61">
        <f t="shared" si="33"/>
      </c>
      <c r="I51" s="72"/>
      <c r="J51" s="61">
        <f t="shared" si="34"/>
      </c>
      <c r="K51" s="72"/>
      <c r="L51" s="61">
        <f t="shared" si="35"/>
      </c>
      <c r="M51" s="72">
        <v>1</v>
      </c>
      <c r="N51" s="61">
        <f t="shared" si="36"/>
        <v>0.00025220680958385876</v>
      </c>
      <c r="O51" s="72">
        <v>25</v>
      </c>
      <c r="P51" s="61">
        <f t="shared" si="37"/>
        <v>0.004622781065088758</v>
      </c>
      <c r="Q51" s="70"/>
      <c r="R51" s="70"/>
      <c r="S51" s="71"/>
      <c r="T51" s="70"/>
      <c r="U51" s="72"/>
      <c r="V51" s="61">
        <f t="shared" si="38"/>
      </c>
      <c r="W51" s="72"/>
      <c r="X51" s="61">
        <f t="shared" si="39"/>
      </c>
      <c r="Y51" s="62"/>
      <c r="Z51" s="63">
        <f t="shared" si="40"/>
      </c>
      <c r="AA51" s="62"/>
      <c r="AB51" s="63">
        <f t="shared" si="41"/>
      </c>
      <c r="AC51" s="73"/>
      <c r="AD51" s="73"/>
      <c r="AE51" s="48"/>
      <c r="AH51" s="48"/>
    </row>
    <row r="52" spans="1:35" s="10" customFormat="1" ht="12.75">
      <c r="A52" s="83" t="s">
        <v>81</v>
      </c>
      <c r="B52" s="74" t="s">
        <v>43</v>
      </c>
      <c r="C52" s="38" t="s">
        <v>90</v>
      </c>
      <c r="D52" s="57" t="s">
        <v>45</v>
      </c>
      <c r="E52" s="60"/>
      <c r="F52" s="61">
        <f t="shared" si="32"/>
      </c>
      <c r="G52" s="60"/>
      <c r="H52" s="61">
        <f t="shared" si="33"/>
      </c>
      <c r="I52" s="60"/>
      <c r="J52" s="61">
        <f t="shared" si="34"/>
      </c>
      <c r="K52" s="60"/>
      <c r="L52" s="61">
        <f t="shared" si="35"/>
      </c>
      <c r="M52" s="60"/>
      <c r="N52" s="61">
        <f t="shared" si="36"/>
        <v>0</v>
      </c>
      <c r="O52" s="60"/>
      <c r="P52" s="61">
        <f t="shared" si="37"/>
        <v>0</v>
      </c>
      <c r="Q52" s="58"/>
      <c r="R52" s="59"/>
      <c r="S52" s="58"/>
      <c r="T52" s="58"/>
      <c r="U52" s="60"/>
      <c r="V52" s="61">
        <f t="shared" si="38"/>
      </c>
      <c r="W52" s="60"/>
      <c r="X52" s="61">
        <f t="shared" si="39"/>
      </c>
      <c r="Y52" s="62"/>
      <c r="Z52" s="63">
        <f t="shared" si="40"/>
      </c>
      <c r="AA52" s="62"/>
      <c r="AB52" s="63">
        <f t="shared" si="41"/>
      </c>
      <c r="AC52" s="64"/>
      <c r="AD52" s="65"/>
      <c r="AE52" s="66"/>
      <c r="AF52" s="66"/>
      <c r="AG52" s="67"/>
      <c r="AH52" s="66"/>
      <c r="AI52" s="66"/>
    </row>
    <row r="53" spans="1:34" s="10" customFormat="1" ht="12.75">
      <c r="A53" s="83" t="s">
        <v>81</v>
      </c>
      <c r="B53" s="74" t="s">
        <v>46</v>
      </c>
      <c r="C53" s="56" t="s">
        <v>91</v>
      </c>
      <c r="D53" s="57" t="s">
        <v>48</v>
      </c>
      <c r="E53" s="72"/>
      <c r="F53" s="61">
        <f t="shared" si="32"/>
      </c>
      <c r="G53" s="72"/>
      <c r="H53" s="61">
        <f t="shared" si="33"/>
      </c>
      <c r="I53" s="72"/>
      <c r="J53" s="61">
        <f t="shared" si="34"/>
      </c>
      <c r="K53" s="72"/>
      <c r="L53" s="61">
        <f t="shared" si="35"/>
      </c>
      <c r="M53" s="72">
        <v>3411</v>
      </c>
      <c r="N53" s="61">
        <f t="shared" si="36"/>
        <v>0.8602774274905423</v>
      </c>
      <c r="O53" s="72">
        <v>4990</v>
      </c>
      <c r="P53" s="61">
        <f t="shared" si="37"/>
        <v>0.922707100591716</v>
      </c>
      <c r="Q53" s="70"/>
      <c r="R53" s="70"/>
      <c r="S53" s="71"/>
      <c r="T53" s="70"/>
      <c r="U53" s="72"/>
      <c r="V53" s="61">
        <f t="shared" si="38"/>
      </c>
      <c r="W53" s="72"/>
      <c r="X53" s="61">
        <f t="shared" si="39"/>
      </c>
      <c r="Y53" s="62"/>
      <c r="Z53" s="63">
        <f t="shared" si="40"/>
      </c>
      <c r="AA53" s="62"/>
      <c r="AB53" s="63">
        <f t="shared" si="41"/>
      </c>
      <c r="AC53" s="73"/>
      <c r="AD53" s="73"/>
      <c r="AE53" s="48"/>
      <c r="AH53" s="48"/>
    </row>
    <row r="54" spans="1:35" s="10" customFormat="1" ht="12.75">
      <c r="A54" s="83" t="s">
        <v>81</v>
      </c>
      <c r="B54" s="74" t="s">
        <v>49</v>
      </c>
      <c r="C54" s="38" t="s">
        <v>92</v>
      </c>
      <c r="D54" s="57" t="s">
        <v>51</v>
      </c>
      <c r="E54" s="60"/>
      <c r="F54" s="61">
        <f t="shared" si="32"/>
      </c>
      <c r="G54" s="60"/>
      <c r="H54" s="61">
        <f t="shared" si="33"/>
      </c>
      <c r="I54" s="60"/>
      <c r="J54" s="61">
        <f t="shared" si="34"/>
      </c>
      <c r="K54" s="60"/>
      <c r="L54" s="61">
        <f t="shared" si="35"/>
      </c>
      <c r="M54" s="60">
        <v>21</v>
      </c>
      <c r="N54" s="61">
        <f t="shared" si="36"/>
        <v>0.005296343001261034</v>
      </c>
      <c r="O54" s="60">
        <v>48</v>
      </c>
      <c r="P54" s="61">
        <f t="shared" si="37"/>
        <v>0.008875739644970414</v>
      </c>
      <c r="Q54" s="58"/>
      <c r="R54" s="59"/>
      <c r="S54" s="58"/>
      <c r="T54" s="58"/>
      <c r="U54" s="60"/>
      <c r="V54" s="61">
        <f t="shared" si="38"/>
      </c>
      <c r="W54" s="60"/>
      <c r="X54" s="61">
        <f t="shared" si="39"/>
      </c>
      <c r="Y54" s="62"/>
      <c r="Z54" s="63">
        <f t="shared" si="40"/>
      </c>
      <c r="AA54" s="62"/>
      <c r="AB54" s="63">
        <f t="shared" si="41"/>
      </c>
      <c r="AC54" s="64"/>
      <c r="AD54" s="65"/>
      <c r="AE54" s="66"/>
      <c r="AF54" s="66"/>
      <c r="AG54" s="67"/>
      <c r="AH54" s="66"/>
      <c r="AI54" s="66"/>
    </row>
    <row r="55" spans="1:34" s="10" customFormat="1" ht="12.75">
      <c r="A55" s="83" t="s">
        <v>81</v>
      </c>
      <c r="B55" s="74" t="s">
        <v>52</v>
      </c>
      <c r="C55" s="56" t="s">
        <v>93</v>
      </c>
      <c r="D55" s="57" t="s">
        <v>54</v>
      </c>
      <c r="E55" s="72"/>
      <c r="F55" s="61">
        <f t="shared" si="32"/>
      </c>
      <c r="G55" s="72"/>
      <c r="H55" s="61">
        <f t="shared" si="33"/>
      </c>
      <c r="I55" s="72"/>
      <c r="J55" s="61">
        <f t="shared" si="34"/>
      </c>
      <c r="K55" s="72"/>
      <c r="L55" s="61">
        <f t="shared" si="35"/>
      </c>
      <c r="M55" s="72"/>
      <c r="N55" s="61">
        <f t="shared" si="36"/>
        <v>0</v>
      </c>
      <c r="O55" s="72"/>
      <c r="P55" s="61">
        <f t="shared" si="37"/>
        <v>0</v>
      </c>
      <c r="Q55" s="70"/>
      <c r="R55" s="70"/>
      <c r="S55" s="71"/>
      <c r="T55" s="70"/>
      <c r="U55" s="72"/>
      <c r="V55" s="61">
        <f t="shared" si="38"/>
      </c>
      <c r="W55" s="72"/>
      <c r="X55" s="61">
        <f t="shared" si="39"/>
      </c>
      <c r="Y55" s="62"/>
      <c r="Z55" s="63">
        <f t="shared" si="40"/>
      </c>
      <c r="AA55" s="62"/>
      <c r="AB55" s="63">
        <f t="shared" si="41"/>
      </c>
      <c r="AC55" s="73"/>
      <c r="AD55" s="73"/>
      <c r="AE55" s="48"/>
      <c r="AH55" s="48"/>
    </row>
    <row r="56" spans="1:35" s="88" customFormat="1" ht="15">
      <c r="A56" s="85" t="s">
        <v>94</v>
      </c>
      <c r="B56" s="37" t="s">
        <v>23</v>
      </c>
      <c r="C56" s="38" t="s">
        <v>95</v>
      </c>
      <c r="D56" s="86" t="s">
        <v>96</v>
      </c>
      <c r="E56" s="42"/>
      <c r="F56" s="43">
        <f>SUM(F58:F67)</f>
        <v>0</v>
      </c>
      <c r="G56" s="42"/>
      <c r="H56" s="43">
        <f>SUM(H58:H67)</f>
        <v>0</v>
      </c>
      <c r="I56" s="42"/>
      <c r="J56" s="43">
        <f>SUM(J58:J67)</f>
        <v>0</v>
      </c>
      <c r="K56" s="42"/>
      <c r="L56" s="43">
        <f>SUM(L58:L67)</f>
        <v>0</v>
      </c>
      <c r="M56" s="42">
        <f>SUM(M58:M67)</f>
        <v>1809</v>
      </c>
      <c r="N56" s="87">
        <v>1</v>
      </c>
      <c r="O56" s="42">
        <f>SUM(O58:O67)</f>
        <v>4852</v>
      </c>
      <c r="P56" s="43">
        <f>SUM(P58:P67)</f>
        <v>1</v>
      </c>
      <c r="Q56" s="42"/>
      <c r="R56" s="43">
        <f>SUM(R58:R67)</f>
        <v>0</v>
      </c>
      <c r="S56" s="42"/>
      <c r="T56" s="43">
        <f>SUM(T58:T67)</f>
        <v>0</v>
      </c>
      <c r="U56" s="40"/>
      <c r="V56" s="40"/>
      <c r="W56" s="41"/>
      <c r="X56" s="40"/>
      <c r="Y56" s="44"/>
      <c r="Z56" s="45">
        <f>SUM(Z58:Z67)</f>
        <v>0</v>
      </c>
      <c r="AA56" s="44"/>
      <c r="AB56" s="45">
        <f>SUM(AB58:AB67)</f>
        <v>0</v>
      </c>
      <c r="AC56" s="46" t="e">
        <f>Y56/Y$68</f>
        <v>#DIV/0!</v>
      </c>
      <c r="AD56" s="47" t="e">
        <f>AA56/AA$68</f>
        <v>#DIV/0!</v>
      </c>
      <c r="AE56" s="48"/>
      <c r="AF56" s="10"/>
      <c r="AG56" s="10"/>
      <c r="AH56" s="48"/>
      <c r="AI56" s="10"/>
    </row>
    <row r="57" spans="1:35" s="55" customFormat="1" ht="12.75">
      <c r="A57" s="50"/>
      <c r="B57" s="50"/>
      <c r="C57" s="51"/>
      <c r="D57" s="52" t="s">
        <v>24</v>
      </c>
      <c r="E57" s="117">
        <f>IF(E56&gt;0,E56/$Y56,"")</f>
      </c>
      <c r="F57" s="118"/>
      <c r="G57" s="119">
        <f>IF(G56&gt;0,G56/$AA56,"")</f>
      </c>
      <c r="H57" s="120"/>
      <c r="I57" s="117">
        <f>IF(I56&gt;0,I56/$Y56,"")</f>
      </c>
      <c r="J57" s="118"/>
      <c r="K57" s="119">
        <f>IF(K56&gt;0,K56/$AA56,"")</f>
      </c>
      <c r="L57" s="120"/>
      <c r="M57" s="117" t="e">
        <f>IF(M56&gt;0,M56/$Y56,"")</f>
        <v>#DIV/0!</v>
      </c>
      <c r="N57" s="118"/>
      <c r="O57" s="119" t="e">
        <f>IF(O56&gt;0,O56/$AA56,"")</f>
        <v>#DIV/0!</v>
      </c>
      <c r="P57" s="120"/>
      <c r="Q57" s="117">
        <f>IF(Q56&gt;0,Q56/$Y56,"")</f>
      </c>
      <c r="R57" s="118"/>
      <c r="S57" s="119">
        <f>IF(S56&gt;0,S56/$AA56,"")</f>
      </c>
      <c r="T57" s="120"/>
      <c r="U57" s="117">
        <f>IF(U56&gt;0,U56/$Y56,"")</f>
      </c>
      <c r="V57" s="118"/>
      <c r="W57" s="119">
        <f>IF(W56&gt;0,W56/$AA56,"")</f>
      </c>
      <c r="X57" s="120"/>
      <c r="Y57" s="117">
        <f>IF(Y56&gt;0,Y56/$Y56,"")</f>
      </c>
      <c r="Z57" s="118"/>
      <c r="AA57" s="119">
        <f>IF(AA56&gt;0,AA56/$AA56,"")</f>
      </c>
      <c r="AB57" s="120"/>
      <c r="AC57" s="53"/>
      <c r="AD57" s="53"/>
      <c r="AE57" s="54"/>
      <c r="AF57" s="54"/>
      <c r="AG57" s="54"/>
      <c r="AH57" s="54"/>
      <c r="AI57" s="54"/>
    </row>
    <row r="58" spans="1:61" s="10" customFormat="1" ht="12.75">
      <c r="A58" s="85" t="s">
        <v>94</v>
      </c>
      <c r="B58" s="7" t="s">
        <v>25</v>
      </c>
      <c r="C58" s="56" t="s">
        <v>97</v>
      </c>
      <c r="D58" s="57" t="s">
        <v>27</v>
      </c>
      <c r="E58" s="60"/>
      <c r="F58" s="61">
        <f aca="true" t="shared" si="42" ref="F58:F67">IF(E$56&gt;0,E58/E$56,"")</f>
      </c>
      <c r="G58" s="60"/>
      <c r="H58" s="61">
        <f aca="true" t="shared" si="43" ref="H58:H67">IF(G$56&gt;0,G58/G$56,"")</f>
      </c>
      <c r="I58" s="60"/>
      <c r="J58" s="61">
        <f aca="true" t="shared" si="44" ref="J58:J67">IF(I$56&gt;0,I58/I$56,"")</f>
      </c>
      <c r="K58" s="60"/>
      <c r="L58" s="61">
        <f aca="true" t="shared" si="45" ref="L58:L67">IF(K$56&gt;0,K58/K$56,"")</f>
      </c>
      <c r="M58" s="60">
        <v>262</v>
      </c>
      <c r="N58" s="61">
        <f aca="true" t="shared" si="46" ref="N58:N67">IF(M$56&gt;0,M58/M$56,"")</f>
        <v>0.14483139856274185</v>
      </c>
      <c r="O58" s="60">
        <v>500</v>
      </c>
      <c r="P58" s="61">
        <f aca="true" t="shared" si="47" ref="P58:P67">IF(O$56&gt;0,O58/O$56,"")</f>
        <v>0.10305028854080792</v>
      </c>
      <c r="Q58" s="60"/>
      <c r="R58" s="61">
        <f aca="true" t="shared" si="48" ref="R58:R67">IF(Q$56&gt;0,Q58/Q$56,"")</f>
      </c>
      <c r="S58" s="60"/>
      <c r="T58" s="61">
        <f aca="true" t="shared" si="49" ref="T58:T67">IF(S$56&gt;0,S58/S$56,"")</f>
      </c>
      <c r="U58" s="58"/>
      <c r="V58" s="59"/>
      <c r="W58" s="58"/>
      <c r="X58" s="58"/>
      <c r="Y58" s="62"/>
      <c r="Z58" s="63">
        <f aca="true" t="shared" si="50" ref="Z58:Z67">IF(Y$56&gt;0,Y58/Y$44,"")</f>
      </c>
      <c r="AA58" s="62"/>
      <c r="AB58" s="63">
        <f aca="true" t="shared" si="51" ref="AB58:AB67">IF(AA$56&gt;0,AA58/AA$56,"")</f>
      </c>
      <c r="AC58" s="64"/>
      <c r="AD58" s="65"/>
      <c r="AE58" s="66"/>
      <c r="AF58" s="66"/>
      <c r="AG58" s="67"/>
      <c r="AH58" s="66"/>
      <c r="AI58" s="66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</row>
    <row r="59" spans="1:34" s="10" customFormat="1" ht="12.75">
      <c r="A59" s="85" t="s">
        <v>94</v>
      </c>
      <c r="B59" s="7" t="s">
        <v>28</v>
      </c>
      <c r="C59" s="38" t="s">
        <v>98</v>
      </c>
      <c r="D59" s="69" t="s">
        <v>30</v>
      </c>
      <c r="E59" s="72"/>
      <c r="F59" s="61">
        <f t="shared" si="42"/>
      </c>
      <c r="G59" s="72"/>
      <c r="H59" s="61">
        <f t="shared" si="43"/>
      </c>
      <c r="I59" s="72"/>
      <c r="J59" s="61">
        <f t="shared" si="44"/>
      </c>
      <c r="K59" s="72"/>
      <c r="L59" s="61">
        <f t="shared" si="45"/>
      </c>
      <c r="M59" s="72"/>
      <c r="N59" s="61">
        <f t="shared" si="46"/>
        <v>0</v>
      </c>
      <c r="O59" s="72"/>
      <c r="P59" s="61">
        <f t="shared" si="47"/>
        <v>0</v>
      </c>
      <c r="Q59" s="72"/>
      <c r="R59" s="61">
        <f t="shared" si="48"/>
      </c>
      <c r="S59" s="72"/>
      <c r="T59" s="61">
        <f t="shared" si="49"/>
      </c>
      <c r="U59" s="70"/>
      <c r="V59" s="70"/>
      <c r="W59" s="71"/>
      <c r="X59" s="70"/>
      <c r="Y59" s="62"/>
      <c r="Z59" s="63">
        <f t="shared" si="50"/>
      </c>
      <c r="AA59" s="62"/>
      <c r="AB59" s="63">
        <f t="shared" si="51"/>
      </c>
      <c r="AC59" s="73"/>
      <c r="AD59" s="73"/>
      <c r="AE59" s="48"/>
      <c r="AH59" s="48"/>
    </row>
    <row r="60" spans="1:35" s="10" customFormat="1" ht="12.75">
      <c r="A60" s="85" t="s">
        <v>94</v>
      </c>
      <c r="B60" s="7" t="s">
        <v>31</v>
      </c>
      <c r="C60" s="56" t="s">
        <v>99</v>
      </c>
      <c r="D60" s="69" t="s">
        <v>33</v>
      </c>
      <c r="E60" s="60"/>
      <c r="F60" s="61">
        <f t="shared" si="42"/>
      </c>
      <c r="G60" s="60"/>
      <c r="H60" s="61">
        <f t="shared" si="43"/>
      </c>
      <c r="I60" s="60"/>
      <c r="J60" s="61">
        <f t="shared" si="44"/>
      </c>
      <c r="K60" s="60"/>
      <c r="L60" s="61">
        <f t="shared" si="45"/>
      </c>
      <c r="M60" s="60"/>
      <c r="N60" s="61">
        <f t="shared" si="46"/>
        <v>0</v>
      </c>
      <c r="O60" s="60"/>
      <c r="P60" s="61">
        <f t="shared" si="47"/>
        <v>0</v>
      </c>
      <c r="Q60" s="60"/>
      <c r="R60" s="61">
        <f t="shared" si="48"/>
      </c>
      <c r="S60" s="60"/>
      <c r="T60" s="61">
        <f t="shared" si="49"/>
      </c>
      <c r="U60" s="58"/>
      <c r="V60" s="59"/>
      <c r="W60" s="58"/>
      <c r="X60" s="58"/>
      <c r="Y60" s="62"/>
      <c r="Z60" s="63">
        <f t="shared" si="50"/>
      </c>
      <c r="AA60" s="62"/>
      <c r="AB60" s="63">
        <f t="shared" si="51"/>
      </c>
      <c r="AC60" s="64"/>
      <c r="AD60" s="65"/>
      <c r="AE60" s="66"/>
      <c r="AF60" s="66"/>
      <c r="AG60" s="67"/>
      <c r="AH60" s="66"/>
      <c r="AI60" s="66"/>
    </row>
    <row r="61" spans="1:34" s="10" customFormat="1" ht="12.75">
      <c r="A61" s="85" t="s">
        <v>94</v>
      </c>
      <c r="B61" s="74" t="s">
        <v>34</v>
      </c>
      <c r="C61" s="38" t="s">
        <v>100</v>
      </c>
      <c r="D61" s="69" t="s">
        <v>36</v>
      </c>
      <c r="E61" s="72"/>
      <c r="F61" s="61">
        <f t="shared" si="42"/>
      </c>
      <c r="G61" s="72"/>
      <c r="H61" s="61">
        <f t="shared" si="43"/>
      </c>
      <c r="I61" s="72"/>
      <c r="J61" s="61">
        <f t="shared" si="44"/>
      </c>
      <c r="K61" s="72"/>
      <c r="L61" s="61">
        <f t="shared" si="45"/>
      </c>
      <c r="M61" s="72"/>
      <c r="N61" s="61">
        <f t="shared" si="46"/>
        <v>0</v>
      </c>
      <c r="O61" s="72"/>
      <c r="P61" s="61">
        <f t="shared" si="47"/>
        <v>0</v>
      </c>
      <c r="Q61" s="72"/>
      <c r="R61" s="61">
        <f t="shared" si="48"/>
      </c>
      <c r="S61" s="72"/>
      <c r="T61" s="61">
        <f t="shared" si="49"/>
      </c>
      <c r="U61" s="70"/>
      <c r="V61" s="70"/>
      <c r="W61" s="71"/>
      <c r="X61" s="70"/>
      <c r="Y61" s="62"/>
      <c r="Z61" s="63">
        <f t="shared" si="50"/>
      </c>
      <c r="AA61" s="62"/>
      <c r="AB61" s="63">
        <f t="shared" si="51"/>
      </c>
      <c r="AC61" s="73"/>
      <c r="AD61" s="73"/>
      <c r="AE61" s="48"/>
      <c r="AH61" s="48"/>
    </row>
    <row r="62" spans="1:35" s="10" customFormat="1" ht="12.75">
      <c r="A62" s="85" t="s">
        <v>94</v>
      </c>
      <c r="B62" s="7" t="s">
        <v>37</v>
      </c>
      <c r="C62" s="56" t="s">
        <v>101</v>
      </c>
      <c r="D62" s="57" t="s">
        <v>39</v>
      </c>
      <c r="E62" s="60"/>
      <c r="F62" s="61">
        <f t="shared" si="42"/>
      </c>
      <c r="G62" s="60"/>
      <c r="H62" s="61">
        <f t="shared" si="43"/>
      </c>
      <c r="I62" s="60"/>
      <c r="J62" s="61">
        <f t="shared" si="44"/>
      </c>
      <c r="K62" s="60"/>
      <c r="L62" s="61">
        <f t="shared" si="45"/>
      </c>
      <c r="M62" s="60">
        <v>3</v>
      </c>
      <c r="N62" s="61">
        <f t="shared" si="46"/>
        <v>0.001658374792703151</v>
      </c>
      <c r="O62" s="60">
        <v>0</v>
      </c>
      <c r="P62" s="61">
        <f t="shared" si="47"/>
        <v>0</v>
      </c>
      <c r="Q62" s="60"/>
      <c r="R62" s="61">
        <f t="shared" si="48"/>
      </c>
      <c r="S62" s="60"/>
      <c r="T62" s="61">
        <f t="shared" si="49"/>
      </c>
      <c r="U62" s="58"/>
      <c r="V62" s="59"/>
      <c r="W62" s="58"/>
      <c r="X62" s="58"/>
      <c r="Y62" s="62"/>
      <c r="Z62" s="63">
        <f t="shared" si="50"/>
      </c>
      <c r="AA62" s="62"/>
      <c r="AB62" s="63">
        <f t="shared" si="51"/>
      </c>
      <c r="AC62" s="64"/>
      <c r="AD62" s="65"/>
      <c r="AE62" s="66"/>
      <c r="AF62" s="66"/>
      <c r="AG62" s="67"/>
      <c r="AH62" s="66"/>
      <c r="AI62" s="66"/>
    </row>
    <row r="63" spans="1:34" s="10" customFormat="1" ht="12.75">
      <c r="A63" s="85" t="s">
        <v>94</v>
      </c>
      <c r="B63" s="74" t="s">
        <v>40</v>
      </c>
      <c r="C63" s="38" t="s">
        <v>102</v>
      </c>
      <c r="D63" s="57" t="s">
        <v>42</v>
      </c>
      <c r="E63" s="72"/>
      <c r="F63" s="61">
        <f t="shared" si="42"/>
      </c>
      <c r="G63" s="72"/>
      <c r="H63" s="61">
        <f t="shared" si="43"/>
      </c>
      <c r="I63" s="72"/>
      <c r="J63" s="61">
        <f t="shared" si="44"/>
      </c>
      <c r="K63" s="72"/>
      <c r="L63" s="61">
        <f t="shared" si="45"/>
      </c>
      <c r="M63" s="72"/>
      <c r="N63" s="61">
        <f t="shared" si="46"/>
        <v>0</v>
      </c>
      <c r="O63" s="72"/>
      <c r="P63" s="61">
        <f t="shared" si="47"/>
        <v>0</v>
      </c>
      <c r="Q63" s="72"/>
      <c r="R63" s="61">
        <f t="shared" si="48"/>
      </c>
      <c r="S63" s="72"/>
      <c r="T63" s="61">
        <f t="shared" si="49"/>
      </c>
      <c r="U63" s="70"/>
      <c r="V63" s="70"/>
      <c r="W63" s="71"/>
      <c r="X63" s="70"/>
      <c r="Y63" s="62"/>
      <c r="Z63" s="63">
        <f t="shared" si="50"/>
      </c>
      <c r="AA63" s="62"/>
      <c r="AB63" s="63">
        <f t="shared" si="51"/>
      </c>
      <c r="AC63" s="73"/>
      <c r="AD63" s="73"/>
      <c r="AE63" s="48"/>
      <c r="AH63" s="48"/>
    </row>
    <row r="64" spans="1:35" s="10" customFormat="1" ht="12.75">
      <c r="A64" s="85" t="s">
        <v>94</v>
      </c>
      <c r="B64" s="74" t="s">
        <v>43</v>
      </c>
      <c r="C64" s="56" t="s">
        <v>103</v>
      </c>
      <c r="D64" s="57" t="s">
        <v>45</v>
      </c>
      <c r="E64" s="60"/>
      <c r="F64" s="61">
        <f t="shared" si="42"/>
      </c>
      <c r="G64" s="60"/>
      <c r="H64" s="61">
        <f t="shared" si="43"/>
      </c>
      <c r="I64" s="60"/>
      <c r="J64" s="61">
        <f t="shared" si="44"/>
      </c>
      <c r="K64" s="60"/>
      <c r="L64" s="61">
        <f t="shared" si="45"/>
      </c>
      <c r="M64" s="60"/>
      <c r="N64" s="61">
        <f t="shared" si="46"/>
        <v>0</v>
      </c>
      <c r="O64" s="60"/>
      <c r="P64" s="61">
        <f t="shared" si="47"/>
        <v>0</v>
      </c>
      <c r="Q64" s="60"/>
      <c r="R64" s="61">
        <f t="shared" si="48"/>
      </c>
      <c r="S64" s="60"/>
      <c r="T64" s="61">
        <f t="shared" si="49"/>
      </c>
      <c r="U64" s="58"/>
      <c r="V64" s="59"/>
      <c r="W64" s="58"/>
      <c r="X64" s="58"/>
      <c r="Y64" s="62"/>
      <c r="Z64" s="63">
        <f t="shared" si="50"/>
      </c>
      <c r="AA64" s="62"/>
      <c r="AB64" s="63">
        <f t="shared" si="51"/>
      </c>
      <c r="AC64" s="64"/>
      <c r="AD64" s="65"/>
      <c r="AE64" s="66"/>
      <c r="AF64" s="66"/>
      <c r="AG64" s="67"/>
      <c r="AH64" s="66"/>
      <c r="AI64" s="66"/>
    </row>
    <row r="65" spans="1:34" s="10" customFormat="1" ht="12.75">
      <c r="A65" s="85" t="s">
        <v>94</v>
      </c>
      <c r="B65" s="74" t="s">
        <v>46</v>
      </c>
      <c r="C65" s="38" t="s">
        <v>104</v>
      </c>
      <c r="D65" s="57" t="s">
        <v>48</v>
      </c>
      <c r="E65" s="72"/>
      <c r="F65" s="61">
        <f t="shared" si="42"/>
      </c>
      <c r="G65" s="72"/>
      <c r="H65" s="61">
        <f t="shared" si="43"/>
      </c>
      <c r="I65" s="72"/>
      <c r="J65" s="61">
        <f t="shared" si="44"/>
      </c>
      <c r="K65" s="72"/>
      <c r="L65" s="61">
        <f t="shared" si="45"/>
      </c>
      <c r="M65" s="72">
        <v>1538</v>
      </c>
      <c r="N65" s="61">
        <f t="shared" si="46"/>
        <v>0.8501934770591487</v>
      </c>
      <c r="O65" s="72">
        <v>4326</v>
      </c>
      <c r="P65" s="61">
        <f t="shared" si="47"/>
        <v>0.8915910964550701</v>
      </c>
      <c r="Q65" s="72"/>
      <c r="R65" s="61">
        <f t="shared" si="48"/>
      </c>
      <c r="S65" s="72"/>
      <c r="T65" s="61">
        <f t="shared" si="49"/>
      </c>
      <c r="U65" s="70"/>
      <c r="V65" s="70"/>
      <c r="W65" s="71"/>
      <c r="X65" s="70"/>
      <c r="Y65" s="62"/>
      <c r="Z65" s="63">
        <f t="shared" si="50"/>
      </c>
      <c r="AA65" s="62"/>
      <c r="AB65" s="63">
        <f t="shared" si="51"/>
      </c>
      <c r="AC65" s="73"/>
      <c r="AD65" s="73"/>
      <c r="AE65" s="48"/>
      <c r="AH65" s="48"/>
    </row>
    <row r="66" spans="1:35" s="10" customFormat="1" ht="12.75">
      <c r="A66" s="85" t="s">
        <v>94</v>
      </c>
      <c r="B66" s="74" t="s">
        <v>49</v>
      </c>
      <c r="C66" s="56" t="s">
        <v>105</v>
      </c>
      <c r="D66" s="57" t="s">
        <v>51</v>
      </c>
      <c r="E66" s="60"/>
      <c r="F66" s="61">
        <f t="shared" si="42"/>
      </c>
      <c r="G66" s="60"/>
      <c r="H66" s="61">
        <f t="shared" si="43"/>
      </c>
      <c r="I66" s="60"/>
      <c r="J66" s="61">
        <f t="shared" si="44"/>
      </c>
      <c r="K66" s="60"/>
      <c r="L66" s="61">
        <f t="shared" si="45"/>
      </c>
      <c r="M66" s="60">
        <v>6</v>
      </c>
      <c r="N66" s="61">
        <f t="shared" si="46"/>
        <v>0.003316749585406302</v>
      </c>
      <c r="O66" s="60">
        <v>26</v>
      </c>
      <c r="P66" s="61">
        <f t="shared" si="47"/>
        <v>0.0053586150041220115</v>
      </c>
      <c r="Q66" s="60"/>
      <c r="R66" s="61">
        <f t="shared" si="48"/>
      </c>
      <c r="S66" s="60"/>
      <c r="T66" s="61">
        <f t="shared" si="49"/>
      </c>
      <c r="U66" s="58"/>
      <c r="V66" s="59"/>
      <c r="W66" s="58"/>
      <c r="X66" s="58"/>
      <c r="Y66" s="62"/>
      <c r="Z66" s="63">
        <f t="shared" si="50"/>
      </c>
      <c r="AA66" s="62"/>
      <c r="AB66" s="63">
        <f t="shared" si="51"/>
      </c>
      <c r="AC66" s="64"/>
      <c r="AD66" s="65"/>
      <c r="AE66" s="66"/>
      <c r="AF66" s="66"/>
      <c r="AG66" s="67"/>
      <c r="AH66" s="66"/>
      <c r="AI66" s="66"/>
    </row>
    <row r="67" spans="1:34" s="10" customFormat="1" ht="12.75">
      <c r="A67" s="85" t="s">
        <v>94</v>
      </c>
      <c r="B67" s="74" t="s">
        <v>52</v>
      </c>
      <c r="C67" s="38" t="s">
        <v>106</v>
      </c>
      <c r="D67" s="57" t="s">
        <v>54</v>
      </c>
      <c r="E67" s="72"/>
      <c r="F67" s="61">
        <f t="shared" si="42"/>
      </c>
      <c r="G67" s="72"/>
      <c r="H67" s="61">
        <f t="shared" si="43"/>
      </c>
      <c r="I67" s="72"/>
      <c r="J67" s="61">
        <f t="shared" si="44"/>
      </c>
      <c r="K67" s="72"/>
      <c r="L67" s="61">
        <f t="shared" si="45"/>
      </c>
      <c r="M67" s="72"/>
      <c r="N67" s="61">
        <f t="shared" si="46"/>
        <v>0</v>
      </c>
      <c r="O67" s="72"/>
      <c r="P67" s="61">
        <f t="shared" si="47"/>
        <v>0</v>
      </c>
      <c r="Q67" s="72"/>
      <c r="R67" s="61">
        <f t="shared" si="48"/>
      </c>
      <c r="S67" s="72"/>
      <c r="T67" s="61">
        <f t="shared" si="49"/>
      </c>
      <c r="U67" s="70"/>
      <c r="V67" s="70"/>
      <c r="W67" s="71"/>
      <c r="X67" s="70"/>
      <c r="Y67" s="62"/>
      <c r="Z67" s="63">
        <f t="shared" si="50"/>
      </c>
      <c r="AA67" s="62"/>
      <c r="AB67" s="63">
        <f t="shared" si="51"/>
      </c>
      <c r="AC67" s="73"/>
      <c r="AD67" s="73"/>
      <c r="AE67" s="48"/>
      <c r="AH67" s="48"/>
    </row>
    <row r="68" spans="1:35" s="96" customFormat="1" ht="15">
      <c r="A68" s="89" t="s">
        <v>107</v>
      </c>
      <c r="B68" s="37" t="s">
        <v>23</v>
      </c>
      <c r="C68" s="56" t="s">
        <v>108</v>
      </c>
      <c r="D68" s="90" t="s">
        <v>109</v>
      </c>
      <c r="E68" s="42"/>
      <c r="F68" s="43">
        <f>SUM(F70:F79)</f>
        <v>0</v>
      </c>
      <c r="G68" s="42"/>
      <c r="H68" s="43">
        <f>SUM(H70:H79)</f>
        <v>0</v>
      </c>
      <c r="I68" s="42"/>
      <c r="J68" s="43">
        <f>SUM(J70:J79)</f>
        <v>0</v>
      </c>
      <c r="K68" s="42"/>
      <c r="L68" s="43">
        <f>SUM(L70:L79)</f>
        <v>0</v>
      </c>
      <c r="M68" s="42">
        <f>SUM(M70:M79)</f>
        <v>171071</v>
      </c>
      <c r="N68" s="43">
        <f>SUM(N70:N79)</f>
        <v>1</v>
      </c>
      <c r="O68" s="42">
        <f>SUM(O70:O79)</f>
        <v>175340</v>
      </c>
      <c r="P68" s="43">
        <f>SUM(P70:P79)</f>
        <v>1</v>
      </c>
      <c r="Q68" s="42"/>
      <c r="R68" s="43">
        <f>SUM(R70:R79)</f>
        <v>0</v>
      </c>
      <c r="S68" s="42"/>
      <c r="T68" s="43">
        <f>SUM(T70:T79)</f>
        <v>0</v>
      </c>
      <c r="U68" s="91">
        <f>SUM(U70:U79)</f>
        <v>0</v>
      </c>
      <c r="V68" s="92">
        <f>SUM(V70:V79)</f>
        <v>0</v>
      </c>
      <c r="W68" s="93">
        <f>SUM(W70:W79)</f>
        <v>0</v>
      </c>
      <c r="X68" s="92">
        <f>SUM(X70:X79)</f>
        <v>0</v>
      </c>
      <c r="Y68" s="44"/>
      <c r="Z68" s="45">
        <f>SUM(Z70:Z79)</f>
        <v>0</v>
      </c>
      <c r="AA68" s="44"/>
      <c r="AB68" s="45">
        <f>SUM(AB70:AB79)</f>
        <v>0</v>
      </c>
      <c r="AC68" s="46" t="e">
        <f>Y68/Y$68</f>
        <v>#DIV/0!</v>
      </c>
      <c r="AD68" s="47" t="e">
        <f>AA68/AA$68</f>
        <v>#DIV/0!</v>
      </c>
      <c r="AE68" s="94"/>
      <c r="AF68" s="94"/>
      <c r="AG68" s="95"/>
      <c r="AH68" s="94"/>
      <c r="AI68" s="94"/>
    </row>
    <row r="69" spans="1:35" s="55" customFormat="1" ht="12.75">
      <c r="A69" s="50"/>
      <c r="B69" s="50"/>
      <c r="C69" s="51"/>
      <c r="D69" s="52" t="s">
        <v>24</v>
      </c>
      <c r="E69" s="117">
        <f>IF(E68&gt;0,E68/$Y68,"")</f>
      </c>
      <c r="F69" s="118"/>
      <c r="G69" s="119">
        <f>IF(G68&gt;0,G68/$AA68,"")</f>
      </c>
      <c r="H69" s="120"/>
      <c r="I69" s="117">
        <f>IF(I68&gt;0,I68/$Y68,"")</f>
      </c>
      <c r="J69" s="118"/>
      <c r="K69" s="119">
        <f>IF(K68&gt;0,K68/$AA68,"")</f>
      </c>
      <c r="L69" s="120"/>
      <c r="M69" s="117" t="e">
        <f>IF(M68&gt;0,M68/$Y68,"")</f>
        <v>#DIV/0!</v>
      </c>
      <c r="N69" s="118"/>
      <c r="O69" s="119" t="e">
        <f>IF(O68&gt;0,O68/$AA68,"")</f>
        <v>#DIV/0!</v>
      </c>
      <c r="P69" s="120"/>
      <c r="Q69" s="117">
        <f>IF(Q68&gt;0,Q68/$Y68,"")</f>
      </c>
      <c r="R69" s="118"/>
      <c r="S69" s="119">
        <f>IF(S68&gt;0,S68/$AA68,"")</f>
      </c>
      <c r="T69" s="120"/>
      <c r="U69" s="117">
        <f>IF(U68&gt;0,U68/$Y68,"")</f>
      </c>
      <c r="V69" s="118"/>
      <c r="W69" s="119">
        <f>IF(W68&gt;0,W68/$AA68,"")</f>
      </c>
      <c r="X69" s="120"/>
      <c r="Y69" s="117">
        <f>IF(Y68&gt;0,Y68/$Y68,"")</f>
      </c>
      <c r="Z69" s="118"/>
      <c r="AA69" s="119">
        <f>IF(AA68&gt;0,AA68/$AA68,"")</f>
      </c>
      <c r="AB69" s="120"/>
      <c r="AC69" s="53"/>
      <c r="AD69" s="53"/>
      <c r="AE69" s="54"/>
      <c r="AF69" s="54"/>
      <c r="AG69" s="54"/>
      <c r="AH69" s="54"/>
      <c r="AI69" s="54"/>
    </row>
    <row r="70" spans="1:61" s="10" customFormat="1" ht="12.75">
      <c r="A70" s="89" t="s">
        <v>107</v>
      </c>
      <c r="B70" s="7" t="s">
        <v>25</v>
      </c>
      <c r="C70" s="38" t="s">
        <v>110</v>
      </c>
      <c r="D70" s="57" t="s">
        <v>27</v>
      </c>
      <c r="E70" s="62"/>
      <c r="F70" s="63">
        <f aca="true" t="shared" si="52" ref="F70:F79">IF(E$68&gt;0,E70/E$68,"")</f>
      </c>
      <c r="G70" s="62"/>
      <c r="H70" s="63">
        <f aca="true" t="shared" si="53" ref="H70:H79">IF(G$68&gt;0,G70/G$68,"")</f>
      </c>
      <c r="I70" s="62"/>
      <c r="J70" s="63">
        <f>IF(I$68&gt;N82,I70/I$68,"")</f>
      </c>
      <c r="K70" s="62"/>
      <c r="L70" s="63">
        <f aca="true" t="shared" si="54" ref="L70:L79">IF(K$68&gt;0,K70/K$68,"")</f>
      </c>
      <c r="M70" s="62">
        <f>SUM(M10,M22,M46,M58)</f>
        <v>125283</v>
      </c>
      <c r="N70" s="63">
        <f aca="true" t="shared" si="55" ref="N70:N79">IF(M$68&gt;0,M70/M$68,"")</f>
        <v>0.7323450497161997</v>
      </c>
      <c r="O70" s="62">
        <f>SUM(O10,O22,O46,O58)</f>
        <v>101076</v>
      </c>
      <c r="P70" s="63">
        <f aca="true" t="shared" si="56" ref="P70:P79">IF(O$68&gt;0,O70/O$68,"")</f>
        <v>0.5764571689289381</v>
      </c>
      <c r="Q70" s="62"/>
      <c r="R70" s="63">
        <f aca="true" t="shared" si="57" ref="R70:R79">IF(Q$68&gt;0,Q70/Q$68,"")</f>
      </c>
      <c r="S70" s="62"/>
      <c r="T70" s="63">
        <f aca="true" t="shared" si="58" ref="T70:T79">IF(S$68&gt;0,S70/S$68,"")</f>
      </c>
      <c r="U70" s="62"/>
      <c r="V70" s="63">
        <f aca="true" t="shared" si="59" ref="V70:V79">IF(U$68&gt;0,U70/U$68,"")</f>
      </c>
      <c r="W70" s="62"/>
      <c r="X70" s="63">
        <f aca="true" t="shared" si="60" ref="X70:X79">IF(W$68&gt;0,W70/W$68,"")</f>
      </c>
      <c r="Y70" s="62"/>
      <c r="Z70" s="63">
        <f aca="true" t="shared" si="61" ref="Z70:Z79">IF(Y$68&gt;0,Y70/Y$68,"")</f>
      </c>
      <c r="AA70" s="62"/>
      <c r="AB70" s="63">
        <f aca="true" t="shared" si="62" ref="AB70:AB79">IF(AA$68&gt;0,AA70/AA$68,"")</f>
      </c>
      <c r="AC70" s="64"/>
      <c r="AD70" s="65"/>
      <c r="AE70" s="66"/>
      <c r="AF70" s="66"/>
      <c r="AG70" s="67"/>
      <c r="AH70" s="66"/>
      <c r="AI70" s="66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</row>
    <row r="71" spans="1:34" s="10" customFormat="1" ht="12.75">
      <c r="A71" s="89" t="s">
        <v>107</v>
      </c>
      <c r="B71" s="7" t="s">
        <v>28</v>
      </c>
      <c r="C71" s="56" t="s">
        <v>111</v>
      </c>
      <c r="D71" s="69" t="s">
        <v>30</v>
      </c>
      <c r="E71" s="97"/>
      <c r="F71" s="63">
        <f t="shared" si="52"/>
      </c>
      <c r="G71" s="97"/>
      <c r="H71" s="63">
        <f t="shared" si="53"/>
      </c>
      <c r="I71" s="97"/>
      <c r="J71" s="63">
        <f aca="true" t="shared" si="63" ref="J71:J79">IF(I$68&gt;0,I71/I$68,"")</f>
      </c>
      <c r="K71" s="97"/>
      <c r="L71" s="63">
        <f t="shared" si="54"/>
      </c>
      <c r="M71" s="97"/>
      <c r="N71" s="63">
        <f t="shared" si="55"/>
        <v>0</v>
      </c>
      <c r="O71" s="97"/>
      <c r="P71" s="63">
        <f t="shared" si="56"/>
        <v>0</v>
      </c>
      <c r="Q71" s="97"/>
      <c r="R71" s="63">
        <f t="shared" si="57"/>
      </c>
      <c r="S71" s="97"/>
      <c r="T71" s="63">
        <f t="shared" si="58"/>
      </c>
      <c r="U71" s="97"/>
      <c r="V71" s="63">
        <f t="shared" si="59"/>
      </c>
      <c r="W71" s="97"/>
      <c r="X71" s="63">
        <f t="shared" si="60"/>
      </c>
      <c r="Y71" s="62"/>
      <c r="Z71" s="63">
        <f t="shared" si="61"/>
      </c>
      <c r="AA71" s="62"/>
      <c r="AB71" s="63">
        <f t="shared" si="62"/>
      </c>
      <c r="AC71" s="73"/>
      <c r="AD71" s="73"/>
      <c r="AE71" s="48"/>
      <c r="AH71" s="48"/>
    </row>
    <row r="72" spans="1:35" s="10" customFormat="1" ht="12.75">
      <c r="A72" s="89" t="s">
        <v>107</v>
      </c>
      <c r="B72" s="7" t="s">
        <v>31</v>
      </c>
      <c r="C72" s="38" t="s">
        <v>112</v>
      </c>
      <c r="D72" s="69" t="s">
        <v>33</v>
      </c>
      <c r="E72" s="62"/>
      <c r="F72" s="63">
        <f t="shared" si="52"/>
      </c>
      <c r="G72" s="62"/>
      <c r="H72" s="63">
        <f t="shared" si="53"/>
      </c>
      <c r="I72" s="62"/>
      <c r="J72" s="63">
        <f t="shared" si="63"/>
      </c>
      <c r="K72" s="62"/>
      <c r="L72" s="63">
        <f t="shared" si="54"/>
      </c>
      <c r="M72" s="62"/>
      <c r="N72" s="63">
        <f t="shared" si="55"/>
        <v>0</v>
      </c>
      <c r="O72" s="62"/>
      <c r="P72" s="63">
        <f t="shared" si="56"/>
        <v>0</v>
      </c>
      <c r="Q72" s="62"/>
      <c r="R72" s="63">
        <f t="shared" si="57"/>
      </c>
      <c r="S72" s="62"/>
      <c r="T72" s="63">
        <f t="shared" si="58"/>
      </c>
      <c r="U72" s="62"/>
      <c r="V72" s="63">
        <f t="shared" si="59"/>
      </c>
      <c r="W72" s="62"/>
      <c r="X72" s="63">
        <f t="shared" si="60"/>
      </c>
      <c r="Y72" s="62"/>
      <c r="Z72" s="63">
        <f t="shared" si="61"/>
      </c>
      <c r="AA72" s="62"/>
      <c r="AB72" s="63">
        <f t="shared" si="62"/>
      </c>
      <c r="AC72" s="64"/>
      <c r="AD72" s="65"/>
      <c r="AE72" s="66"/>
      <c r="AF72" s="66"/>
      <c r="AG72" s="67"/>
      <c r="AH72" s="66"/>
      <c r="AI72" s="66"/>
    </row>
    <row r="73" spans="1:34" s="10" customFormat="1" ht="12.75">
      <c r="A73" s="89" t="s">
        <v>107</v>
      </c>
      <c r="B73" s="74" t="s">
        <v>34</v>
      </c>
      <c r="C73" s="56" t="s">
        <v>113</v>
      </c>
      <c r="D73" s="69" t="s">
        <v>36</v>
      </c>
      <c r="E73" s="97"/>
      <c r="F73" s="63">
        <f t="shared" si="52"/>
      </c>
      <c r="G73" s="97"/>
      <c r="H73" s="63">
        <f t="shared" si="53"/>
      </c>
      <c r="I73" s="97"/>
      <c r="J73" s="63">
        <f t="shared" si="63"/>
      </c>
      <c r="K73" s="97"/>
      <c r="L73" s="63">
        <f t="shared" si="54"/>
      </c>
      <c r="M73" s="97"/>
      <c r="N73" s="63">
        <f t="shared" si="55"/>
        <v>0</v>
      </c>
      <c r="O73" s="97"/>
      <c r="P73" s="63">
        <f t="shared" si="56"/>
        <v>0</v>
      </c>
      <c r="Q73" s="97"/>
      <c r="R73" s="63">
        <f t="shared" si="57"/>
      </c>
      <c r="S73" s="97"/>
      <c r="T73" s="63">
        <f t="shared" si="58"/>
      </c>
      <c r="U73" s="97"/>
      <c r="V73" s="63">
        <f t="shared" si="59"/>
      </c>
      <c r="W73" s="97"/>
      <c r="X73" s="63">
        <f t="shared" si="60"/>
      </c>
      <c r="Y73" s="62"/>
      <c r="Z73" s="63">
        <f t="shared" si="61"/>
      </c>
      <c r="AA73" s="62"/>
      <c r="AB73" s="63">
        <f t="shared" si="62"/>
      </c>
      <c r="AC73" s="73"/>
      <c r="AD73" s="73"/>
      <c r="AE73" s="48"/>
      <c r="AH73" s="48"/>
    </row>
    <row r="74" spans="1:35" s="10" customFormat="1" ht="12.75">
      <c r="A74" s="89" t="s">
        <v>107</v>
      </c>
      <c r="B74" s="7" t="s">
        <v>37</v>
      </c>
      <c r="C74" s="38" t="s">
        <v>114</v>
      </c>
      <c r="D74" s="57" t="s">
        <v>39</v>
      </c>
      <c r="E74" s="62"/>
      <c r="F74" s="63">
        <f t="shared" si="52"/>
      </c>
      <c r="G74" s="62"/>
      <c r="H74" s="63">
        <f t="shared" si="53"/>
      </c>
      <c r="I74" s="62"/>
      <c r="J74" s="63">
        <f t="shared" si="63"/>
      </c>
      <c r="K74" s="62"/>
      <c r="L74" s="63">
        <f t="shared" si="54"/>
      </c>
      <c r="M74" s="62">
        <f>SUM(M14,M26,M50,M62)</f>
        <v>5950</v>
      </c>
      <c r="N74" s="63">
        <f t="shared" si="55"/>
        <v>0.03478088045314519</v>
      </c>
      <c r="O74" s="62">
        <f>SUM(O14,O26,O50,O62)</f>
        <v>3243</v>
      </c>
      <c r="P74" s="63">
        <f t="shared" si="56"/>
        <v>0.018495494467890956</v>
      </c>
      <c r="Q74" s="62"/>
      <c r="R74" s="63">
        <f t="shared" si="57"/>
      </c>
      <c r="S74" s="62"/>
      <c r="T74" s="63">
        <f t="shared" si="58"/>
      </c>
      <c r="U74" s="62"/>
      <c r="V74" s="63">
        <f t="shared" si="59"/>
      </c>
      <c r="W74" s="62"/>
      <c r="X74" s="63">
        <f t="shared" si="60"/>
      </c>
      <c r="Y74" s="62"/>
      <c r="Z74" s="63">
        <f t="shared" si="61"/>
      </c>
      <c r="AA74" s="62"/>
      <c r="AB74" s="63">
        <f t="shared" si="62"/>
      </c>
      <c r="AC74" s="64"/>
      <c r="AD74" s="65"/>
      <c r="AE74" s="66"/>
      <c r="AF74" s="66"/>
      <c r="AG74" s="67"/>
      <c r="AH74" s="66"/>
      <c r="AI74" s="66"/>
    </row>
    <row r="75" spans="1:34" s="10" customFormat="1" ht="12.75">
      <c r="A75" s="89" t="s">
        <v>107</v>
      </c>
      <c r="B75" s="74" t="s">
        <v>40</v>
      </c>
      <c r="C75" s="56" t="s">
        <v>115</v>
      </c>
      <c r="D75" s="57" t="s">
        <v>42</v>
      </c>
      <c r="E75" s="97"/>
      <c r="F75" s="63">
        <f t="shared" si="52"/>
      </c>
      <c r="G75" s="97"/>
      <c r="H75" s="63">
        <f t="shared" si="53"/>
      </c>
      <c r="I75" s="97"/>
      <c r="J75" s="63">
        <f t="shared" si="63"/>
      </c>
      <c r="K75" s="97"/>
      <c r="L75" s="63">
        <f t="shared" si="54"/>
      </c>
      <c r="M75" s="97">
        <f>SUM(M15,M51)</f>
        <v>1</v>
      </c>
      <c r="N75" s="63">
        <f t="shared" si="55"/>
        <v>5.845526126579023E-06</v>
      </c>
      <c r="O75" s="97">
        <f>SUM(O15,O51)</f>
        <v>25</v>
      </c>
      <c r="P75" s="63">
        <f t="shared" si="56"/>
        <v>0.00014258013003307858</v>
      </c>
      <c r="Q75" s="97"/>
      <c r="R75" s="63">
        <f t="shared" si="57"/>
      </c>
      <c r="S75" s="97"/>
      <c r="T75" s="63">
        <f t="shared" si="58"/>
      </c>
      <c r="U75" s="97"/>
      <c r="V75" s="63">
        <f t="shared" si="59"/>
      </c>
      <c r="W75" s="97"/>
      <c r="X75" s="63">
        <f t="shared" si="60"/>
      </c>
      <c r="Y75" s="62"/>
      <c r="Z75" s="63">
        <f t="shared" si="61"/>
      </c>
      <c r="AA75" s="62"/>
      <c r="AB75" s="63">
        <f t="shared" si="62"/>
      </c>
      <c r="AC75" s="73"/>
      <c r="AD75" s="73"/>
      <c r="AE75" s="48"/>
      <c r="AH75" s="48"/>
    </row>
    <row r="76" spans="1:35" s="10" customFormat="1" ht="12.75">
      <c r="A76" s="89" t="s">
        <v>107</v>
      </c>
      <c r="B76" s="74" t="s">
        <v>43</v>
      </c>
      <c r="C76" s="38" t="s">
        <v>116</v>
      </c>
      <c r="D76" s="57" t="s">
        <v>45</v>
      </c>
      <c r="E76" s="62"/>
      <c r="F76" s="63">
        <f t="shared" si="52"/>
      </c>
      <c r="G76" s="62"/>
      <c r="H76" s="63">
        <f t="shared" si="53"/>
      </c>
      <c r="I76" s="62"/>
      <c r="J76" s="63">
        <f t="shared" si="63"/>
      </c>
      <c r="K76" s="62"/>
      <c r="L76" s="63">
        <f t="shared" si="54"/>
      </c>
      <c r="M76" s="62"/>
      <c r="N76" s="63">
        <f t="shared" si="55"/>
        <v>0</v>
      </c>
      <c r="O76" s="62"/>
      <c r="P76" s="63">
        <f t="shared" si="56"/>
        <v>0</v>
      </c>
      <c r="Q76" s="62"/>
      <c r="R76" s="63">
        <f t="shared" si="57"/>
      </c>
      <c r="S76" s="62"/>
      <c r="T76" s="63">
        <f t="shared" si="58"/>
      </c>
      <c r="U76" s="62"/>
      <c r="V76" s="63">
        <f t="shared" si="59"/>
      </c>
      <c r="W76" s="62"/>
      <c r="X76" s="63">
        <f t="shared" si="60"/>
      </c>
      <c r="Y76" s="62"/>
      <c r="Z76" s="63">
        <f t="shared" si="61"/>
      </c>
      <c r="AA76" s="62"/>
      <c r="AB76" s="63">
        <f t="shared" si="62"/>
      </c>
      <c r="AC76" s="64"/>
      <c r="AD76" s="65"/>
      <c r="AE76" s="66"/>
      <c r="AF76" s="66"/>
      <c r="AG76" s="67"/>
      <c r="AH76" s="66"/>
      <c r="AI76" s="66"/>
    </row>
    <row r="77" spans="1:34" s="10" customFormat="1" ht="12.75">
      <c r="A77" s="89" t="s">
        <v>107</v>
      </c>
      <c r="B77" s="74" t="s">
        <v>46</v>
      </c>
      <c r="C77" s="56" t="s">
        <v>117</v>
      </c>
      <c r="D77" s="57" t="s">
        <v>48</v>
      </c>
      <c r="E77" s="97"/>
      <c r="F77" s="63">
        <f t="shared" si="52"/>
      </c>
      <c r="G77" s="97"/>
      <c r="H77" s="63">
        <f t="shared" si="53"/>
      </c>
      <c r="I77" s="97"/>
      <c r="J77" s="63">
        <f t="shared" si="63"/>
      </c>
      <c r="K77" s="97"/>
      <c r="L77" s="63">
        <f t="shared" si="54"/>
      </c>
      <c r="M77" s="97">
        <f>SUM(M17,M29,M53,M65)</f>
        <v>38946</v>
      </c>
      <c r="N77" s="63">
        <f t="shared" si="55"/>
        <v>0.22765986052574663</v>
      </c>
      <c r="O77" s="97">
        <f>SUM(O17,O29,O53,O65)</f>
        <v>69752</v>
      </c>
      <c r="P77" s="63">
        <f t="shared" si="56"/>
        <v>0.3978099692026919</v>
      </c>
      <c r="Q77" s="97"/>
      <c r="R77" s="63">
        <f t="shared" si="57"/>
      </c>
      <c r="S77" s="97"/>
      <c r="T77" s="63">
        <f t="shared" si="58"/>
      </c>
      <c r="U77" s="97"/>
      <c r="V77" s="63">
        <f t="shared" si="59"/>
      </c>
      <c r="W77" s="97"/>
      <c r="X77" s="63">
        <f t="shared" si="60"/>
      </c>
      <c r="Y77" s="62"/>
      <c r="Z77" s="63">
        <f t="shared" si="61"/>
      </c>
      <c r="AA77" s="62"/>
      <c r="AB77" s="63">
        <f t="shared" si="62"/>
      </c>
      <c r="AC77" s="73"/>
      <c r="AD77" s="73"/>
      <c r="AE77" s="48"/>
      <c r="AH77" s="48"/>
    </row>
    <row r="78" spans="1:35" s="10" customFormat="1" ht="12.75">
      <c r="A78" s="89" t="s">
        <v>107</v>
      </c>
      <c r="B78" s="74" t="s">
        <v>49</v>
      </c>
      <c r="C78" s="38" t="s">
        <v>118</v>
      </c>
      <c r="D78" s="57" t="s">
        <v>51</v>
      </c>
      <c r="E78" s="62"/>
      <c r="F78" s="63">
        <f t="shared" si="52"/>
      </c>
      <c r="G78" s="62"/>
      <c r="H78" s="63">
        <f t="shared" si="53"/>
      </c>
      <c r="I78" s="62"/>
      <c r="J78" s="63">
        <f t="shared" si="63"/>
      </c>
      <c r="K78" s="62"/>
      <c r="L78" s="63">
        <f t="shared" si="54"/>
      </c>
      <c r="M78" s="62">
        <f>SUM(M18,M30,M54,M66)</f>
        <v>890</v>
      </c>
      <c r="N78" s="63">
        <f t="shared" si="55"/>
        <v>0.00520251825265533</v>
      </c>
      <c r="O78" s="62">
        <f>SUM(O18,O30,O54,O66)</f>
        <v>1244</v>
      </c>
      <c r="P78" s="63">
        <f t="shared" si="56"/>
        <v>0.00709478727044599</v>
      </c>
      <c r="Q78" s="62"/>
      <c r="R78" s="63">
        <f t="shared" si="57"/>
      </c>
      <c r="S78" s="62"/>
      <c r="T78" s="63">
        <f t="shared" si="58"/>
      </c>
      <c r="U78" s="62"/>
      <c r="V78" s="63">
        <f t="shared" si="59"/>
      </c>
      <c r="W78" s="62"/>
      <c r="X78" s="63">
        <f t="shared" si="60"/>
      </c>
      <c r="Y78" s="62"/>
      <c r="Z78" s="63">
        <f t="shared" si="61"/>
      </c>
      <c r="AA78" s="62"/>
      <c r="AB78" s="63">
        <f t="shared" si="62"/>
      </c>
      <c r="AC78" s="64"/>
      <c r="AD78" s="65"/>
      <c r="AE78" s="66"/>
      <c r="AF78" s="66"/>
      <c r="AG78" s="67"/>
      <c r="AH78" s="66"/>
      <c r="AI78" s="66"/>
    </row>
    <row r="79" spans="1:34" s="10" customFormat="1" ht="12.75">
      <c r="A79" s="89" t="s">
        <v>107</v>
      </c>
      <c r="B79" s="74" t="s">
        <v>52</v>
      </c>
      <c r="C79" s="56" t="s">
        <v>119</v>
      </c>
      <c r="D79" s="57" t="s">
        <v>54</v>
      </c>
      <c r="E79" s="97"/>
      <c r="F79" s="63">
        <f t="shared" si="52"/>
      </c>
      <c r="G79" s="97"/>
      <c r="H79" s="63">
        <f t="shared" si="53"/>
      </c>
      <c r="I79" s="97"/>
      <c r="J79" s="63">
        <f t="shared" si="63"/>
      </c>
      <c r="K79" s="97"/>
      <c r="L79" s="63">
        <f t="shared" si="54"/>
      </c>
      <c r="M79" s="97">
        <f>SUM(M19,M55)</f>
        <v>1</v>
      </c>
      <c r="N79" s="63">
        <f t="shared" si="55"/>
        <v>5.845526126579023E-06</v>
      </c>
      <c r="O79" s="97">
        <f>SUM(O19,O55)</f>
        <v>0</v>
      </c>
      <c r="P79" s="63">
        <f t="shared" si="56"/>
        <v>0</v>
      </c>
      <c r="Q79" s="97"/>
      <c r="R79" s="63">
        <f t="shared" si="57"/>
      </c>
      <c r="S79" s="97"/>
      <c r="T79" s="63">
        <f t="shared" si="58"/>
      </c>
      <c r="U79" s="97"/>
      <c r="V79" s="63">
        <f t="shared" si="59"/>
      </c>
      <c r="W79" s="97"/>
      <c r="X79" s="63">
        <f t="shared" si="60"/>
      </c>
      <c r="Y79" s="62"/>
      <c r="Z79" s="63">
        <f t="shared" si="61"/>
      </c>
      <c r="AA79" s="62"/>
      <c r="AB79" s="63">
        <f t="shared" si="62"/>
      </c>
      <c r="AC79" s="73"/>
      <c r="AD79" s="73"/>
      <c r="AE79" s="48"/>
      <c r="AH79" s="48"/>
    </row>
    <row r="80" spans="1:28" s="10" customFormat="1" ht="12.75">
      <c r="A80" s="7"/>
      <c r="B80" s="7"/>
      <c r="C80" s="9"/>
      <c r="D80" s="9"/>
      <c r="G80" s="48"/>
      <c r="J80" s="98"/>
      <c r="O80" s="48"/>
      <c r="U80" s="11"/>
      <c r="V80" s="11"/>
      <c r="W80" s="11"/>
      <c r="X80" s="11"/>
      <c r="Y80" s="99"/>
      <c r="Z80" s="99"/>
      <c r="AA80" s="99"/>
      <c r="AB80" s="12"/>
    </row>
    <row r="81" spans="1:28" s="10" customFormat="1" ht="12.75">
      <c r="A81" s="7"/>
      <c r="B81" s="7"/>
      <c r="C81" s="9"/>
      <c r="D81" s="9"/>
      <c r="G81" s="48"/>
      <c r="J81" s="98"/>
      <c r="O81" s="48"/>
      <c r="U81" s="11"/>
      <c r="V81" s="11"/>
      <c r="W81" s="11"/>
      <c r="X81" s="11"/>
      <c r="Y81" s="99"/>
      <c r="Z81" s="99"/>
      <c r="AA81" s="99"/>
      <c r="AB81" s="12"/>
    </row>
    <row r="82" spans="1:28" s="10" customFormat="1" ht="12.75">
      <c r="A82" s="7"/>
      <c r="B82" s="7"/>
      <c r="C82" s="9"/>
      <c r="D82" s="9"/>
      <c r="G82" s="48"/>
      <c r="J82" s="98"/>
      <c r="O82" s="48"/>
      <c r="U82" s="11"/>
      <c r="V82" s="11"/>
      <c r="W82" s="11"/>
      <c r="X82" s="11"/>
      <c r="Y82" s="99"/>
      <c r="Z82" s="99"/>
      <c r="AA82" s="99"/>
      <c r="AB82" s="12"/>
    </row>
    <row r="83" spans="1:28" s="10" customFormat="1" ht="12.75">
      <c r="A83" s="7"/>
      <c r="B83" s="7"/>
      <c r="C83" s="9"/>
      <c r="D83" s="9"/>
      <c r="G83" s="48"/>
      <c r="J83" s="98"/>
      <c r="O83" s="48"/>
      <c r="U83" s="11"/>
      <c r="V83" s="11"/>
      <c r="W83" s="11"/>
      <c r="X83" s="11"/>
      <c r="Y83" s="12"/>
      <c r="Z83" s="12"/>
      <c r="AA83" s="100"/>
      <c r="AB83" s="12"/>
    </row>
  </sheetData>
  <sheetProtection/>
  <mergeCells count="94">
    <mergeCell ref="Q69:R69"/>
    <mergeCell ref="S69:T69"/>
    <mergeCell ref="U69:V69"/>
    <mergeCell ref="W69:X69"/>
    <mergeCell ref="Y69:Z69"/>
    <mergeCell ref="AA69:AB69"/>
    <mergeCell ref="E69:F69"/>
    <mergeCell ref="G69:H69"/>
    <mergeCell ref="I69:J69"/>
    <mergeCell ref="K69:L69"/>
    <mergeCell ref="M69:N69"/>
    <mergeCell ref="O69:P69"/>
    <mergeCell ref="Q57:R57"/>
    <mergeCell ref="S57:T57"/>
    <mergeCell ref="U57:V57"/>
    <mergeCell ref="W57:X57"/>
    <mergeCell ref="Y57:Z57"/>
    <mergeCell ref="AA57:AB57"/>
    <mergeCell ref="E57:F57"/>
    <mergeCell ref="G57:H57"/>
    <mergeCell ref="I57:J57"/>
    <mergeCell ref="K57:L57"/>
    <mergeCell ref="M57:N57"/>
    <mergeCell ref="O57:P57"/>
    <mergeCell ref="Q45:R45"/>
    <mergeCell ref="S45:T45"/>
    <mergeCell ref="U45:V45"/>
    <mergeCell ref="W45:X45"/>
    <mergeCell ref="Y45:Z45"/>
    <mergeCell ref="AA45:AB45"/>
    <mergeCell ref="E45:F45"/>
    <mergeCell ref="G45:H45"/>
    <mergeCell ref="I45:J45"/>
    <mergeCell ref="K45:L45"/>
    <mergeCell ref="M45:N45"/>
    <mergeCell ref="O45:P45"/>
    <mergeCell ref="Q33:R33"/>
    <mergeCell ref="S33:T33"/>
    <mergeCell ref="U33:V33"/>
    <mergeCell ref="W33:X33"/>
    <mergeCell ref="Y33:Z33"/>
    <mergeCell ref="AA33:AB33"/>
    <mergeCell ref="E33:F33"/>
    <mergeCell ref="G33:H33"/>
    <mergeCell ref="I33:J33"/>
    <mergeCell ref="K33:L33"/>
    <mergeCell ref="M33:N33"/>
    <mergeCell ref="O33:P33"/>
    <mergeCell ref="Q21:R21"/>
    <mergeCell ref="S21:T21"/>
    <mergeCell ref="U21:V21"/>
    <mergeCell ref="W21:X21"/>
    <mergeCell ref="Y21:Z21"/>
    <mergeCell ref="AA21:AB21"/>
    <mergeCell ref="E21:F21"/>
    <mergeCell ref="G21:H21"/>
    <mergeCell ref="I21:J21"/>
    <mergeCell ref="K21:L21"/>
    <mergeCell ref="M21:N21"/>
    <mergeCell ref="O21:P21"/>
    <mergeCell ref="Q9:R9"/>
    <mergeCell ref="S9:T9"/>
    <mergeCell ref="U9:V9"/>
    <mergeCell ref="W9:X9"/>
    <mergeCell ref="Y9:Z9"/>
    <mergeCell ref="AA9:AB9"/>
    <mergeCell ref="E9:F9"/>
    <mergeCell ref="G9:H9"/>
    <mergeCell ref="I9:J9"/>
    <mergeCell ref="K9:L9"/>
    <mergeCell ref="M9:N9"/>
    <mergeCell ref="O9:P9"/>
    <mergeCell ref="W5:X5"/>
    <mergeCell ref="Y5:Z5"/>
    <mergeCell ref="AA5:AB5"/>
    <mergeCell ref="AC5:AC6"/>
    <mergeCell ref="AD5:AD6"/>
    <mergeCell ref="A6:B6"/>
    <mergeCell ref="G5:H5"/>
    <mergeCell ref="I5:J5"/>
    <mergeCell ref="K5:L5"/>
    <mergeCell ref="Q5:R5"/>
    <mergeCell ref="S5:T5"/>
    <mergeCell ref="U5:V5"/>
    <mergeCell ref="C1:AB1"/>
    <mergeCell ref="C4:C6"/>
    <mergeCell ref="D4:D5"/>
    <mergeCell ref="E4:H4"/>
    <mergeCell ref="I4:L4"/>
    <mergeCell ref="M4:P4"/>
    <mergeCell ref="Q4:T4"/>
    <mergeCell ref="U4:X4"/>
    <mergeCell ref="Y4:AD4"/>
    <mergeCell ref="E5:F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GavrichevaNO</dc:creator>
  <cp:keywords/>
  <dc:description/>
  <cp:lastModifiedBy>Шестопалов</cp:lastModifiedBy>
  <cp:lastPrinted>2012-02-21T11:33:40Z</cp:lastPrinted>
  <dcterms:created xsi:type="dcterms:W3CDTF">2010-03-15T11:19:52Z</dcterms:created>
  <dcterms:modified xsi:type="dcterms:W3CDTF">2014-04-08T10:53:27Z</dcterms:modified>
  <cp:category/>
  <cp:version/>
  <cp:contentType/>
  <cp:contentStatus/>
</cp:coreProperties>
</file>