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2\2022_рус\11\1.rus\"/>
    </mc:Choice>
  </mc:AlternateContent>
  <bookViews>
    <workbookView xWindow="0" yWindow="0" windowWidth="28800" windowHeight="9930" tabRatio="984" firstSheet="29" activeTab="39"/>
  </bookViews>
  <sheets>
    <sheet name="Содержание" sheetId="2" r:id="rId1"/>
    <sheet name="1.1" sheetId="213" r:id="rId2"/>
    <sheet name="1.2" sheetId="214" r:id="rId3"/>
    <sheet name="1.3" sheetId="215" r:id="rId4"/>
    <sheet name="1.4" sheetId="216" r:id="rId5"/>
    <sheet name="2.1" sheetId="217" r:id="rId6"/>
    <sheet name="2.2" sheetId="218" r:id="rId7"/>
    <sheet name="2.3" sheetId="219" r:id="rId8"/>
    <sheet name="2.4" sheetId="220" r:id="rId9"/>
    <sheet name="2.5" sheetId="221" r:id="rId10"/>
    <sheet name="2.6" sheetId="222" r:id="rId11"/>
    <sheet name="2.7" sheetId="223" r:id="rId12"/>
    <sheet name="2.8" sheetId="224" r:id="rId13"/>
    <sheet name="2.9" sheetId="225" r:id="rId14"/>
    <sheet name="2.10" sheetId="226" r:id="rId15"/>
    <sheet name="2.11" sheetId="227" r:id="rId16"/>
    <sheet name="2.12.1" sheetId="228" r:id="rId17"/>
    <sheet name="2.12.2" sheetId="229" r:id="rId18"/>
    <sheet name="2.12.3" sheetId="230" r:id="rId19"/>
    <sheet name="2.12.4" sheetId="231" r:id="rId20"/>
    <sheet name="2.13.1" sheetId="232" r:id="rId21"/>
    <sheet name="2.13.2" sheetId="233" r:id="rId22"/>
    <sheet name="2.13.3" sheetId="234" r:id="rId23"/>
    <sheet name="2.14.1" sheetId="235" r:id="rId24"/>
    <sheet name="2.14.2" sheetId="236" r:id="rId25"/>
    <sheet name="2.14.3" sheetId="237" r:id="rId26"/>
    <sheet name="2.15.1" sheetId="238" r:id="rId27"/>
    <sheet name="2.15.2" sheetId="239" r:id="rId28"/>
    <sheet name="2.16.1" sheetId="240" r:id="rId29"/>
    <sheet name="2.16.2" sheetId="241" r:id="rId30"/>
    <sheet name="2.16.3" sheetId="242" r:id="rId31"/>
    <sheet name="2.17.1" sheetId="243" r:id="rId32"/>
    <sheet name="2.17.2" sheetId="244" r:id="rId33"/>
    <sheet name="2.18" sheetId="245" r:id="rId34"/>
    <sheet name="2.19" sheetId="246" r:id="rId35"/>
    <sheet name="2.20" sheetId="247" r:id="rId36"/>
    <sheet name="2.21" sheetId="248" r:id="rId37"/>
    <sheet name="3.1" sheetId="249" r:id="rId38"/>
    <sheet name="3.2" sheetId="318" r:id="rId39"/>
    <sheet name="3.3" sheetId="251" r:id="rId40"/>
    <sheet name="3.4" sheetId="252" r:id="rId41"/>
    <sheet name="3.5" sheetId="253" r:id="rId42"/>
    <sheet name="3.6" sheetId="254" r:id="rId43"/>
    <sheet name="3.7" sheetId="255" r:id="rId44"/>
    <sheet name="3.8" sheetId="256" r:id="rId45"/>
    <sheet name="3.9" sheetId="257" r:id="rId46"/>
    <sheet name="4.1" sheetId="258" r:id="rId47"/>
    <sheet name="4.2" sheetId="259" r:id="rId48"/>
    <sheet name="5.1" sheetId="260" r:id="rId49"/>
    <sheet name="5.2.1" sheetId="261" r:id="rId50"/>
    <sheet name="5.2.2" sheetId="262" r:id="rId51"/>
    <sheet name="5.2.3" sheetId="263" r:id="rId52"/>
    <sheet name="5.2.4" sheetId="264" r:id="rId53"/>
    <sheet name="5.3" sheetId="265" r:id="rId54"/>
  </sheets>
  <definedNames>
    <definedName name="_xlnm._FilterDatabase" localSheetId="7" hidden="1">'2.3'!$Q$1:$Q$180</definedName>
    <definedName name="_xlnm._FilterDatabase" localSheetId="8" hidden="1">'2.4'!$Q$1:$Q$114</definedName>
    <definedName name="_xlnm._FilterDatabase" localSheetId="12" hidden="1">'2.8'!$Q$1:$Q$53</definedName>
    <definedName name="DelKreditor" localSheetId="3">#REF!,#REF!</definedName>
    <definedName name="DelKreditor" localSheetId="4">#REF!,#REF!</definedName>
    <definedName name="DelKreditor" localSheetId="36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36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36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36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36">#REF!</definedName>
    <definedName name="DelZaim">#REF!</definedName>
    <definedName name="_xlnm.Print_Area" localSheetId="1">'1.1'!$A$1:$S$36</definedName>
    <definedName name="_xlnm.Print_Area" localSheetId="2">'1.2'!$A$1:$S$42</definedName>
    <definedName name="_xlnm.Print_Area" localSheetId="3">'1.3'!$A$1:$M$71</definedName>
    <definedName name="_xlnm.Print_Area" localSheetId="4">'1.4'!$A$1:$K$71</definedName>
    <definedName name="_xlnm.Print_Area" localSheetId="5">'2.1'!$A$1:$M$21</definedName>
    <definedName name="_xlnm.Print_Area" localSheetId="14">'2.10'!$A$1:$AE$52</definedName>
    <definedName name="_xlnm.Print_Area" localSheetId="15">'2.11'!$A$1:$E$30</definedName>
    <definedName name="_xlnm.Print_Area" localSheetId="16">'2.12.1'!$A$1:$AC$49</definedName>
    <definedName name="_xlnm.Print_Area" localSheetId="17">'2.12.2'!$A$1:$O$43</definedName>
    <definedName name="_xlnm.Print_Area" localSheetId="18">'2.12.3'!$A$1:$O$46</definedName>
    <definedName name="_xlnm.Print_Area" localSheetId="19">'2.12.4'!$A$1:$Z$35</definedName>
    <definedName name="_xlnm.Print_Area" localSheetId="20">'2.13.1'!$A$1:$AC$59</definedName>
    <definedName name="_xlnm.Print_Area" localSheetId="21">'2.13.2'!$A$1:$O$55</definedName>
    <definedName name="_xlnm.Print_Area" localSheetId="22">'2.13.3'!$A$1:$O$57</definedName>
    <definedName name="_xlnm.Print_Area" localSheetId="23">'2.14.1'!$A$1:$AC$52</definedName>
    <definedName name="_xlnm.Print_Area" localSheetId="24">'2.14.2'!$A$1:$O$52</definedName>
    <definedName name="_xlnm.Print_Area" localSheetId="25">'2.14.3'!$A$1:$O$52</definedName>
    <definedName name="_xlnm.Print_Area" localSheetId="26">'2.15.1'!$A$1:$AC$24</definedName>
    <definedName name="_xlnm.Print_Area" localSheetId="27">'2.15.2'!$A$1:$H$29</definedName>
    <definedName name="_xlnm.Print_Area" localSheetId="28">'2.16.1'!$A$1:$AC$28</definedName>
    <definedName name="_xlnm.Print_Area" localSheetId="29">'2.16.2'!$A$1:$O$44</definedName>
    <definedName name="_xlnm.Print_Area" localSheetId="30">'2.16.3'!$A$1:$F$33</definedName>
    <definedName name="_xlnm.Print_Area" localSheetId="31">'2.17.1'!$A$1:$AC$39</definedName>
    <definedName name="_xlnm.Print_Area" localSheetId="32">'2.17.2'!$A$1:$O$35</definedName>
    <definedName name="_xlnm.Print_Area" localSheetId="33">'2.18'!$A$1:$AE$87</definedName>
    <definedName name="_xlnm.Print_Area" localSheetId="34">'2.19'!$A$1:$P$41</definedName>
    <definedName name="_xlnm.Print_Area" localSheetId="6">'2.2'!$A$1:$P$91</definedName>
    <definedName name="_xlnm.Print_Area" localSheetId="35">'2.20'!$A$1:$O$40</definedName>
    <definedName name="_xlnm.Print_Area" localSheetId="36">'2.21'!$A$1:$P$31</definedName>
    <definedName name="_xlnm.Print_Area" localSheetId="7">'2.3'!$A$1:$P$150</definedName>
    <definedName name="_xlnm.Print_Area" localSheetId="8">'2.4'!$A$1:$P$114</definedName>
    <definedName name="_xlnm.Print_Area" localSheetId="9">'2.5'!$A$1:$H$67</definedName>
    <definedName name="_xlnm.Print_Area" localSheetId="10">'2.6'!$A$1:$H$41</definedName>
    <definedName name="_xlnm.Print_Area" localSheetId="11">'2.7'!$A$1:$P$49</definedName>
    <definedName name="_xlnm.Print_Area" localSheetId="12">'2.8'!$A$1:$P$43</definedName>
    <definedName name="_xlnm.Print_Area" localSheetId="13">'2.9'!$A$1:$Y$39</definedName>
    <definedName name="_xlnm.Print_Area" localSheetId="37">'3.1'!$A$1:$O$54</definedName>
    <definedName name="_xlnm.Print_Area" localSheetId="39">'3.3'!$A$1:$V$41</definedName>
    <definedName name="_xlnm.Print_Area" localSheetId="40">'3.4'!$A$1:$M$40</definedName>
    <definedName name="_xlnm.Print_Area" localSheetId="41">'3.5'!$A$1:$O$130</definedName>
    <definedName name="_xlnm.Print_Area" localSheetId="42">'3.6'!$A$1:$G$56</definedName>
    <definedName name="_xlnm.Print_Area" localSheetId="43">'3.7'!$A$1:$M$93</definedName>
    <definedName name="_xlnm.Print_Area" localSheetId="45">'3.9'!$A$1:$J$39</definedName>
    <definedName name="_xlnm.Print_Area" localSheetId="46">'4.1'!$A$1:$P$139</definedName>
    <definedName name="_xlnm.Print_Area" localSheetId="47">'4.2'!$A$1:$P$35</definedName>
    <definedName name="_xlnm.Print_Area" localSheetId="48">'5.1'!$A$1:$I$36</definedName>
    <definedName name="_xlnm.Print_Area" localSheetId="49">'5.2.1'!$A$2:$E$40</definedName>
    <definedName name="_xlnm.Print_Area" localSheetId="50">'5.2.2'!$A$1:$G$65</definedName>
    <definedName name="_xlnm.Print_Area" localSheetId="51">'5.2.3'!$A$1:$R$58</definedName>
    <definedName name="_xlnm.Print_Area" localSheetId="52">'5.2.4'!$A$2:$H$40</definedName>
    <definedName name="_xlnm.Print_Area" localSheetId="53">'5.3'!$A$1:$R$27</definedName>
    <definedName name="_xlnm.Print_Area" localSheetId="0">Содержание!$A$1:$C$71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61" l="1"/>
  <c r="P85" i="258" l="1"/>
  <c r="N85" i="258"/>
  <c r="M85" i="258"/>
  <c r="L85" i="258"/>
  <c r="K85" i="258"/>
  <c r="J85" i="258"/>
  <c r="I85" i="258"/>
  <c r="H85" i="258"/>
  <c r="G85" i="258"/>
  <c r="F85" i="258"/>
  <c r="E85" i="258"/>
  <c r="D85" i="258"/>
  <c r="N77" i="258"/>
  <c r="M77" i="258"/>
  <c r="L77" i="258"/>
  <c r="K77" i="258"/>
  <c r="J77" i="258"/>
  <c r="I77" i="258"/>
  <c r="H77" i="258"/>
  <c r="G77" i="258"/>
  <c r="F77" i="258"/>
  <c r="E77" i="258"/>
  <c r="D77" i="258"/>
  <c r="P69" i="258"/>
  <c r="N69" i="258"/>
  <c r="M69" i="258"/>
  <c r="K69" i="258"/>
  <c r="J69" i="258"/>
  <c r="I69" i="258"/>
  <c r="H69" i="258"/>
  <c r="G69" i="258"/>
  <c r="F69" i="258"/>
  <c r="E69" i="258"/>
  <c r="D69" i="258"/>
  <c r="P63" i="258"/>
  <c r="N63" i="258"/>
  <c r="M63" i="258"/>
  <c r="K63" i="258"/>
  <c r="J63" i="258"/>
  <c r="I63" i="258"/>
  <c r="H63" i="258"/>
  <c r="G63" i="258"/>
  <c r="F63" i="258"/>
  <c r="E63" i="258"/>
  <c r="D63" i="258"/>
  <c r="C63" i="258"/>
  <c r="P35" i="258"/>
  <c r="O35" i="258"/>
  <c r="N35" i="258"/>
  <c r="M35" i="258"/>
  <c r="L35" i="258"/>
  <c r="K35" i="258"/>
  <c r="J35" i="258"/>
  <c r="I35" i="258"/>
  <c r="H35" i="258"/>
  <c r="G35" i="258"/>
  <c r="F35" i="258"/>
  <c r="E35" i="258"/>
  <c r="D35" i="258"/>
  <c r="P33" i="258"/>
  <c r="O33" i="258"/>
  <c r="N33" i="258"/>
  <c r="M33" i="258"/>
  <c r="L33" i="258"/>
  <c r="K33" i="258"/>
  <c r="J33" i="258"/>
  <c r="I33" i="258"/>
  <c r="H33" i="258"/>
  <c r="G33" i="258"/>
  <c r="F33" i="258"/>
  <c r="E33" i="258"/>
  <c r="D33" i="258"/>
  <c r="P29" i="258"/>
  <c r="O29" i="258"/>
  <c r="N29" i="258"/>
  <c r="M29" i="258"/>
  <c r="L29" i="258"/>
  <c r="K29" i="258"/>
  <c r="J29" i="258"/>
  <c r="I29" i="258"/>
  <c r="H29" i="258"/>
  <c r="G29" i="258"/>
  <c r="F29" i="258"/>
  <c r="E29" i="258"/>
  <c r="D29" i="258"/>
  <c r="P27" i="258"/>
  <c r="O27" i="258"/>
  <c r="N27" i="258"/>
  <c r="M27" i="258"/>
  <c r="L27" i="258"/>
  <c r="K27" i="258"/>
  <c r="J27" i="258"/>
  <c r="I27" i="258"/>
  <c r="H27" i="258"/>
  <c r="G27" i="258"/>
  <c r="F27" i="258"/>
  <c r="E27" i="258"/>
  <c r="D27" i="258"/>
  <c r="P19" i="258"/>
  <c r="O19" i="258"/>
  <c r="N19" i="258"/>
  <c r="M19" i="258"/>
  <c r="L19" i="258"/>
  <c r="K19" i="258"/>
  <c r="J19" i="258"/>
  <c r="I19" i="258"/>
  <c r="H19" i="258"/>
  <c r="G19" i="258"/>
  <c r="F19" i="258"/>
  <c r="E19" i="258"/>
  <c r="D19" i="258"/>
  <c r="P17" i="258"/>
  <c r="O17" i="258"/>
  <c r="N17" i="258"/>
  <c r="M17" i="258"/>
  <c r="L17" i="258"/>
  <c r="K17" i="258"/>
  <c r="J17" i="258"/>
  <c r="I17" i="258"/>
  <c r="H17" i="258"/>
  <c r="G17" i="258"/>
  <c r="F17" i="258"/>
  <c r="E17" i="258"/>
  <c r="D17" i="258"/>
  <c r="P13" i="258"/>
  <c r="O13" i="258"/>
  <c r="N13" i="258"/>
  <c r="M13" i="258"/>
  <c r="L13" i="258"/>
  <c r="K13" i="258"/>
  <c r="J13" i="258"/>
  <c r="I13" i="258"/>
  <c r="H13" i="258"/>
  <c r="G13" i="258"/>
  <c r="F13" i="258"/>
  <c r="E13" i="258"/>
  <c r="D13" i="258"/>
  <c r="O11" i="258"/>
  <c r="N11" i="258"/>
  <c r="M11" i="258"/>
  <c r="L11" i="258"/>
  <c r="K11" i="258"/>
  <c r="J11" i="258"/>
  <c r="I11" i="258"/>
  <c r="H11" i="258"/>
  <c r="G11" i="258"/>
  <c r="F11" i="258"/>
  <c r="E11" i="258"/>
  <c r="D11" i="258"/>
</calcChain>
</file>

<file path=xl/sharedStrings.xml><?xml version="1.0" encoding="utf-8"?>
<sst xmlns="http://schemas.openxmlformats.org/spreadsheetml/2006/main" count="4703" uniqueCount="1131">
  <si>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</si>
  <si>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</si>
  <si>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</si>
  <si>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</si>
  <si>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</si>
  <si>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</si>
  <si>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</si>
  <si>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</si>
  <si>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</si>
  <si>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</si>
  <si>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</si>
  <si>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</si>
  <si>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</si>
  <si>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</si>
  <si>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</si>
  <si>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</si>
  <si>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</si>
  <si>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</si>
  <si>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</si>
  <si>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</si>
  <si>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</si>
  <si>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</si>
  <si>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</si>
  <si>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</si>
  <si>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</si>
  <si>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</si>
  <si>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</si>
  <si>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</si>
  <si>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Средневзвешенные ставки вознаграждения банков по привлеченным депозитам и выданным кредитам</t>
  </si>
  <si>
    <t>Таблица 2.11.</t>
  </si>
  <si>
    <t>Кредиты экономике в расширенном определении</t>
  </si>
  <si>
    <t>Кредиты  банков</t>
  </si>
  <si>
    <t>Таблица 2.12.1.</t>
  </si>
  <si>
    <t>Кредиты, выданные банками, и средневзвешенные ставки вознаграждения по ним</t>
  </si>
  <si>
    <t>Таблица 2.12.2.</t>
  </si>
  <si>
    <t>Кредиты банков по состоянию на конец периода</t>
  </si>
  <si>
    <t>Таблица 2.12.3.</t>
  </si>
  <si>
    <t>Просроченная задолженность по кредитам банков</t>
  </si>
  <si>
    <t>Таблица 2.12.4.</t>
  </si>
  <si>
    <t>Просроченная задолженность по кредитам банков в региональном разрезе</t>
  </si>
  <si>
    <t>Кредиты банков по объектам кредитования</t>
  </si>
  <si>
    <t xml:space="preserve">Таблица 2.13.1. </t>
  </si>
  <si>
    <t>Кредиты, выданные банками, в разрезе объектов кредитования и средневзвешенные ставки вознаграждения по ним</t>
  </si>
  <si>
    <t xml:space="preserve">Таблица 2.13.2. </t>
  </si>
  <si>
    <t>Кредиты банков по объектам кредитования по состоянию на конец периода</t>
  </si>
  <si>
    <t>Таблица 2.13.3.</t>
  </si>
  <si>
    <t>Просроченная задолженность по кредитам банков в разрезе объектов кредитования</t>
  </si>
  <si>
    <t>Кредиты банков по видам экономической деятельности</t>
  </si>
  <si>
    <t xml:space="preserve">Таблица 2.14.1. </t>
  </si>
  <si>
    <t>Кредиты, выданные банками, в разрезе отраслей экономики и средневзвешенные ставки вознаграждения по ним</t>
  </si>
  <si>
    <t xml:space="preserve">Таблица 2.14.2. </t>
  </si>
  <si>
    <t>Кредиты банков по отраслям экономики по состоянию на конец периода</t>
  </si>
  <si>
    <t>Таблица 2.14.3.</t>
  </si>
  <si>
    <t>Просроченная задолженность по кредитам банков в разрезе отраслей экономики</t>
  </si>
  <si>
    <t>Ипотечное кредитование населения банками</t>
  </si>
  <si>
    <t xml:space="preserve">Таблица 2.15.1. </t>
  </si>
  <si>
    <t>Кредиты, выданные банками на строительство и приобретение жилья гражданам (ипотечное кредитование), и средневзвешенные ставки вознаграждения по ним</t>
  </si>
  <si>
    <t>Таблица 2.15.2.</t>
  </si>
  <si>
    <t>Ипотечное кредитование населения банками по состоянию на конец периода</t>
  </si>
  <si>
    <t>Кредиты банков населению на потребительские цели</t>
  </si>
  <si>
    <t xml:space="preserve">Таблица 2.16.1. </t>
  </si>
  <si>
    <t>Кредиты, выданные банками населению на потребительские цели, и средневзвешенные ставки вознаграждения по ним</t>
  </si>
  <si>
    <t>Таблица 2.16.2.</t>
  </si>
  <si>
    <t>Кредиты банков и просроченная задолженность населению на потребительские цели</t>
  </si>
  <si>
    <t xml:space="preserve">Таблица 2.16.3. </t>
  </si>
  <si>
    <t>Просроченная задолженность по кредитам банков населению на потребительские цели, в региональном разрезе</t>
  </si>
  <si>
    <t>Кредиты банков субъектам малого предпринимательства</t>
  </si>
  <si>
    <t>Таблица 2.17.1.</t>
  </si>
  <si>
    <t>Кредиты, выданные банками субъектам малого предпринимательства, в разрезе отраслей экономики и средневзвешенные ставки вознаграждения по ним</t>
  </si>
  <si>
    <t xml:space="preserve">Таблица 2.17.2. </t>
  </si>
  <si>
    <t>Кредиты банков субъектам малого предпринимательства по отраслям экономики</t>
  </si>
  <si>
    <t>Таблица 2.18.</t>
  </si>
  <si>
    <t>Привлеченные депозиты  и ставки вознаграждения банков</t>
  </si>
  <si>
    <t>Таблица 2.19.</t>
  </si>
  <si>
    <t>Депозиты юридических и физических лиц на конец перида</t>
  </si>
  <si>
    <t>Таблица 2.20.</t>
  </si>
  <si>
    <t>Вклады населения в банках</t>
  </si>
  <si>
    <t>Таблица 2.21.</t>
  </si>
  <si>
    <t>Вклады населения в банках, входящих в систему коллективного страхования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</si>
  <si>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</si>
  <si>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</si>
  <si>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</si>
  <si>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</si>
  <si>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</si>
  <si>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</si>
  <si>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</si>
  <si>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</si>
  <si>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</si>
  <si>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</si>
  <si>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</si>
  <si>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</si>
  <si>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</si>
  <si>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</si>
  <si>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</si>
  <si>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</si>
  <si>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</si>
  <si>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</si>
  <si>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</si>
  <si>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</si>
  <si>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</si>
  <si>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</si>
  <si>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</si>
  <si>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</si>
  <si>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</si>
  <si>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</si>
  <si>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</si>
  <si>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</si>
  <si>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</si>
  <si>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</si>
  <si>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</si>
  <si>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>Пенсионные выплаты из накопительных пенсионных фондов</t>
  </si>
  <si>
    <t xml:space="preserve">Таблица 5.2.3. </t>
  </si>
  <si>
    <t>Структура инвестиционного портфеля НПФ</t>
  </si>
  <si>
    <t xml:space="preserve">Таблица 5.2.4. 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</si>
  <si>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</si>
  <si>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</si>
  <si>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</si>
  <si>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</si>
  <si>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</si>
  <si>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</si>
  <si>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</si>
  <si>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</si>
  <si>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янв.-сен.</t>
  </si>
  <si>
    <t>янв.-дек.</t>
  </si>
  <si>
    <t>янв.</t>
  </si>
  <si>
    <t>янв.-фев.</t>
  </si>
  <si>
    <t>янв.-апр.</t>
  </si>
  <si>
    <t>янв.-май.</t>
  </si>
  <si>
    <t>янв.-июл.</t>
  </si>
  <si>
    <t>янв.- авг.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</si>
  <si>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</si>
  <si>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</si>
  <si>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</si>
  <si>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</si>
  <si>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</si>
  <si>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</si>
  <si>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</si>
  <si>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</si>
  <si>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 % к соответствующему периоду 
   предыдущего года</t>
  </si>
  <si>
    <t>Численность зарегистрированных безработных, тыс.чел.*</t>
  </si>
  <si>
    <t>Доля зарегистрированных безработных в численности экономически активного населения, % *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</si>
  <si>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</si>
  <si>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</si>
  <si>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</si>
  <si>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</si>
  <si>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</si>
  <si>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</si>
  <si>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Источник: журнал  "Социально-экономическое развитие Республики Казахстан"(БНС)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</si>
  <si>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</si>
  <si>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</si>
  <si>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</si>
  <si>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</si>
  <si>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</si>
  <si>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</si>
  <si>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</si>
  <si>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</si>
  <si>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</si>
  <si>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</si>
  <si>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</si>
  <si>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</si>
  <si>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</si>
  <si>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</si>
  <si>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Индекс потребительских цен</t>
  </si>
  <si>
    <t>к декабрю предыдущего года *</t>
  </si>
  <si>
    <t>к предыдущему периоду</t>
  </si>
  <si>
    <t>с начала года к соответствующему периоду предыдущего года **</t>
  </si>
  <si>
    <t>Индекс цен на</t>
  </si>
  <si>
    <t>продовольственные товары</t>
  </si>
  <si>
    <t>к декабрю предыдущего года</t>
  </si>
  <si>
    <t>к предыдущему месяцу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</si>
  <si>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</si>
  <si>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</si>
  <si>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</si>
  <si>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</si>
  <si>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</si>
  <si>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</si>
  <si>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</si>
  <si>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Источник:  "Социально-экономическое развитие Республики Казахстан" (БНС)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</si>
  <si>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</si>
  <si>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</si>
  <si>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</si>
  <si>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</si>
  <si>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</si>
  <si>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</si>
  <si>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</si>
  <si>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</si>
  <si>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</si>
  <si>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</si>
  <si>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</si>
  <si>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</si>
  <si>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</si>
  <si>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</si>
  <si>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</si>
  <si>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</si>
  <si>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</si>
  <si>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</si>
  <si>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</si>
  <si>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</si>
  <si>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12.18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</si>
  <si>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</si>
  <si>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</si>
  <si>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</si>
  <si>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</si>
  <si>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</si>
  <si>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</si>
  <si>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</si>
  <si>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</si>
  <si>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</si>
  <si>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</si>
  <si>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</si>
  <si>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</si>
  <si>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</si>
  <si>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</si>
  <si>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</si>
  <si>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</si>
  <si>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</si>
  <si>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</si>
  <si>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</si>
  <si>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</si>
  <si>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</si>
  <si>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</si>
  <si>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</si>
  <si>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</si>
  <si>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</si>
  <si>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</si>
  <si>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</si>
  <si>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</si>
  <si>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</si>
  <si>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</si>
  <si>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</si>
  <si>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</si>
  <si>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</si>
  <si>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</si>
  <si>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</si>
  <si>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</si>
  <si>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</si>
  <si>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</si>
  <si>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</si>
  <si>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</si>
  <si>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</si>
  <si>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</si>
  <si>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</si>
  <si>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</si>
  <si>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</si>
  <si>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</si>
  <si>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</si>
  <si>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</si>
  <si>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</si>
  <si>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</si>
  <si>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</si>
  <si>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</si>
  <si>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</si>
  <si>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</si>
  <si>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</si>
  <si>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</si>
  <si>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</si>
  <si>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</si>
  <si>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</si>
  <si>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</si>
  <si>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</si>
  <si>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</si>
  <si>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</si>
  <si>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</si>
  <si>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</si>
  <si>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</si>
  <si>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</si>
  <si>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</si>
  <si>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</si>
  <si>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</si>
  <si>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</si>
  <si>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</si>
  <si>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</si>
  <si>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</si>
  <si>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</si>
  <si>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</si>
  <si>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</si>
  <si>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</si>
  <si>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11.20</t>
  </si>
  <si>
    <t xml:space="preserve"> 12.21*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</si>
  <si>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</si>
  <si>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</si>
  <si>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</si>
  <si>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</si>
  <si>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</si>
  <si>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</si>
  <si>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</si>
  <si>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</si>
  <si>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</si>
  <si>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</si>
  <si>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</si>
  <si>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</si>
  <si>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</si>
  <si>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</si>
  <si>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</si>
  <si>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</si>
  <si>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</si>
  <si>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</si>
  <si>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</si>
  <si>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/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</si>
  <si>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</si>
  <si>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</si>
  <si>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</si>
  <si>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</si>
  <si>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</si>
  <si>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</si>
  <si>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</si>
  <si>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</si>
  <si>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</si>
  <si>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</si>
  <si>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</si>
  <si>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</si>
  <si>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</si>
  <si>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</si>
  <si>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</si>
  <si>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</si>
  <si>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</si>
  <si>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</si>
  <si>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</si>
  <si>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</si>
  <si>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</si>
  <si>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</si>
  <si>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</si>
  <si>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</si>
  <si>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</si>
  <si>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</si>
  <si>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</si>
  <si>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</si>
  <si>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</si>
  <si>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</si>
  <si>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</si>
  <si>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</si>
  <si>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</si>
  <si>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</si>
  <si>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</si>
  <si>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</si>
  <si>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</si>
  <si>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</si>
  <si>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</si>
  <si>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</si>
  <si>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12.21*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</si>
  <si>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</si>
  <si>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</si>
  <si>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</si>
  <si>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</si>
  <si>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</si>
  <si>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</si>
  <si>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</si>
  <si>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</si>
  <si>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</si>
  <si>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</si>
  <si>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</si>
  <si>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</si>
  <si>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</si>
  <si>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</si>
  <si>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</si>
  <si>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</si>
  <si>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</si>
  <si>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</si>
  <si>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2019</t>
  </si>
  <si>
    <t>2020</t>
  </si>
  <si>
    <t>2021**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</si>
  <si>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</si>
  <si>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</si>
  <si>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</si>
  <si>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</si>
  <si>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</si>
  <si>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</si>
  <si>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</si>
  <si>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</si>
  <si>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</si>
  <si>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</si>
  <si>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</si>
  <si>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</si>
  <si>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</si>
  <si>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</si>
  <si>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</si>
  <si>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</si>
  <si>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</si>
  <si>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</si>
  <si>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</si>
  <si>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</si>
  <si>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</si>
  <si>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</si>
  <si>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</si>
  <si>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</si>
  <si>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</si>
  <si>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</si>
  <si>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</si>
  <si>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</si>
  <si>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</si>
  <si>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</si>
  <si>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</si>
  <si>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</si>
  <si>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</si>
  <si>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</si>
  <si>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</si>
  <si>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</si>
  <si>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</si>
  <si>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</si>
  <si>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</si>
  <si>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</si>
  <si>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</si>
  <si>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</si>
  <si>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</si>
  <si>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</si>
  <si>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</si>
  <si>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</si>
  <si>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</si>
  <si>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</si>
  <si>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</si>
  <si>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</si>
  <si>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</si>
  <si>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</si>
  <si>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</si>
  <si>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</si>
  <si>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</si>
  <si>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</si>
  <si>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</si>
  <si>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</si>
  <si>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</si>
  <si>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</si>
  <si>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12.21**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</si>
  <si>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</si>
  <si>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</si>
  <si>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</si>
  <si>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</si>
  <si>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</si>
  <si>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</si>
  <si>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</si>
  <si>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</si>
  <si>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</si>
  <si>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</si>
  <si>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</si>
  <si>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</si>
  <si>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</si>
  <si>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</si>
  <si>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</si>
  <si>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</si>
  <si>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</si>
  <si>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</si>
  <si>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</si>
  <si>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</si>
  <si>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</si>
  <si>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СКВ</t>
  </si>
  <si>
    <t>в тенге</t>
  </si>
  <si>
    <t xml:space="preserve"> в инвалюте</t>
  </si>
  <si>
    <t>Депозиты небанковских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</si>
  <si>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</si>
  <si>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</si>
  <si>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</si>
  <si>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</si>
  <si>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</si>
  <si>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</si>
  <si>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</si>
  <si>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</si>
  <si>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</si>
  <si>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</si>
  <si>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небанковским юридическим лицам</t>
  </si>
  <si>
    <t>от 1 до 3 месяцев</t>
  </si>
  <si>
    <t>Кредиты физическим лицам</t>
  </si>
  <si>
    <t xml:space="preserve">2.11. Кредиты экономике в расширенном определении </t>
  </si>
  <si>
    <t>млн. тенге, на конец периода</t>
  </si>
  <si>
    <t>Всего кредитов</t>
  </si>
  <si>
    <t>в национальной валюте</t>
  </si>
  <si>
    <t>физическим лицам</t>
  </si>
  <si>
    <t>1=2+3+4+5</t>
  </si>
  <si>
    <t>от других организаций</t>
  </si>
  <si>
    <t>организаций, осуществляющих микрофинансовую деятельность</t>
  </si>
  <si>
    <t>за период</t>
  </si>
  <si>
    <t>2018</t>
  </si>
  <si>
    <t>млн. KZT</t>
  </si>
  <si>
    <t>%</t>
  </si>
  <si>
    <t>млн.          KZT</t>
  </si>
  <si>
    <t>Выдано, всего</t>
  </si>
  <si>
    <t xml:space="preserve"> небанковским юридическим лицам</t>
  </si>
  <si>
    <t xml:space="preserve"> физическим лицам*</t>
  </si>
  <si>
    <t>небанковским юридическим лицам</t>
  </si>
  <si>
    <t xml:space="preserve"> физическим лицам</t>
  </si>
  <si>
    <t xml:space="preserve">Из общей </t>
  </si>
  <si>
    <t>суммы кредитов:</t>
  </si>
  <si>
    <t>краткосрочные</t>
  </si>
  <si>
    <t>долгосрочные</t>
  </si>
  <si>
    <t xml:space="preserve">Выданные </t>
  </si>
  <si>
    <t>Краткосрочные</t>
  </si>
  <si>
    <t xml:space="preserve"> Долгосрочные</t>
  </si>
  <si>
    <t>* категория физических лиц включает индивидуальных предпринимателей</t>
  </si>
  <si>
    <t>04.22***</t>
  </si>
  <si>
    <t>05.22***</t>
  </si>
  <si>
    <t>Всего кредитов:</t>
  </si>
  <si>
    <t>физическим лицам*</t>
  </si>
  <si>
    <t>Из общей суммы кредитов:</t>
  </si>
  <si>
    <t>Кредиты в национальной валюте:</t>
  </si>
  <si>
    <t xml:space="preserve">  Долгосрочные</t>
  </si>
  <si>
    <t>Кредиты в иностранной валюте:</t>
  </si>
  <si>
    <t>Долгосрочные</t>
  </si>
  <si>
    <t>Просроченная задолженность, всего</t>
  </si>
  <si>
    <t>физических лиц*</t>
  </si>
  <si>
    <t xml:space="preserve">   Из общей суммы просроченная задолженность по:</t>
  </si>
  <si>
    <t>краткосрочным кредитам</t>
  </si>
  <si>
    <t>долгосрочным кредитам</t>
  </si>
  <si>
    <t>Просроченная задолженность</t>
  </si>
  <si>
    <t>по краткосрочным кредитам</t>
  </si>
  <si>
    <t>по долгосрочным кредитам</t>
  </si>
  <si>
    <t>09.13</t>
  </si>
  <si>
    <t>Всего</t>
  </si>
  <si>
    <t xml:space="preserve"> в том числе:</t>
  </si>
  <si>
    <t>6=7+8+9+10</t>
  </si>
  <si>
    <t>11=12+13+14+15</t>
  </si>
  <si>
    <t xml:space="preserve">в том числе: </t>
  </si>
  <si>
    <t>г. Астана</t>
  </si>
  <si>
    <t>г. Алматы</t>
  </si>
  <si>
    <t>г. Шымкент</t>
  </si>
  <si>
    <t>Акмолинская</t>
  </si>
  <si>
    <t>Актюбинская</t>
  </si>
  <si>
    <t>Алматинская и Жетысу</t>
  </si>
  <si>
    <t>Атырауская</t>
  </si>
  <si>
    <t>Восточно-Казахстанская и Абай</t>
  </si>
  <si>
    <t>Жамбылская</t>
  </si>
  <si>
    <t>Западно-Казахстанская</t>
  </si>
  <si>
    <t>Карагандинская и Улытау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</si>
  <si>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</si>
  <si>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</si>
  <si>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</si>
  <si>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</si>
  <si>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</si>
  <si>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 xml:space="preserve">Туркестанская </t>
  </si>
  <si>
    <t>млн. тенге, за период</t>
  </si>
  <si>
    <t>2021*</t>
  </si>
  <si>
    <t>в т.ч. предоставленные на:</t>
  </si>
  <si>
    <t>приобретение оборотных средств</t>
  </si>
  <si>
    <t>удельный вес, %</t>
  </si>
  <si>
    <t>приобретение основных фондов</t>
  </si>
  <si>
    <t>приобретение приватизируемых государственных объектов</t>
  </si>
  <si>
    <t>новое строительство и реконструкцию</t>
  </si>
  <si>
    <t>строительство и приобретение жилья гражданами</t>
  </si>
  <si>
    <t>потребительские цели граждан</t>
  </si>
  <si>
    <t>приобретение ценных бумаг</t>
  </si>
  <si>
    <t>прочие цели</t>
  </si>
  <si>
    <t>краткосрочные кредиты</t>
  </si>
  <si>
    <t>долгосрочные кредиты</t>
  </si>
  <si>
    <t>в т.ч. по кредитам,</t>
  </si>
  <si>
    <t>предоставленным на:</t>
  </si>
  <si>
    <t xml:space="preserve"> приобретение основных фондов</t>
  </si>
  <si>
    <t xml:space="preserve"> новое строительство и  реконструкцию</t>
  </si>
  <si>
    <t xml:space="preserve"> приобретение оборотных средств</t>
  </si>
  <si>
    <t xml:space="preserve"> потребительские цели граждан</t>
  </si>
  <si>
    <t>Всего по отраслям     экономики</t>
  </si>
  <si>
    <t xml:space="preserve">Промышленность </t>
  </si>
  <si>
    <t>Горнодобывающая промышленность и разработка карьеров</t>
  </si>
  <si>
    <t xml:space="preserve">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</si>
  <si>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</si>
  <si>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</si>
  <si>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</si>
  <si>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</si>
  <si>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</si>
  <si>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</si>
  <si>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</si>
  <si>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</si>
  <si>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</si>
  <si>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</si>
  <si>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</si>
  <si>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</si>
  <si>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</si>
  <si>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</si>
  <si>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</si>
  <si>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</si>
  <si>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</si>
  <si>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</si>
  <si>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</si>
  <si>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</si>
  <si>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>Строительство</t>
  </si>
  <si>
    <t>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</si>
  <si>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</si>
  <si>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</si>
  <si>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</si>
  <si>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</si>
  <si>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>Информация и связь</t>
  </si>
  <si>
    <t>Оптовая и розничная торговля; ремонт автомобилей и мотоциклов</t>
  </si>
  <si>
    <t>Другие (непроизводственная сфера, индивидуальная деятельность)</t>
  </si>
  <si>
    <t xml:space="preserve"> Информация и связь</t>
  </si>
  <si>
    <t xml:space="preserve"> Строительство</t>
  </si>
  <si>
    <t xml:space="preserve"> Транспорт и складирование</t>
  </si>
  <si>
    <r>
      <t xml:space="preserve"> Другие</t>
    </r>
    <r>
      <rPr>
        <sz val="12"/>
        <rFont val="Calibri"/>
        <family val="2"/>
        <charset val="204"/>
        <scheme val="minor"/>
      </rPr>
      <t xml:space="preserve"> (непроизводственная сфера, индивидуальная деятельность)</t>
    </r>
  </si>
  <si>
    <t xml:space="preserve">2020 </t>
  </si>
  <si>
    <t>Всего кредиты</t>
  </si>
  <si>
    <t xml:space="preserve">   краткосрочные</t>
  </si>
  <si>
    <t>1=2+5</t>
  </si>
  <si>
    <t>2=3+4</t>
  </si>
  <si>
    <t>5=6+7</t>
  </si>
  <si>
    <t xml:space="preserve">12.19 </t>
  </si>
  <si>
    <t>млн.тенге, за период</t>
  </si>
  <si>
    <t xml:space="preserve"> краткосрочные</t>
  </si>
  <si>
    <t xml:space="preserve"> долгосрочные</t>
  </si>
  <si>
    <t xml:space="preserve">  в иностранной валюте</t>
  </si>
  <si>
    <t xml:space="preserve"> * с учетом заключительных оборотов</t>
  </si>
  <si>
    <t>Из них просроченная задолженность, всего</t>
  </si>
  <si>
    <t xml:space="preserve">  краткосрочные</t>
  </si>
  <si>
    <t xml:space="preserve">  долгосрочные</t>
  </si>
  <si>
    <t>Из них просроченная задолженность:</t>
  </si>
  <si>
    <t xml:space="preserve">   по краткосрочным</t>
  </si>
  <si>
    <t xml:space="preserve">   по долгосрочным</t>
  </si>
  <si>
    <t xml:space="preserve">в национальной валюте </t>
  </si>
  <si>
    <t>Мангыстауская</t>
  </si>
  <si>
    <t>Туркестанская</t>
  </si>
  <si>
    <t>млн.                            KZT</t>
  </si>
  <si>
    <t xml:space="preserve">Кредиты, всего </t>
  </si>
  <si>
    <t>из них по отраслям экономики:</t>
  </si>
  <si>
    <t>Сельское хозяйство</t>
  </si>
  <si>
    <t>Транспорт</t>
  </si>
  <si>
    <t>Связь</t>
  </si>
  <si>
    <t>Торговля</t>
  </si>
  <si>
    <t>Другие</t>
  </si>
  <si>
    <t>2.18. Привлеченные депозиты и средневзвешенная ставки вознаграждения банков</t>
  </si>
  <si>
    <t xml:space="preserve"> млн.KZT</t>
  </si>
  <si>
    <t>Привлеченные  в национальной  валюте  - всего</t>
  </si>
  <si>
    <t xml:space="preserve">До востребования </t>
  </si>
  <si>
    <t>от небанковских юридических лиц</t>
  </si>
  <si>
    <t>Срочные, сберегательные</t>
  </si>
  <si>
    <t>Условные</t>
  </si>
  <si>
    <t>Привлеченные в СКВ-всего</t>
  </si>
  <si>
    <t xml:space="preserve">Условные </t>
  </si>
  <si>
    <t>Привлеченные в ПВВ - всего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</si>
  <si>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</si>
  <si>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</si>
  <si>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</si>
  <si>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</si>
  <si>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</si>
  <si>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2.19.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</si>
  <si>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</si>
  <si>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</si>
  <si>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</si>
  <si>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</si>
  <si>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</si>
  <si>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 xml:space="preserve">2.20. Вклады населения* в банках </t>
  </si>
  <si>
    <t>Вклады населения,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</si>
  <si>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</si>
  <si>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</si>
  <si>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</si>
  <si>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</si>
  <si>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</si>
  <si>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</si>
  <si>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</si>
  <si>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</si>
  <si>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</si>
  <si>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</si>
  <si>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</si>
  <si>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I</t>
  </si>
  <si>
    <t>II</t>
  </si>
  <si>
    <t>III</t>
  </si>
  <si>
    <t>IV</t>
  </si>
  <si>
    <t xml:space="preserve">* включают счета резидентов и нерезидентов </t>
  </si>
  <si>
    <t>Банки</t>
  </si>
  <si>
    <t>Доля Банка в общей сумме вкладов населения, %</t>
  </si>
  <si>
    <t>АО "Народный сберегательный 
банк Казахстана"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</si>
  <si>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</si>
  <si>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</si>
  <si>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</si>
  <si>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</si>
  <si>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</si>
  <si>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</si>
  <si>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</si>
  <si>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</si>
  <si>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</si>
  <si>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</si>
  <si>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АО  "Home Creadit Bank"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</si>
  <si>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</si>
  <si>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</si>
  <si>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</si>
  <si>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</si>
  <si>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</si>
  <si>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</si>
  <si>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</si>
  <si>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* включают счета резидентов и нерезидентов</t>
  </si>
  <si>
    <t>III. Финансовые рынки</t>
  </si>
  <si>
    <t>3.1. Первичный рынок государственных ценных бумаг</t>
  </si>
  <si>
    <t>Дисконтные ГЦБ</t>
  </si>
  <si>
    <t>Купонные ГЦБ</t>
  </si>
  <si>
    <t>Ноты НБК *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</si>
  <si>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</si>
  <si>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</si>
  <si>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</si>
  <si>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</si>
  <si>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</si>
  <si>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</si>
  <si>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доходность**</t>
  </si>
  <si>
    <t>Дисконтиро-ванная цена</t>
  </si>
  <si>
    <t xml:space="preserve"> - -</t>
  </si>
  <si>
    <t>2021</t>
  </si>
  <si>
    <t>2022</t>
  </si>
  <si>
    <t>*без учета нот НБК, реализованных посредством Invest Online с марта 2018 года</t>
  </si>
  <si>
    <t>** 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</si>
  <si>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</si>
  <si>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</si>
  <si>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</si>
  <si>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НБК*</t>
  </si>
  <si>
    <t>Евроноты</t>
  </si>
  <si>
    <t xml:space="preserve"> МУИКАМ</t>
  </si>
  <si>
    <t>МЕУКАМ</t>
  </si>
  <si>
    <t>МЕУЖКАМ</t>
  </si>
  <si>
    <t>Объем сделок, в млн. тенге</t>
  </si>
  <si>
    <t>* без учета нот НБК, реализованных посредством Invest Online с марта 2018 года</t>
  </si>
  <si>
    <t>3.3. Структура государственных ценных бумаг в обращении</t>
  </si>
  <si>
    <t>на конец периода, млн.тенге</t>
  </si>
  <si>
    <t>в том числе</t>
  </si>
  <si>
    <t>Ноты НБК</t>
  </si>
  <si>
    <t>ГЦБ Министерства финансов РК</t>
  </si>
  <si>
    <t>МУИКАМ</t>
  </si>
  <si>
    <t>МАОКАМ</t>
  </si>
  <si>
    <t>МЕТИКАМ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</si>
  <si>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</si>
  <si>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</si>
  <si>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</si>
  <si>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</si>
  <si>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</si>
  <si>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</si>
  <si>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Сектора экономики</t>
  </si>
  <si>
    <t>Объем в обращении, на конец периода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</si>
  <si>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</si>
  <si>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</si>
  <si>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</si>
  <si>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</si>
  <si>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</si>
  <si>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</si>
  <si>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</si>
  <si>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</si>
  <si>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</si>
  <si>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</si>
  <si>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</si>
  <si>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</si>
  <si>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</si>
  <si>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</si>
  <si>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</si>
  <si>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</si>
  <si>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</si>
  <si>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</si>
  <si>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</si>
  <si>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</si>
  <si>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</si>
  <si>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</si>
  <si>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</si>
  <si>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</si>
  <si>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</si>
  <si>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</si>
  <si>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</si>
  <si>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</si>
  <si>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</si>
  <si>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</si>
  <si>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</si>
  <si>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</si>
  <si>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</si>
  <si>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</si>
  <si>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</si>
  <si>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</si>
  <si>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</si>
  <si>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</si>
  <si>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</si>
  <si>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</si>
  <si>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</si>
  <si>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</si>
  <si>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</si>
  <si>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</si>
  <si>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</si>
  <si>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</si>
  <si>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</si>
  <si>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</si>
  <si>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</si>
  <si>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</si>
  <si>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147854**</t>
  </si>
  <si>
    <t xml:space="preserve">* объем торгов на KASE приведен с учетом торгов на дополнительной сессии </t>
  </si>
  <si>
    <t>** c учетом операций, проведенных в рамках получения поддержки от материнской организации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</si>
  <si>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</si>
  <si>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</si>
  <si>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</si>
  <si>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</si>
  <si>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</si>
  <si>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</si>
  <si>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2017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</si>
  <si>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</si>
  <si>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</si>
  <si>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</si>
  <si>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</si>
  <si>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</si>
  <si>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</si>
  <si>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</si>
  <si>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</si>
  <si>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</si>
  <si>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</si>
  <si>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</si>
  <si>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</si>
  <si>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</si>
  <si>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</si>
  <si>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</si>
  <si>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</si>
  <si>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</si>
  <si>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</si>
  <si>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</si>
  <si>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</si>
  <si>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</si>
  <si>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</si>
  <si>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</si>
  <si>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</si>
  <si>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</si>
  <si>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</si>
  <si>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</si>
  <si>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</si>
  <si>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</si>
  <si>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</si>
  <si>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</si>
  <si>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</si>
  <si>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</si>
  <si>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</si>
  <si>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</si>
  <si>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</si>
  <si>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</si>
  <si>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</si>
  <si>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</si>
  <si>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</si>
  <si>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</si>
  <si>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</si>
  <si>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</si>
  <si>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</si>
  <si>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</si>
  <si>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</si>
  <si>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</si>
  <si>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</si>
  <si>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</si>
  <si>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</si>
  <si>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</si>
  <si>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</si>
  <si>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</si>
  <si>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</si>
  <si>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</si>
  <si>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</si>
  <si>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</si>
  <si>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</si>
  <si>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</si>
  <si>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</si>
  <si>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</si>
  <si>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</si>
  <si>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</si>
  <si>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</si>
  <si>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</si>
  <si>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</si>
  <si>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</si>
  <si>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</si>
  <si>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</si>
  <si>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</si>
  <si>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</si>
  <si>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</si>
  <si>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</si>
  <si>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</si>
  <si>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</si>
  <si>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</si>
  <si>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</si>
  <si>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</si>
  <si>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</si>
  <si>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</si>
  <si>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</si>
  <si>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</si>
  <si>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</si>
  <si>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</si>
  <si>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</si>
  <si>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</si>
  <si>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</si>
  <si>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</si>
  <si>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</si>
  <si>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</si>
  <si>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</si>
  <si>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</si>
  <si>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</si>
  <si>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</si>
  <si>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</si>
  <si>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</si>
  <si>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</si>
  <si>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</si>
  <si>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</si>
  <si>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</si>
  <si>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</si>
  <si>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</si>
  <si>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</si>
  <si>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</si>
  <si>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</si>
  <si>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</si>
  <si>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</si>
  <si>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</si>
  <si>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</si>
  <si>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</si>
  <si>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</si>
  <si>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</si>
  <si>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</si>
  <si>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</si>
  <si>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</si>
  <si>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</si>
  <si>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</si>
  <si>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</si>
  <si>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</si>
  <si>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</si>
  <si>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</si>
  <si>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</si>
  <si>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</si>
  <si>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</si>
  <si>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</si>
  <si>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</si>
  <si>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</si>
  <si>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</si>
  <si>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</si>
  <si>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</si>
  <si>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</si>
  <si>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</si>
  <si>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</si>
  <si>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</si>
  <si>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</si>
  <si>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</si>
  <si>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</si>
  <si>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</si>
  <si>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</si>
  <si>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</si>
  <si>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</si>
  <si>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</si>
  <si>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</si>
  <si>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</si>
  <si>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</si>
  <si>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</si>
  <si>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</si>
  <si>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</si>
  <si>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</si>
  <si>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</si>
  <si>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месяц)</t>
  </si>
  <si>
    <t>сумма</t>
  </si>
  <si>
    <t>тыс. тенге</t>
  </si>
  <si>
    <t>за период с начала текущего года</t>
  </si>
  <si>
    <t>за аналогичный период предыдущего года</t>
  </si>
  <si>
    <t>количество вкладчиков/ получателей</t>
  </si>
  <si>
    <t>количество выплат</t>
  </si>
  <si>
    <t>Выплаты пенсионных накоплений</t>
  </si>
  <si>
    <t>за счет:</t>
  </si>
  <si>
    <t>обязательных пенсионных взносов:</t>
  </si>
  <si>
    <t>по возрасту</t>
  </si>
  <si>
    <t>по инвалидности</t>
  </si>
  <si>
    <t>в связи с выездом за пределы Республики Казахстан</t>
  </si>
  <si>
    <t>наследникам</t>
  </si>
  <si>
    <t>на погребение</t>
  </si>
  <si>
    <t>другим лицам</t>
  </si>
  <si>
    <t>на улучшение жилищных условий</t>
  </si>
  <si>
    <t>на оплату лечения</t>
  </si>
  <si>
    <t>обязательных профессиональных пенсионных взносов:</t>
  </si>
  <si>
    <t>добровольных пенсионных взносов:</t>
  </si>
  <si>
    <t>при достижении пятидесятилетнего возраста</t>
  </si>
  <si>
    <t>Перевод пенсионных накоплений в страховую организацию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</si>
  <si>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2) пункта 1 статьи 31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</si>
  <si>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профессиональных пенсионных взносов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</si>
  <si>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1) пункта 1 статьи 32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</si>
  <si>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пенсионных взносов</t>
  </si>
  <si>
    <t>Другие пенсионные выплаты</t>
  </si>
  <si>
    <t>5.2.3. Структура инвестиционного портфеля НПФ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</si>
  <si>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</si>
  <si>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</si>
  <si>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</si>
  <si>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</si>
  <si>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</si>
  <si>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</si>
  <si>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</si>
  <si>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</si>
  <si>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</si>
  <si>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</si>
  <si>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</si>
  <si>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</si>
  <si>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</si>
  <si>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</si>
  <si>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</si>
  <si>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</si>
  <si>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</si>
  <si>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</si>
  <si>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</si>
  <si>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 xml:space="preserve"> 5.2.4. Основные финансовые показатели накопительных пенсионных фондов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</si>
  <si>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</si>
  <si>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</si>
  <si>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</si>
  <si>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</si>
  <si>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</si>
  <si>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</si>
  <si>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</si>
  <si>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</si>
  <si>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</si>
  <si>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</si>
  <si>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</si>
  <si>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</si>
  <si>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</si>
  <si>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</si>
  <si>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</si>
  <si>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</si>
  <si>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</si>
  <si>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</si>
  <si>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</si>
  <si>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</si>
  <si>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</si>
  <si>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</si>
  <si>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сен.</t>
  </si>
  <si>
    <t>09.22</t>
  </si>
  <si>
    <t>1.3. Платежный баланс Республики Казахстан</t>
  </si>
  <si>
    <t>млн.долл.США</t>
  </si>
  <si>
    <t xml:space="preserve">2018     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</si>
  <si>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</si>
  <si>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</si>
  <si>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</si>
  <si>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</si>
  <si>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</si>
  <si>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</si>
  <si>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</si>
  <si>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</si>
  <si>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</si>
  <si>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</si>
  <si>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</si>
  <si>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</si>
  <si>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</si>
  <si>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</si>
  <si>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</si>
  <si>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</si>
  <si>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</si>
  <si>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</si>
  <si>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</si>
  <si>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</si>
  <si>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</si>
  <si>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</si>
  <si>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</si>
  <si>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</si>
  <si>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</si>
  <si>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</si>
  <si>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</si>
  <si>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</si>
  <si>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</si>
  <si>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</si>
  <si>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</si>
  <si>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</si>
  <si>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</si>
  <si>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</si>
  <si>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</si>
  <si>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</si>
  <si>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</si>
  <si>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</si>
  <si>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</si>
  <si>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</si>
  <si>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</si>
  <si>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</si>
  <si>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</si>
  <si>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</si>
  <si>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</si>
  <si>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</si>
  <si>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</si>
  <si>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</si>
  <si>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</si>
  <si>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</si>
  <si>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</si>
  <si>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</si>
  <si>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</si>
  <si>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</si>
  <si>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08.22**</t>
  </si>
  <si>
    <t>**Данные за август 2022 года были обновлены в связи с изменением отчетных данных респондентов</t>
  </si>
  <si>
    <t xml:space="preserve"> 09.22</t>
  </si>
  <si>
    <t>млн.тенге</t>
  </si>
  <si>
    <t>приобретено за период</t>
  </si>
  <si>
    <t>реализовано за период</t>
  </si>
  <si>
    <t>продано за период</t>
  </si>
  <si>
    <t xml:space="preserve">в банках </t>
  </si>
  <si>
    <t>у предпринимателей</t>
  </si>
  <si>
    <t xml:space="preserve">Количество отправленных переводов (всего,тыс.транзакций), в том числе </t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</si>
  <si>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</si>
  <si>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</si>
  <si>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</si>
  <si>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</si>
  <si>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01.01.2019</t>
  </si>
  <si>
    <t>01.01.2020</t>
  </si>
  <si>
    <t>01.01.2021</t>
  </si>
  <si>
    <t>01.04.2021</t>
  </si>
  <si>
    <t>01.07.2021</t>
  </si>
  <si>
    <t>01.10.2021</t>
  </si>
  <si>
    <t>01.04.2022</t>
  </si>
  <si>
    <t>01.07.2022</t>
  </si>
  <si>
    <t>от банковского сектора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</si>
  <si>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</si>
  <si>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</si>
  <si>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</si>
  <si>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</si>
  <si>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</si>
  <si>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</si>
  <si>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</si>
  <si>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</si>
  <si>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</si>
  <si>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в ин.валюте</t>
  </si>
  <si>
    <t>янв.- окт.</t>
  </si>
  <si>
    <t>10.22</t>
  </si>
  <si>
    <t>01.01.2022</t>
  </si>
  <si>
    <t>2.10. Средневзвешенные ставки вознаграждения банков второго уровня по привлеченным депозитам и выданным кредитам</t>
  </si>
  <si>
    <t>2.12. Кредиты банков второго уровня</t>
  </si>
  <si>
    <t>2.12.1. Кредиты, выданные банками второго уровня, и средневзвешенные ставки вознаграждения по ним</t>
  </si>
  <si>
    <t>2.12.2. Кредиты банков второго уровня по состоянию на конец периода</t>
  </si>
  <si>
    <t>2.12.3. Просроченная задолженность по кредитам банков второго уровня</t>
  </si>
  <si>
    <t>2.12.4. Просроченная задолженность по кредитам банков второго уровня в региональном разрезе</t>
  </si>
  <si>
    <t>2.13. Кредиты банков второго уровня по объектам кредитования</t>
  </si>
  <si>
    <t>2.13.1. Кредиты, выданные банками второго уровня, в разрезе объектов кредитования и средневзвешенные ставки вознаграждения по ним</t>
  </si>
  <si>
    <t>2.13.2. Кредиты банков второго уровня по объектам кредитования по состоянию на конец периода</t>
  </si>
  <si>
    <t>2.13.3. Просроченная задолженность по кредитам банков второго уровня в разрезе объектов кредитования</t>
  </si>
  <si>
    <t>2.14. Кредиты банков второго уровня по видам экономической деятельности</t>
  </si>
  <si>
    <t>2.14.1. Кредиты, выданные банками второго уровня, в разрезе отраслей экономики и средневзвешенные ставки вознаграждения по ним</t>
  </si>
  <si>
    <t>2.14.2. Кредиты банков второго уровня по отраслям экономики по состоянию на конец периода</t>
  </si>
  <si>
    <t>2.14.3. Просроченная задолженность по кредитам банков второго уровня в разрезе отраслей экономики</t>
  </si>
  <si>
    <t>2.15. Ипотечное кредитование населения банками второго уровня</t>
  </si>
  <si>
    <t>2.15.1. Кредиты, выданные банками второго уровня на строительство и приобретение жилья гражданам          
   (ипотечное кредитование), и средневзвешенные ставки вознаграждения по ним</t>
  </si>
  <si>
    <t>2.15.2. Ипотечное кредитование населения банками второго уровня</t>
  </si>
  <si>
    <t>2.16. Кредиты банков второго уровня населению на потребительские цели</t>
  </si>
  <si>
    <t>2.16.1. Кредиты, выданные банками второго уровня населению на потребительские цели, и средневзвешенные ставки вознаграждения по ним</t>
  </si>
  <si>
    <t>2.16.3. Просроченная задолженность по кредитам банков второго уровня населению на потребительские цели, в региональном разрезе</t>
  </si>
  <si>
    <t>2.17. Кредиты банков второго уровня субъектам малого предпринимательства</t>
  </si>
  <si>
    <t>2.17.1. Кредиты, выданные банками второго уровня субъектам малого предпринимательства, 
в разрезе отраслей экономики и средневзвешенные ставки вознаграждения по ним</t>
  </si>
  <si>
    <t xml:space="preserve"> 10.22</t>
  </si>
  <si>
    <t>янв.- ноя.</t>
  </si>
  <si>
    <t>11.22</t>
  </si>
  <si>
    <t>2022 
9 месяцев</t>
  </si>
  <si>
    <t>01.10.2022</t>
  </si>
  <si>
    <t>* с 12.21 года формируется в национальной и иностранной валюте</t>
  </si>
  <si>
    <t>01.01.2022*</t>
  </si>
  <si>
    <t>01.04.2022*</t>
  </si>
  <si>
    <t>01.07.2022*</t>
  </si>
  <si>
    <t>*Данные по состоянию на 01.01.2022 г., 01.04.2022 г., 01.07.2022 г. были обновлены в связи с изменением отчетных данных респондентов</t>
  </si>
  <si>
    <t>*** кредитные портфели, переданные по договорам цессии между банками в апреле 2022 года,</t>
  </si>
  <si>
    <t xml:space="preserve">        но не учтенные на соответствующих балансовых счетах банка-цессионария, оценены на основе данных банка-цедента</t>
  </si>
  <si>
    <t xml:space="preserve">           2.16.2. Кредиты банков второго уровня и просроченная задолженность населению на потребительские цели</t>
  </si>
  <si>
    <t xml:space="preserve">    2.17.2. Кредиты банков второго уровня субъектам малого предпринимательства по отраслям экономики</t>
  </si>
  <si>
    <t xml:space="preserve"> 11.22</t>
  </si>
  <si>
    <t>2.21. Вклады населения* в банках, входящих в систему коллективного страхования депозитов на 01.12.2022г.</t>
  </si>
  <si>
    <t>5.2.2. Пенсионные выплаты из ЕНПФ по состоянию на 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</si>
</sst>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₽_-;\-* #,##0.00\ _₽_-;_-* &quot;-&quot;??\ _₽_-;_-@_-"/>
    <numFmt numFmtId="164" formatCode="mm/yy"/>
    <numFmt numFmtId="165" formatCode="0.0"/>
    <numFmt numFmtId="166" formatCode="#,##0.0"/>
    <numFmt numFmtId="167" formatCode="0.00000000"/>
    <numFmt numFmtId="168" formatCode="#,##0.000000"/>
    <numFmt numFmtId="169" formatCode="0.000"/>
    <numFmt numFmtId="170" formatCode="0.0;[Red]0.0"/>
    <numFmt numFmtId="171" formatCode="###,###,###,###"/>
    <numFmt numFmtId="172" formatCode="###,###,###,###.0"/>
    <numFmt numFmtId="173" formatCode="#,##0.000"/>
    <numFmt numFmtId="174" formatCode="#,##0_ ;\-#,##0\ "/>
    <numFmt numFmtId="175" formatCode="_-* #,##0.00\ _р_._-;\-* #,##0.00\ _р_._-;_-* &quot;-&quot;??\ _р_._-;_-@_-"/>
    <numFmt numFmtId="176" formatCode="#,##0.00_ ;\-#,##0.00\ "/>
    <numFmt numFmtId="177" formatCode="yyyy"/>
    <numFmt numFmtId="178" formatCode="_-* #,##0\ _р_._-;\-* #,##0\ _р_._-;_-* &quot;-&quot;??\ _р_._-;_-@_-"/>
    <numFmt numFmtId="179" formatCode="_-* #,##0.00_р_._-;\-* #,##0.00_р_._-;_-* &quot;-&quot;??_р_._-;_-@_-"/>
    <numFmt numFmtId="180" formatCode="0.0%"/>
    <numFmt numFmtId="181" formatCode="dd/mm/yy\ h:mm\ AM/PM"/>
    <numFmt numFmtId="182" formatCode="#,##0.0_ ;\-#,##0.0\ "/>
  </numFmts>
  <fonts count="162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Arial Cy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name val="Arial Cyr"/>
      <charset val="204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F1C94D"/>
      <name val="Times New Roman"/>
      <family val="1"/>
    </font>
    <font>
      <sz val="10"/>
      <name val="Arial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color rgb="FFF1C94D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10"/>
      <name val="Times New Roman Cyr"/>
      <charset val="204"/>
    </font>
    <font>
      <sz val="20"/>
      <color indexed="12"/>
      <name val="Times New Roman"/>
      <family val="1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0"/>
      <name val="Ms Sans Serif"/>
      <charset val="204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sz val="10"/>
      <color indexed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sz val="14"/>
      <color rgb="FF0000FF"/>
      <name val="Times New Roman Cyr"/>
    </font>
    <font>
      <b/>
      <sz val="14"/>
      <color rgb="FF0000FF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1"/>
      <color rgb="FF0000FF"/>
      <name val="Times New Roman Cyr"/>
    </font>
    <font>
      <b/>
      <sz val="10"/>
      <color rgb="FF000000"/>
      <name val="Times New Roman"/>
      <family val="1"/>
      <charset val="204"/>
    </font>
    <font>
      <b/>
      <sz val="11"/>
      <color rgb="FF0000FF"/>
      <name val="Times New Roman Cy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 Cyr"/>
    </font>
    <font>
      <b/>
      <i/>
      <sz val="11"/>
      <name val="Times New Roman Cyr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u/>
      <sz val="12"/>
      <color rgb="FFF1C94D"/>
      <name val="Calibri"/>
      <family val="2"/>
      <scheme val="minor"/>
    </font>
    <font>
      <i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28" fillId="0" borderId="0"/>
    <xf numFmtId="0" fontId="28" fillId="0" borderId="0"/>
    <xf numFmtId="0" fontId="37" fillId="0" borderId="0"/>
    <xf numFmtId="0" fontId="67" fillId="0" borderId="0"/>
    <xf numFmtId="0" fontId="80" fillId="0" borderId="0"/>
    <xf numFmtId="0" fontId="37" fillId="0" borderId="0"/>
    <xf numFmtId="43" fontId="67" fillId="0" borderId="0" applyFont="0" applyFill="0" applyBorder="0" applyAlignment="0" applyProtection="0"/>
    <xf numFmtId="0" fontId="97" fillId="0" borderId="0"/>
    <xf numFmtId="0" fontId="97" fillId="0" borderId="0"/>
    <xf numFmtId="175" fontId="9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10" fillId="0" borderId="0"/>
    <xf numFmtId="179" fontId="110" fillId="0" borderId="0" applyFont="0" applyFill="0" applyBorder="0" applyAlignment="0" applyProtection="0"/>
    <xf numFmtId="0" fontId="118" fillId="0" borderId="0"/>
    <xf numFmtId="179" fontId="11" fillId="0" borderId="0" applyFont="0" applyFill="0" applyBorder="0" applyAlignment="0" applyProtection="0"/>
    <xf numFmtId="0" fontId="37" fillId="0" borderId="0"/>
    <xf numFmtId="0" fontId="11" fillId="0" borderId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47" fillId="0" borderId="0">
      <alignment horizontal="center" vertical="center"/>
    </xf>
    <xf numFmtId="0" fontId="149" fillId="0" borderId="0">
      <alignment horizontal="center" vertical="top"/>
    </xf>
    <xf numFmtId="0" fontId="150" fillId="0" borderId="0">
      <alignment horizontal="right" vertical="center"/>
    </xf>
    <xf numFmtId="0" fontId="28" fillId="0" borderId="0"/>
    <xf numFmtId="43" fontId="1" fillId="0" borderId="0" applyFont="0" applyFill="0" applyBorder="0" applyAlignment="0" applyProtection="0"/>
    <xf numFmtId="0" fontId="67" fillId="0" borderId="0"/>
    <xf numFmtId="0" fontId="37" fillId="0" borderId="0"/>
    <xf numFmtId="0" fontId="37" fillId="0" borderId="0"/>
    <xf numFmtId="0" fontId="11" fillId="0" borderId="0"/>
    <xf numFmtId="179" fontId="118" fillId="0" borderId="0" applyFont="0" applyFill="0" applyBorder="0" applyAlignment="0" applyProtection="0"/>
    <xf numFmtId="179" fontId="118" fillId="0" borderId="0" applyFont="0" applyFill="0" applyBorder="0" applyAlignment="0" applyProtection="0"/>
  </cellStyleXfs>
  <cellXfs count="2216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wrapText="1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4" fontId="14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15" fillId="0" borderId="3" xfId="1" applyFont="1" applyFill="1" applyBorder="1" applyAlignment="1">
      <alignment wrapText="1"/>
    </xf>
    <xf numFmtId="0" fontId="16" fillId="0" borderId="9" xfId="1" quotePrefix="1" applyFont="1" applyFill="1" applyBorder="1" applyAlignment="1">
      <alignment horizontal="center" wrapText="1"/>
    </xf>
    <xf numFmtId="0" fontId="16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165" fontId="17" fillId="0" borderId="10" xfId="1" applyNumberFormat="1" applyFont="1" applyFill="1" applyBorder="1" applyAlignment="1">
      <alignment horizontal="left" wrapText="1"/>
    </xf>
    <xf numFmtId="3" fontId="17" fillId="0" borderId="0" xfId="1" applyNumberFormat="1" applyFont="1" applyFill="1" applyBorder="1" applyAlignment="1">
      <alignment horizontal="right" wrapText="1"/>
    </xf>
    <xf numFmtId="3" fontId="17" fillId="0" borderId="11" xfId="1" applyNumberFormat="1" applyFont="1" applyFill="1" applyBorder="1" applyAlignment="1">
      <alignment horizontal="right" wrapText="1"/>
    </xf>
    <xf numFmtId="0" fontId="18" fillId="0" borderId="0" xfId="1" applyFont="1" applyFill="1" applyAlignment="1">
      <alignment wrapText="1"/>
    </xf>
    <xf numFmtId="165" fontId="16" fillId="0" borderId="10" xfId="1" applyNumberFormat="1" applyFont="1" applyBorder="1" applyAlignment="1">
      <alignment horizontal="left" wrapText="1" indent="1"/>
    </xf>
    <xf numFmtId="165" fontId="16" fillId="0" borderId="0" xfId="1" applyNumberFormat="1" applyFont="1" applyFill="1" applyBorder="1" applyAlignment="1">
      <alignment horizontal="right" wrapText="1"/>
    </xf>
    <xf numFmtId="166" fontId="16" fillId="0" borderId="0" xfId="1" applyNumberFormat="1" applyFont="1" applyFill="1" applyBorder="1" applyAlignment="1">
      <alignment horizontal="right" wrapText="1"/>
    </xf>
    <xf numFmtId="166" fontId="16" fillId="0" borderId="11" xfId="1" applyNumberFormat="1" applyFont="1" applyFill="1" applyBorder="1" applyAlignment="1">
      <alignment horizontal="right" wrapText="1"/>
    </xf>
    <xf numFmtId="0" fontId="19" fillId="0" borderId="0" xfId="1" applyFont="1" applyFill="1" applyAlignment="1">
      <alignment wrapText="1"/>
    </xf>
    <xf numFmtId="165" fontId="20" fillId="0" borderId="10" xfId="1" applyNumberFormat="1" applyFont="1" applyFill="1" applyBorder="1" applyAlignment="1">
      <alignment horizontal="left" wrapText="1"/>
    </xf>
    <xf numFmtId="0" fontId="3" fillId="0" borderId="0" xfId="1" applyFont="1" applyFill="1" applyAlignment="1">
      <alignment wrapText="1"/>
    </xf>
    <xf numFmtId="165" fontId="15" fillId="0" borderId="10" xfId="1" applyNumberFormat="1" applyFont="1" applyBorder="1" applyAlignment="1">
      <alignment horizontal="left" wrapText="1" indent="1"/>
    </xf>
    <xf numFmtId="165" fontId="16" fillId="0" borderId="11" xfId="1" applyNumberFormat="1" applyFont="1" applyFill="1" applyBorder="1" applyAlignment="1">
      <alignment horizontal="right" wrapText="1"/>
    </xf>
    <xf numFmtId="0" fontId="21" fillId="0" borderId="0" xfId="1" applyFont="1" applyFill="1" applyAlignment="1">
      <alignment wrapText="1"/>
    </xf>
    <xf numFmtId="165" fontId="15" fillId="0" borderId="10" xfId="1" applyNumberFormat="1" applyFont="1" applyFill="1" applyBorder="1" applyAlignment="1">
      <alignment horizontal="left" wrapText="1" indent="1"/>
    </xf>
    <xf numFmtId="165" fontId="15" fillId="0" borderId="10" xfId="1" applyNumberFormat="1" applyFont="1" applyFill="1" applyBorder="1" applyAlignment="1">
      <alignment wrapText="1"/>
    </xf>
    <xf numFmtId="0" fontId="16" fillId="0" borderId="0" xfId="1" applyFont="1" applyFill="1" applyBorder="1" applyAlignment="1">
      <alignment horizontal="right" wrapText="1"/>
    </xf>
    <xf numFmtId="0" fontId="16" fillId="0" borderId="11" xfId="1" applyFont="1" applyFill="1" applyBorder="1" applyAlignment="1">
      <alignment horizontal="right" wrapText="1"/>
    </xf>
    <xf numFmtId="0" fontId="22" fillId="0" borderId="0" xfId="1" applyFont="1" applyFill="1" applyAlignment="1">
      <alignment wrapText="1"/>
    </xf>
    <xf numFmtId="165" fontId="20" fillId="0" borderId="10" xfId="1" applyNumberFormat="1" applyFont="1" applyFill="1" applyBorder="1" applyAlignment="1">
      <alignment horizontal="left" wrapText="1" indent="1"/>
    </xf>
    <xf numFmtId="165" fontId="17" fillId="0" borderId="0" xfId="1" applyNumberFormat="1" applyFont="1" applyFill="1" applyBorder="1" applyAlignment="1">
      <alignment horizontal="right" wrapText="1"/>
    </xf>
    <xf numFmtId="165" fontId="17" fillId="0" borderId="11" xfId="1" applyNumberFormat="1" applyFont="1" applyFill="1" applyBorder="1" applyAlignment="1">
      <alignment horizontal="right" wrapText="1"/>
    </xf>
    <xf numFmtId="1" fontId="17" fillId="0" borderId="0" xfId="1" applyNumberFormat="1" applyFont="1" applyFill="1" applyBorder="1" applyAlignment="1">
      <alignment horizontal="right" wrapText="1"/>
    </xf>
    <xf numFmtId="1" fontId="17" fillId="0" borderId="11" xfId="1" applyNumberFormat="1" applyFont="1" applyFill="1" applyBorder="1" applyAlignment="1">
      <alignment horizontal="right" wrapText="1"/>
    </xf>
    <xf numFmtId="0" fontId="20" fillId="0" borderId="10" xfId="1" quotePrefix="1" applyFont="1" applyFill="1" applyBorder="1" applyAlignment="1">
      <alignment horizontal="left" wrapText="1"/>
    </xf>
    <xf numFmtId="165" fontId="17" fillId="0" borderId="10" xfId="1" applyNumberFormat="1" applyFont="1" applyBorder="1" applyAlignment="1">
      <alignment wrapText="1"/>
    </xf>
    <xf numFmtId="165" fontId="16" fillId="0" borderId="10" xfId="1" applyNumberFormat="1" applyFont="1" applyFill="1" applyBorder="1" applyAlignment="1">
      <alignment horizontal="left" wrapText="1" indent="1"/>
    </xf>
    <xf numFmtId="165" fontId="16" fillId="0" borderId="10" xfId="1" applyNumberFormat="1" applyFont="1" applyFill="1" applyBorder="1" applyAlignment="1">
      <alignment wrapText="1"/>
    </xf>
    <xf numFmtId="1" fontId="23" fillId="0" borderId="0" xfId="1" applyNumberFormat="1" applyFont="1" applyFill="1" applyAlignment="1">
      <alignment wrapText="1"/>
    </xf>
    <xf numFmtId="165" fontId="20" fillId="0" borderId="0" xfId="1" applyNumberFormat="1" applyFont="1" applyFill="1" applyBorder="1" applyAlignment="1">
      <alignment horizontal="right" wrapText="1"/>
    </xf>
    <xf numFmtId="0" fontId="24" fillId="0" borderId="0" xfId="1" applyFont="1" applyFill="1" applyAlignment="1">
      <alignment wrapText="1"/>
    </xf>
    <xf numFmtId="165" fontId="20" fillId="0" borderId="8" xfId="1" applyNumberFormat="1" applyFont="1" applyFill="1" applyBorder="1" applyAlignment="1">
      <alignment horizontal="left" wrapText="1"/>
    </xf>
    <xf numFmtId="165" fontId="20" fillId="0" borderId="12" xfId="1" applyNumberFormat="1" applyFont="1" applyFill="1" applyBorder="1" applyAlignment="1">
      <alignment horizontal="right" wrapText="1"/>
    </xf>
    <xf numFmtId="165" fontId="17" fillId="0" borderId="12" xfId="1" applyNumberFormat="1" applyFont="1" applyFill="1" applyBorder="1" applyAlignment="1">
      <alignment horizontal="right" wrapText="1"/>
    </xf>
    <xf numFmtId="165" fontId="17" fillId="0" borderId="7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5" fontId="7" fillId="0" borderId="0" xfId="1" applyNumberFormat="1" applyFont="1" applyFill="1" applyBorder="1" applyAlignment="1">
      <alignment horizontal="right"/>
    </xf>
    <xf numFmtId="0" fontId="25" fillId="0" borderId="0" xfId="1" applyFont="1" applyFill="1"/>
    <xf numFmtId="0" fontId="26" fillId="0" borderId="0" xfId="1" applyFont="1" applyFill="1" applyAlignment="1"/>
    <xf numFmtId="0" fontId="25" fillId="0" borderId="0" xfId="1" applyFont="1" applyFill="1" applyAlignment="1"/>
    <xf numFmtId="0" fontId="27" fillId="0" borderId="0" xfId="1" applyFont="1" applyFill="1" applyAlignment="1"/>
    <xf numFmtId="0" fontId="5" fillId="0" borderId="0" xfId="1" applyFont="1" applyAlignment="1"/>
    <xf numFmtId="167" fontId="26" fillId="0" borderId="0" xfId="1" applyNumberFormat="1" applyFont="1" applyFill="1" applyAlignment="1"/>
    <xf numFmtId="0" fontId="27" fillId="0" borderId="0" xfId="1" applyFont="1" applyAlignment="1"/>
    <xf numFmtId="165" fontId="26" fillId="0" borderId="0" xfId="1" applyNumberFormat="1" applyFont="1" applyFill="1" applyBorder="1" applyAlignment="1">
      <alignment horizontal="right"/>
    </xf>
    <xf numFmtId="0" fontId="26" fillId="0" borderId="0" xfId="1" applyFont="1" applyFill="1" applyBorder="1" applyAlignment="1"/>
    <xf numFmtId="165" fontId="5" fillId="0" borderId="0" xfId="1" quotePrefix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29" fillId="0" borderId="0" xfId="3" applyFont="1" applyFill="1"/>
    <xf numFmtId="0" fontId="26" fillId="0" borderId="0" xfId="3" applyFont="1" applyAlignment="1">
      <alignment vertical="top" wrapText="1"/>
    </xf>
    <xf numFmtId="0" fontId="13" fillId="0" borderId="0" xfId="3" applyFont="1" applyFill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30" fillId="0" borderId="0" xfId="3" applyFont="1" applyFill="1"/>
    <xf numFmtId="0" fontId="7" fillId="0" borderId="0" xfId="3" applyFont="1" applyFill="1" applyAlignment="1">
      <alignment horizontal="left"/>
    </xf>
    <xf numFmtId="0" fontId="31" fillId="0" borderId="0" xfId="3" applyFont="1" applyFill="1" applyAlignment="1">
      <alignment horizontal="centerContinuous"/>
    </xf>
    <xf numFmtId="0" fontId="31" fillId="0" borderId="0" xfId="3" applyFont="1" applyFill="1" applyAlignment="1">
      <alignment horizontal="center"/>
    </xf>
    <xf numFmtId="0" fontId="17" fillId="0" borderId="0" xfId="3" applyFont="1" applyFill="1"/>
    <xf numFmtId="164" fontId="14" fillId="2" borderId="13" xfId="3" applyNumberFormat="1" applyFont="1" applyFill="1" applyBorder="1" applyAlignment="1">
      <alignment horizontal="center"/>
    </xf>
    <xf numFmtId="164" fontId="14" fillId="2" borderId="13" xfId="3" quotePrefix="1" applyNumberFormat="1" applyFont="1" applyFill="1" applyBorder="1" applyAlignment="1">
      <alignment horizontal="center"/>
    </xf>
    <xf numFmtId="164" fontId="14" fillId="2" borderId="5" xfId="3" quotePrefix="1" applyNumberFormat="1" applyFont="1" applyFill="1" applyBorder="1" applyAlignment="1">
      <alignment horizontal="center"/>
    </xf>
    <xf numFmtId="0" fontId="16" fillId="0" borderId="14" xfId="3" applyFont="1" applyFill="1" applyBorder="1" applyAlignment="1">
      <alignment vertical="top"/>
    </xf>
    <xf numFmtId="0" fontId="16" fillId="0" borderId="14" xfId="3" applyFont="1" applyFill="1" applyBorder="1"/>
    <xf numFmtId="0" fontId="16" fillId="0" borderId="9" xfId="3" applyFont="1" applyFill="1" applyBorder="1"/>
    <xf numFmtId="0" fontId="16" fillId="0" borderId="0" xfId="3" applyFont="1" applyFill="1" applyBorder="1"/>
    <xf numFmtId="0" fontId="16" fillId="0" borderId="2" xfId="3" applyFont="1" applyFill="1" applyBorder="1"/>
    <xf numFmtId="0" fontId="16" fillId="0" borderId="0" xfId="3" applyFont="1" applyFill="1"/>
    <xf numFmtId="165" fontId="17" fillId="0" borderId="15" xfId="3" quotePrefix="1" applyNumberFormat="1" applyFont="1" applyFill="1" applyBorder="1" applyAlignment="1">
      <alignment horizontal="left"/>
    </xf>
    <xf numFmtId="165" fontId="17" fillId="0" borderId="15" xfId="3" applyNumberFormat="1" applyFont="1" applyFill="1" applyBorder="1" applyAlignment="1">
      <alignment horizontal="center" vertical="top"/>
    </xf>
    <xf numFmtId="165" fontId="17" fillId="0" borderId="0" xfId="3" applyNumberFormat="1" applyFont="1" applyFill="1" applyBorder="1" applyAlignment="1">
      <alignment horizontal="center" vertical="top"/>
    </xf>
    <xf numFmtId="165" fontId="17" fillId="0" borderId="11" xfId="3" applyNumberFormat="1" applyFont="1" applyFill="1" applyBorder="1" applyAlignment="1">
      <alignment horizontal="center" vertical="top"/>
    </xf>
    <xf numFmtId="0" fontId="17" fillId="0" borderId="0" xfId="3" applyFont="1" applyFill="1" applyBorder="1"/>
    <xf numFmtId="165" fontId="16" fillId="0" borderId="15" xfId="3" applyNumberFormat="1" applyFont="1" applyFill="1" applyBorder="1" applyAlignment="1">
      <alignment horizontal="left" indent="1"/>
    </xf>
    <xf numFmtId="165" fontId="17" fillId="0" borderId="15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16" fillId="0" borderId="0" xfId="3" applyNumberFormat="1" applyFont="1" applyFill="1" applyBorder="1" applyAlignment="1">
      <alignment horizontal="right"/>
    </xf>
    <xf numFmtId="165" fontId="16" fillId="0" borderId="11" xfId="3" applyNumberFormat="1" applyFont="1" applyFill="1" applyBorder="1" applyAlignment="1">
      <alignment horizontal="right"/>
    </xf>
    <xf numFmtId="165" fontId="16" fillId="0" borderId="15" xfId="3" applyNumberFormat="1" applyFont="1" applyFill="1" applyBorder="1" applyAlignment="1">
      <alignment horizontal="left" vertical="top" wrapText="1" indent="1"/>
    </xf>
    <xf numFmtId="0" fontId="16" fillId="0" borderId="0" xfId="3" applyFont="1" applyFill="1" applyAlignment="1">
      <alignment wrapText="1"/>
    </xf>
    <xf numFmtId="165" fontId="16" fillId="0" borderId="15" xfId="3" applyNumberFormat="1" applyFont="1" applyFill="1" applyBorder="1" applyAlignment="1">
      <alignment horizontal="left"/>
    </xf>
    <xf numFmtId="165" fontId="17" fillId="0" borderId="15" xfId="3" applyNumberFormat="1" applyFont="1" applyFill="1" applyBorder="1" applyAlignment="1">
      <alignment horizontal="left"/>
    </xf>
    <xf numFmtId="165" fontId="17" fillId="0" borderId="11" xfId="3" applyNumberFormat="1" applyFont="1" applyFill="1" applyBorder="1" applyAlignment="1">
      <alignment horizontal="right"/>
    </xf>
    <xf numFmtId="165" fontId="16" fillId="0" borderId="0" xfId="3" applyNumberFormat="1" applyFont="1" applyBorder="1" applyAlignment="1"/>
    <xf numFmtId="165" fontId="16" fillId="0" borderId="11" xfId="3" applyNumberFormat="1" applyFont="1" applyBorder="1" applyAlignment="1"/>
    <xf numFmtId="165" fontId="32" fillId="0" borderId="16" xfId="3" quotePrefix="1" applyNumberFormat="1" applyFont="1" applyFill="1" applyBorder="1" applyAlignment="1">
      <alignment horizontal="left" vertical="top"/>
    </xf>
    <xf numFmtId="165" fontId="16" fillId="0" borderId="16" xfId="3" applyNumberFormat="1" applyFont="1" applyFill="1" applyBorder="1" applyAlignment="1">
      <alignment horizontal="right"/>
    </xf>
    <xf numFmtId="165" fontId="16" fillId="0" borderId="12" xfId="3" applyNumberFormat="1" applyFont="1" applyFill="1" applyBorder="1" applyAlignment="1">
      <alignment horizontal="right"/>
    </xf>
    <xf numFmtId="0" fontId="16" fillId="0" borderId="12" xfId="3" applyFont="1" applyFill="1" applyBorder="1"/>
    <xf numFmtId="0" fontId="16" fillId="0" borderId="7" xfId="3" applyFont="1" applyFill="1" applyBorder="1"/>
    <xf numFmtId="165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5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5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vertical="top"/>
    </xf>
    <xf numFmtId="165" fontId="26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26" fillId="0" borderId="0" xfId="3" applyFont="1" applyFill="1"/>
    <xf numFmtId="0" fontId="26" fillId="0" borderId="0" xfId="3" applyFont="1" applyFill="1" applyAlignment="1">
      <alignment vertical="top"/>
    </xf>
    <xf numFmtId="0" fontId="16" fillId="0" borderId="0" xfId="3" applyFont="1" applyAlignment="1"/>
    <xf numFmtId="0" fontId="28" fillId="0" borderId="0" xfId="3"/>
    <xf numFmtId="0" fontId="16" fillId="0" borderId="0" xfId="3" applyFont="1" applyAlignment="1">
      <alignment horizontal="right"/>
    </xf>
    <xf numFmtId="0" fontId="31" fillId="0" borderId="0" xfId="3" applyFont="1" applyFill="1" applyAlignment="1">
      <alignment vertical="center"/>
    </xf>
    <xf numFmtId="0" fontId="35" fillId="0" borderId="0" xfId="3" applyFont="1"/>
    <xf numFmtId="0" fontId="26" fillId="0" borderId="0" xfId="3" applyFont="1"/>
    <xf numFmtId="0" fontId="16" fillId="0" borderId="0" xfId="4" applyFont="1" applyAlignment="1">
      <alignment horizontal="left"/>
    </xf>
    <xf numFmtId="0" fontId="16" fillId="0" borderId="0" xfId="3" applyFont="1"/>
    <xf numFmtId="0" fontId="33" fillId="0" borderId="0" xfId="3" applyFont="1"/>
    <xf numFmtId="0" fontId="14" fillId="2" borderId="13" xfId="4" quotePrefix="1" applyFont="1" applyFill="1" applyBorder="1" applyAlignment="1">
      <alignment vertical="center"/>
    </xf>
    <xf numFmtId="0" fontId="14" fillId="2" borderId="13" xfId="4" quotePrefix="1" applyFont="1" applyFill="1" applyBorder="1" applyAlignment="1">
      <alignment horizontal="center" vertical="center"/>
    </xf>
    <xf numFmtId="0" fontId="17" fillId="0" borderId="0" xfId="3" applyFont="1"/>
    <xf numFmtId="0" fontId="36" fillId="0" borderId="0" xfId="3" applyFont="1"/>
    <xf numFmtId="0" fontId="17" fillId="0" borderId="10" xfId="4" applyFont="1" applyBorder="1" applyAlignment="1">
      <alignment horizontal="center" wrapText="1"/>
    </xf>
    <xf numFmtId="0" fontId="16" fillId="0" borderId="0" xfId="4" applyFont="1" applyBorder="1" applyAlignment="1">
      <alignment horizontal="right"/>
    </xf>
    <xf numFmtId="0" fontId="16" fillId="0" borderId="11" xfId="4" applyFont="1" applyBorder="1" applyAlignment="1">
      <alignment horizontal="right"/>
    </xf>
    <xf numFmtId="0" fontId="16" fillId="0" borderId="10" xfId="4" applyFont="1" applyBorder="1" applyAlignment="1">
      <alignment horizontal="left" wrapText="1"/>
    </xf>
    <xf numFmtId="2" fontId="16" fillId="0" borderId="0" xfId="4" applyNumberFormat="1" applyFont="1" applyBorder="1" applyAlignment="1">
      <alignment horizontal="right"/>
    </xf>
    <xf numFmtId="2" fontId="16" fillId="0" borderId="11" xfId="4" applyNumberFormat="1" applyFont="1" applyBorder="1" applyAlignment="1">
      <alignment horizontal="right"/>
    </xf>
    <xf numFmtId="0" fontId="16" fillId="0" borderId="8" xfId="4" applyFont="1" applyBorder="1" applyAlignment="1">
      <alignment horizontal="left" wrapText="1"/>
    </xf>
    <xf numFmtId="2" fontId="16" fillId="0" borderId="12" xfId="4" applyNumberFormat="1" applyFont="1" applyBorder="1" applyAlignment="1">
      <alignment horizontal="right"/>
    </xf>
    <xf numFmtId="2" fontId="16" fillId="0" borderId="7" xfId="4" applyNumberFormat="1" applyFont="1" applyBorder="1" applyAlignment="1">
      <alignment horizontal="right"/>
    </xf>
    <xf numFmtId="0" fontId="37" fillId="0" borderId="0" xfId="5"/>
    <xf numFmtId="0" fontId="38" fillId="0" borderId="0" xfId="5" applyFont="1" applyFill="1" applyAlignment="1">
      <alignment horizontal="right"/>
    </xf>
    <xf numFmtId="0" fontId="26" fillId="0" borderId="0" xfId="5" applyFont="1" applyFill="1" applyBorder="1"/>
    <xf numFmtId="0" fontId="16" fillId="0" borderId="0" xfId="5" applyFont="1" applyFill="1" applyAlignment="1">
      <alignment horizontal="left"/>
    </xf>
    <xf numFmtId="0" fontId="16" fillId="0" borderId="0" xfId="5" applyFont="1" applyFill="1" applyBorder="1"/>
    <xf numFmtId="0" fontId="39" fillId="2" borderId="13" xfId="4" quotePrefix="1" applyFont="1" applyFill="1" applyBorder="1" applyAlignment="1">
      <alignment horizontal="center"/>
    </xf>
    <xf numFmtId="0" fontId="14" fillId="2" borderId="3" xfId="4" quotePrefix="1" applyFont="1" applyFill="1" applyBorder="1" applyAlignment="1">
      <alignment horizontal="center" vertical="center"/>
    </xf>
    <xf numFmtId="0" fontId="17" fillId="0" borderId="10" xfId="5" quotePrefix="1" applyFont="1" applyFill="1" applyBorder="1" applyAlignment="1">
      <alignment horizontal="left"/>
    </xf>
    <xf numFmtId="3" fontId="17" fillId="0" borderId="15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0" fontId="16" fillId="0" borderId="10" xfId="5" quotePrefix="1" applyFont="1" applyFill="1" applyBorder="1" applyAlignment="1">
      <alignment horizontal="left"/>
    </xf>
    <xf numFmtId="3" fontId="16" fillId="0" borderId="15" xfId="5" applyNumberFormat="1" applyFont="1" applyFill="1" applyBorder="1" applyAlignment="1">
      <alignment horizontal="right"/>
    </xf>
    <xf numFmtId="3" fontId="16" fillId="0" borderId="0" xfId="5" applyNumberFormat="1" applyFont="1" applyFill="1" applyBorder="1" applyAlignment="1">
      <alignment horizontal="right"/>
    </xf>
    <xf numFmtId="3" fontId="16" fillId="0" borderId="11" xfId="5" applyNumberFormat="1" applyFont="1" applyFill="1" applyBorder="1" applyAlignment="1">
      <alignment horizontal="right"/>
    </xf>
    <xf numFmtId="0" fontId="16" fillId="0" borderId="10" xfId="5" applyFont="1" applyFill="1" applyBorder="1" applyAlignment="1">
      <alignment horizontal="left"/>
    </xf>
    <xf numFmtId="0" fontId="37" fillId="0" borderId="0" xfId="5" applyFont="1"/>
    <xf numFmtId="0" fontId="37" fillId="0" borderId="0" xfId="5" applyFill="1"/>
    <xf numFmtId="0" fontId="37" fillId="0" borderId="0" xfId="5" applyFont="1" applyFill="1"/>
    <xf numFmtId="0" fontId="16" fillId="0" borderId="8" xfId="5" quotePrefix="1" applyFont="1" applyFill="1" applyBorder="1" applyAlignment="1">
      <alignment horizontal="left"/>
    </xf>
    <xf numFmtId="3" fontId="16" fillId="0" borderId="16" xfId="5" applyNumberFormat="1" applyFont="1" applyFill="1" applyBorder="1" applyAlignment="1">
      <alignment horizontal="right"/>
    </xf>
    <xf numFmtId="3" fontId="16" fillId="0" borderId="12" xfId="5" applyNumberFormat="1" applyFont="1" applyFill="1" applyBorder="1" applyAlignment="1">
      <alignment horizontal="right"/>
    </xf>
    <xf numFmtId="3" fontId="16" fillId="0" borderId="7" xfId="5" applyNumberFormat="1" applyFont="1" applyFill="1" applyBorder="1" applyAlignment="1">
      <alignment horizontal="right"/>
    </xf>
    <xf numFmtId="0" fontId="16" fillId="0" borderId="0" xfId="5" quotePrefix="1" applyFont="1" applyFill="1" applyBorder="1" applyAlignment="1">
      <alignment horizontal="left"/>
    </xf>
    <xf numFmtId="0" fontId="17" fillId="0" borderId="3" xfId="5" quotePrefix="1" applyFont="1" applyFill="1" applyBorder="1" applyAlignment="1">
      <alignment horizontal="left"/>
    </xf>
    <xf numFmtId="3" fontId="17" fillId="0" borderId="14" xfId="5" applyNumberFormat="1" applyFont="1" applyFill="1" applyBorder="1" applyAlignment="1">
      <alignment horizontal="right"/>
    </xf>
    <xf numFmtId="3" fontId="17" fillId="0" borderId="9" xfId="5" applyNumberFormat="1" applyFont="1" applyFill="1" applyBorder="1" applyAlignment="1">
      <alignment horizontal="right"/>
    </xf>
    <xf numFmtId="3" fontId="17" fillId="0" borderId="2" xfId="5" applyNumberFormat="1" applyFont="1" applyFill="1" applyBorder="1" applyAlignment="1">
      <alignment horizontal="right"/>
    </xf>
    <xf numFmtId="0" fontId="16" fillId="0" borderId="0" xfId="5" applyFont="1" applyBorder="1"/>
    <xf numFmtId="0" fontId="16" fillId="0" borderId="11" xfId="5" applyFont="1" applyBorder="1"/>
    <xf numFmtId="168" fontId="16" fillId="0" borderId="15" xfId="5" applyNumberFormat="1" applyFont="1" applyFill="1" applyBorder="1" applyAlignment="1">
      <alignment horizontal="right"/>
    </xf>
    <xf numFmtId="168" fontId="16" fillId="0" borderId="0" xfId="5" applyNumberFormat="1" applyFont="1" applyFill="1" applyBorder="1" applyAlignment="1">
      <alignment horizontal="right"/>
    </xf>
    <xf numFmtId="168" fontId="16" fillId="0" borderId="11" xfId="5" applyNumberFormat="1" applyFont="1" applyFill="1" applyBorder="1" applyAlignment="1">
      <alignment horizontal="right"/>
    </xf>
    <xf numFmtId="0" fontId="40" fillId="0" borderId="0" xfId="5" applyFont="1"/>
    <xf numFmtId="0" fontId="16" fillId="0" borderId="10" xfId="5" applyFont="1" applyFill="1" applyBorder="1"/>
    <xf numFmtId="0" fontId="40" fillId="0" borderId="0" xfId="5" applyFont="1" applyFill="1"/>
    <xf numFmtId="1" fontId="16" fillId="0" borderId="16" xfId="5" applyNumberFormat="1" applyFont="1" applyFill="1" applyBorder="1" applyAlignment="1">
      <alignment horizontal="right"/>
    </xf>
    <xf numFmtId="1" fontId="16" fillId="0" borderId="12" xfId="5" applyNumberFormat="1" applyFont="1" applyFill="1" applyBorder="1" applyAlignment="1">
      <alignment horizontal="right"/>
    </xf>
    <xf numFmtId="1" fontId="16" fillId="0" borderId="7" xfId="5" applyNumberFormat="1" applyFont="1" applyFill="1" applyBorder="1" applyAlignment="1">
      <alignment horizontal="right"/>
    </xf>
    <xf numFmtId="1" fontId="7" fillId="0" borderId="0" xfId="5" applyNumberFormat="1" applyFont="1" applyFill="1" applyBorder="1" applyAlignment="1">
      <alignment horizontal="right"/>
    </xf>
    <xf numFmtId="0" fontId="7" fillId="0" borderId="0" xfId="5" applyFont="1" applyFill="1"/>
    <xf numFmtId="165" fontId="7" fillId="0" borderId="0" xfId="5" applyNumberFormat="1" applyFont="1" applyFill="1" applyAlignment="1">
      <alignment horizontal="right"/>
    </xf>
    <xf numFmtId="0" fontId="26" fillId="0" borderId="0" xfId="5" applyFont="1" applyFill="1"/>
    <xf numFmtId="0" fontId="8" fillId="0" borderId="0" xfId="5" applyFont="1" applyFill="1"/>
    <xf numFmtId="165" fontId="8" fillId="0" borderId="0" xfId="5" applyNumberFormat="1" applyFont="1" applyFill="1" applyAlignment="1">
      <alignment horizontal="right"/>
    </xf>
    <xf numFmtId="2" fontId="23" fillId="0" borderId="0" xfId="5" applyNumberFormat="1" applyFont="1" applyFill="1"/>
    <xf numFmtId="0" fontId="30" fillId="0" borderId="0" xfId="5" applyFont="1" applyFill="1"/>
    <xf numFmtId="165" fontId="30" fillId="0" borderId="0" xfId="5" applyNumberFormat="1" applyFont="1" applyFill="1" applyAlignment="1">
      <alignment horizontal="right"/>
    </xf>
    <xf numFmtId="0" fontId="8" fillId="0" borderId="0" xfId="5" applyFont="1" applyFill="1" applyAlignment="1">
      <alignment horizontal="right"/>
    </xf>
    <xf numFmtId="1" fontId="30" fillId="0" borderId="0" xfId="5" applyNumberFormat="1" applyFont="1" applyFill="1" applyAlignment="1">
      <alignment horizontal="right"/>
    </xf>
    <xf numFmtId="0" fontId="18" fillId="0" borderId="0" xfId="5" quotePrefix="1" applyFont="1" applyFill="1" applyAlignment="1">
      <alignment horizontal="left"/>
    </xf>
    <xf numFmtId="0" fontId="8" fillId="0" borderId="0" xfId="5" quotePrefix="1" applyFont="1" applyFill="1" applyAlignment="1">
      <alignment horizontal="left"/>
    </xf>
    <xf numFmtId="165" fontId="30" fillId="0" borderId="0" xfId="5" quotePrefix="1" applyNumberFormat="1" applyFont="1" applyFill="1" applyAlignment="1">
      <alignment horizontal="right"/>
    </xf>
    <xf numFmtId="165" fontId="30" fillId="0" borderId="0" xfId="5" applyNumberFormat="1" applyFont="1" applyFill="1"/>
    <xf numFmtId="1" fontId="30" fillId="0" borderId="0" xfId="5" applyNumberFormat="1" applyFont="1" applyFill="1"/>
    <xf numFmtId="0" fontId="30" fillId="0" borderId="0" xfId="5" applyFont="1" applyFill="1" applyBorder="1"/>
    <xf numFmtId="1" fontId="23" fillId="0" borderId="0" xfId="5" applyNumberFormat="1" applyFont="1" applyFill="1" applyAlignment="1">
      <alignment horizontal="right"/>
    </xf>
    <xf numFmtId="0" fontId="28" fillId="0" borderId="0" xfId="3" applyFont="1"/>
    <xf numFmtId="0" fontId="41" fillId="0" borderId="0" xfId="3" applyFont="1"/>
    <xf numFmtId="0" fontId="20" fillId="0" borderId="0" xfId="3" applyFont="1"/>
    <xf numFmtId="0" fontId="5" fillId="0" borderId="0" xfId="3" applyFont="1" applyAlignment="1">
      <alignment horizontal="left"/>
    </xf>
    <xf numFmtId="169" fontId="16" fillId="0" borderId="0" xfId="3" applyNumberFormat="1" applyFont="1" applyFill="1"/>
    <xf numFmtId="4" fontId="3" fillId="0" borderId="0" xfId="3" applyNumberFormat="1" applyFont="1" applyBorder="1" applyAlignment="1">
      <alignment horizontal="right"/>
    </xf>
    <xf numFmtId="3" fontId="17" fillId="0" borderId="15" xfId="3" applyNumberFormat="1" applyFont="1" applyBorder="1" applyAlignment="1">
      <alignment horizontal="left"/>
    </xf>
    <xf numFmtId="3" fontId="17" fillId="0" borderId="14" xfId="3" applyNumberFormat="1" applyFont="1" applyBorder="1" applyAlignment="1">
      <alignment horizontal="right"/>
    </xf>
    <xf numFmtId="3" fontId="17" fillId="0" borderId="9" xfId="3" applyNumberFormat="1" applyFont="1" applyBorder="1" applyAlignment="1">
      <alignment horizontal="right"/>
    </xf>
    <xf numFmtId="3" fontId="17" fillId="0" borderId="2" xfId="3" applyNumberFormat="1" applyFont="1" applyBorder="1" applyAlignment="1">
      <alignment horizontal="right"/>
    </xf>
    <xf numFmtId="0" fontId="28" fillId="0" borderId="0" xfId="3" applyFont="1" applyAlignment="1">
      <alignment horizontal="right"/>
    </xf>
    <xf numFmtId="3" fontId="17" fillId="0" borderId="15" xfId="3" applyNumberFormat="1" applyFont="1" applyBorder="1" applyAlignment="1">
      <alignment horizontal="left" indent="1"/>
    </xf>
    <xf numFmtId="3" fontId="17" fillId="0" borderId="15" xfId="3" applyNumberFormat="1" applyFont="1" applyBorder="1" applyAlignment="1">
      <alignment horizontal="right"/>
    </xf>
    <xf numFmtId="3" fontId="17" fillId="0" borderId="0" xfId="3" applyNumberFormat="1" applyFont="1" applyBorder="1" applyAlignment="1">
      <alignment horizontal="right"/>
    </xf>
    <xf numFmtId="3" fontId="17" fillId="0" borderId="11" xfId="3" applyNumberFormat="1" applyFont="1" applyBorder="1" applyAlignment="1">
      <alignment horizontal="right"/>
    </xf>
    <xf numFmtId="0" fontId="16" fillId="0" borderId="15" xfId="3" applyFont="1" applyBorder="1" applyAlignment="1">
      <alignment horizontal="left" indent="2"/>
    </xf>
    <xf numFmtId="3" fontId="16" fillId="0" borderId="15" xfId="3" applyNumberFormat="1" applyFont="1" applyBorder="1" applyAlignment="1">
      <alignment horizontal="right"/>
    </xf>
    <xf numFmtId="3" fontId="16" fillId="0" borderId="0" xfId="3" applyNumberFormat="1" applyFont="1" applyBorder="1" applyAlignment="1">
      <alignment horizontal="right"/>
    </xf>
    <xf numFmtId="3" fontId="16" fillId="0" borderId="11" xfId="3" applyNumberFormat="1" applyFont="1" applyBorder="1" applyAlignment="1">
      <alignment horizontal="right"/>
    </xf>
    <xf numFmtId="0" fontId="16" fillId="0" borderId="15" xfId="3" applyFont="1" applyBorder="1" applyAlignment="1">
      <alignment horizontal="left" indent="3"/>
    </xf>
    <xf numFmtId="0" fontId="16" fillId="0" borderId="15" xfId="3" applyFont="1" applyBorder="1"/>
    <xf numFmtId="3" fontId="16" fillId="0" borderId="15" xfId="3" quotePrefix="1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0" fontId="16" fillId="0" borderId="0" xfId="3" applyFont="1" applyBorder="1" applyAlignment="1">
      <alignment horizontal="right"/>
    </xf>
    <xf numFmtId="0" fontId="16" fillId="0" borderId="11" xfId="3" applyFont="1" applyBorder="1" applyAlignment="1">
      <alignment horizontal="right"/>
    </xf>
    <xf numFmtId="3" fontId="16" fillId="0" borderId="11" xfId="3" quotePrefix="1" applyNumberFormat="1" applyFont="1" applyFill="1" applyBorder="1" applyAlignment="1">
      <alignment horizontal="right"/>
    </xf>
    <xf numFmtId="0" fontId="16" fillId="0" borderId="15" xfId="3" applyFont="1" applyBorder="1" applyAlignment="1">
      <alignment horizontal="left" indent="1"/>
    </xf>
    <xf numFmtId="0" fontId="15" fillId="0" borderId="16" xfId="3" applyFont="1" applyBorder="1" applyAlignment="1">
      <alignment horizontal="left"/>
    </xf>
    <xf numFmtId="3" fontId="16" fillId="0" borderId="16" xfId="3" applyNumberFormat="1" applyFont="1" applyBorder="1" applyAlignment="1">
      <alignment horizontal="right"/>
    </xf>
    <xf numFmtId="3" fontId="16" fillId="0" borderId="12" xfId="3" applyNumberFormat="1" applyFont="1" applyBorder="1" applyAlignment="1">
      <alignment horizontal="right"/>
    </xf>
    <xf numFmtId="3" fontId="16" fillId="0" borderId="7" xfId="3" applyNumberFormat="1" applyFont="1" applyBorder="1" applyAlignment="1">
      <alignment horizontal="right"/>
    </xf>
    <xf numFmtId="0" fontId="28" fillId="0" borderId="0" xfId="3" applyFont="1" applyBorder="1" applyAlignment="1">
      <alignment horizontal="right"/>
    </xf>
    <xf numFmtId="0" fontId="16" fillId="0" borderId="3" xfId="3" applyFont="1" applyBorder="1" applyAlignment="1">
      <alignment horizontal="left" indent="2"/>
    </xf>
    <xf numFmtId="3" fontId="16" fillId="0" borderId="14" xfId="3" applyNumberFormat="1" applyFont="1" applyBorder="1" applyAlignment="1">
      <alignment horizontal="right"/>
    </xf>
    <xf numFmtId="3" fontId="16" fillId="0" borderId="9" xfId="3" applyNumberFormat="1" applyFont="1" applyBorder="1" applyAlignment="1">
      <alignment horizontal="right"/>
    </xf>
    <xf numFmtId="3" fontId="16" fillId="0" borderId="2" xfId="3" applyNumberFormat="1" applyFont="1" applyBorder="1" applyAlignment="1">
      <alignment horizontal="right"/>
    </xf>
    <xf numFmtId="0" fontId="16" fillId="0" borderId="10" xfId="3" applyFont="1" applyBorder="1" applyAlignment="1">
      <alignment horizontal="left" indent="3"/>
    </xf>
    <xf numFmtId="0" fontId="16" fillId="0" borderId="10" xfId="3" applyFont="1" applyBorder="1"/>
    <xf numFmtId="0" fontId="16" fillId="0" borderId="10" xfId="3" applyFont="1" applyBorder="1" applyAlignment="1">
      <alignment horizontal="left" indent="2"/>
    </xf>
    <xf numFmtId="3" fontId="16" fillId="0" borderId="15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0" fontId="28" fillId="0" borderId="0" xfId="3" applyFont="1" applyFill="1" applyAlignment="1">
      <alignment horizontal="right"/>
    </xf>
    <xf numFmtId="3" fontId="16" fillId="0" borderId="11" xfId="3" applyNumberFormat="1" applyFont="1" applyFill="1" applyBorder="1" applyAlignment="1">
      <alignment horizontal="right"/>
    </xf>
    <xf numFmtId="0" fontId="16" fillId="0" borderId="8" xfId="3" applyFont="1" applyBorder="1"/>
    <xf numFmtId="0" fontId="16" fillId="0" borderId="0" xfId="3" applyFont="1" applyBorder="1"/>
    <xf numFmtId="1" fontId="16" fillId="0" borderId="14" xfId="3" quotePrefix="1" applyNumberFormat="1" applyFont="1" applyFill="1" applyBorder="1" applyAlignment="1">
      <alignment horizontal="right"/>
    </xf>
    <xf numFmtId="1" fontId="16" fillId="0" borderId="9" xfId="3" quotePrefix="1" applyNumberFormat="1" applyFont="1" applyFill="1" applyBorder="1" applyAlignment="1">
      <alignment horizontal="right"/>
    </xf>
    <xf numFmtId="1" fontId="16" fillId="0" borderId="2" xfId="3" quotePrefix="1" applyNumberFormat="1" applyFont="1" applyFill="1" applyBorder="1" applyAlignment="1">
      <alignment horizontal="right"/>
    </xf>
    <xf numFmtId="0" fontId="17" fillId="0" borderId="10" xfId="3" applyFont="1" applyBorder="1"/>
    <xf numFmtId="0" fontId="28" fillId="0" borderId="8" xfId="3" applyFont="1" applyBorder="1" applyAlignment="1">
      <alignment horizontal="right"/>
    </xf>
    <xf numFmtId="0" fontId="28" fillId="0" borderId="16" xfId="3" applyFont="1" applyBorder="1" applyAlignment="1">
      <alignment horizontal="right"/>
    </xf>
    <xf numFmtId="0" fontId="28" fillId="0" borderId="12" xfId="3" applyFont="1" applyBorder="1" applyAlignment="1">
      <alignment horizontal="right"/>
    </xf>
    <xf numFmtId="0" fontId="28" fillId="0" borderId="7" xfId="3" applyFont="1" applyBorder="1" applyAlignment="1">
      <alignment horizontal="right"/>
    </xf>
    <xf numFmtId="3" fontId="28" fillId="0" borderId="0" xfId="3" applyNumberFormat="1" applyFont="1" applyFill="1" applyAlignment="1">
      <alignment horizontal="right"/>
    </xf>
    <xf numFmtId="4" fontId="28" fillId="0" borderId="0" xfId="3" applyNumberFormat="1" applyFont="1"/>
    <xf numFmtId="0" fontId="28" fillId="0" borderId="0" xfId="3" applyFont="1" applyFill="1"/>
    <xf numFmtId="0" fontId="15" fillId="0" borderId="8" xfId="3" applyFont="1" applyBorder="1"/>
    <xf numFmtId="1" fontId="16" fillId="0" borderId="16" xfId="3" applyNumberFormat="1" applyFont="1" applyFill="1" applyBorder="1" applyAlignment="1">
      <alignment horizontal="right"/>
    </xf>
    <xf numFmtId="1" fontId="16" fillId="0" borderId="12" xfId="3" applyNumberFormat="1" applyFont="1" applyFill="1" applyBorder="1" applyAlignment="1">
      <alignment horizontal="right"/>
    </xf>
    <xf numFmtId="1" fontId="16" fillId="0" borderId="7" xfId="3" applyNumberFormat="1" applyFont="1" applyFill="1" applyBorder="1" applyAlignment="1">
      <alignment horizontal="right"/>
    </xf>
    <xf numFmtId="0" fontId="15" fillId="0" borderId="0" xfId="3" applyFont="1" applyBorder="1"/>
    <xf numFmtId="1" fontId="16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16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25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42" fillId="0" borderId="0" xfId="3" applyFont="1"/>
    <xf numFmtId="0" fontId="43" fillId="0" borderId="0" xfId="3" quotePrefix="1" applyFont="1" applyAlignment="1">
      <alignment horizontal="left"/>
    </xf>
    <xf numFmtId="0" fontId="44" fillId="0" borderId="0" xfId="3" applyFont="1"/>
    <xf numFmtId="0" fontId="7" fillId="0" borderId="0" xfId="3" applyFont="1" applyAlignment="1">
      <alignment horizontal="left"/>
    </xf>
    <xf numFmtId="165" fontId="17" fillId="0" borderId="0" xfId="3" quotePrefix="1" applyNumberFormat="1" applyFont="1" applyAlignment="1">
      <alignment horizontal="left"/>
    </xf>
    <xf numFmtId="0" fontId="14" fillId="2" borderId="3" xfId="4" quotePrefix="1" applyFont="1" applyFill="1" applyBorder="1" applyAlignment="1">
      <alignment horizontal="left" vertical="center"/>
    </xf>
    <xf numFmtId="0" fontId="14" fillId="2" borderId="2" xfId="4" quotePrefix="1" applyFont="1" applyFill="1" applyBorder="1" applyAlignment="1">
      <alignment horizontal="center" vertical="center"/>
    </xf>
    <xf numFmtId="0" fontId="45" fillId="0" borderId="0" xfId="3" applyFont="1" applyFill="1"/>
    <xf numFmtId="3" fontId="17" fillId="0" borderId="10" xfId="3" applyNumberFormat="1" applyFont="1" applyBorder="1" applyAlignment="1">
      <alignment horizontal="left"/>
    </xf>
    <xf numFmtId="0" fontId="16" fillId="0" borderId="10" xfId="3" applyFont="1" applyBorder="1" applyAlignment="1">
      <alignment horizontal="left" indent="1"/>
    </xf>
    <xf numFmtId="0" fontId="19" fillId="0" borderId="0" xfId="3" applyFont="1"/>
    <xf numFmtId="3" fontId="16" fillId="0" borderId="0" xfId="3" quotePrefix="1" applyNumberFormat="1" applyFont="1" applyBorder="1" applyAlignment="1">
      <alignment horizontal="right"/>
    </xf>
    <xf numFmtId="3" fontId="16" fillId="0" borderId="11" xfId="3" quotePrefix="1" applyNumberFormat="1" applyFont="1" applyBorder="1" applyAlignment="1">
      <alignment horizontal="right"/>
    </xf>
    <xf numFmtId="0" fontId="16" fillId="0" borderId="10" xfId="3" applyFont="1" applyBorder="1" applyAlignment="1">
      <alignment horizontal="left"/>
    </xf>
    <xf numFmtId="0" fontId="46" fillId="0" borderId="0" xfId="3" applyFont="1"/>
    <xf numFmtId="3" fontId="17" fillId="0" borderId="0" xfId="3" quotePrefix="1" applyNumberFormat="1" applyFont="1" applyBorder="1" applyAlignment="1">
      <alignment horizontal="right"/>
    </xf>
    <xf numFmtId="3" fontId="17" fillId="0" borderId="11" xfId="3" quotePrefix="1" applyNumberFormat="1" applyFont="1" applyBorder="1" applyAlignment="1">
      <alignment horizontal="right"/>
    </xf>
    <xf numFmtId="0" fontId="47" fillId="0" borderId="0" xfId="3" applyFont="1"/>
    <xf numFmtId="0" fontId="17" fillId="0" borderId="10" xfId="3" applyFont="1" applyBorder="1" applyAlignment="1">
      <alignment horizontal="left"/>
    </xf>
    <xf numFmtId="0" fontId="16" fillId="0" borderId="8" xfId="3" applyFont="1" applyBorder="1" applyAlignment="1">
      <alignment horizontal="left" indent="3"/>
    </xf>
    <xf numFmtId="3" fontId="16" fillId="0" borderId="12" xfId="3" quotePrefix="1" applyNumberFormat="1" applyFont="1" applyBorder="1" applyAlignment="1">
      <alignment horizontal="right"/>
    </xf>
    <xf numFmtId="3" fontId="16" fillId="0" borderId="7" xfId="3" quotePrefix="1" applyNumberFormat="1" applyFont="1" applyBorder="1" applyAlignment="1">
      <alignment horizontal="right"/>
    </xf>
    <xf numFmtId="0" fontId="16" fillId="0" borderId="0" xfId="3" quotePrefix="1" applyFont="1" applyBorder="1" applyAlignment="1">
      <alignment horizontal="left"/>
    </xf>
    <xf numFmtId="0" fontId="16" fillId="0" borderId="3" xfId="3" applyFont="1" applyBorder="1" applyAlignment="1">
      <alignment horizontal="left" indent="1"/>
    </xf>
    <xf numFmtId="3" fontId="17" fillId="0" borderId="14" xfId="3" quotePrefix="1" applyNumberFormat="1" applyFont="1" applyBorder="1" applyAlignment="1">
      <alignment horizontal="right"/>
    </xf>
    <xf numFmtId="3" fontId="17" fillId="0" borderId="9" xfId="3" quotePrefix="1" applyNumberFormat="1" applyFont="1" applyBorder="1" applyAlignment="1">
      <alignment horizontal="right"/>
    </xf>
    <xf numFmtId="0" fontId="16" fillId="0" borderId="9" xfId="3" applyFont="1" applyBorder="1"/>
    <xf numFmtId="0" fontId="16" fillId="0" borderId="2" xfId="3" applyFont="1" applyBorder="1"/>
    <xf numFmtId="3" fontId="16" fillId="0" borderId="15" xfId="3" quotePrefix="1" applyNumberFormat="1" applyFont="1" applyBorder="1" applyAlignment="1">
      <alignment horizontal="right"/>
    </xf>
    <xf numFmtId="0" fontId="17" fillId="0" borderId="10" xfId="3" applyFont="1" applyBorder="1" applyAlignment="1">
      <alignment horizontal="left" indent="1"/>
    </xf>
    <xf numFmtId="3" fontId="17" fillId="0" borderId="15" xfId="3" quotePrefix="1" applyNumberFormat="1" applyFont="1" applyBorder="1" applyAlignment="1">
      <alignment horizontal="right"/>
    </xf>
    <xf numFmtId="0" fontId="19" fillId="0" borderId="0" xfId="3" applyFont="1" applyFill="1"/>
    <xf numFmtId="49" fontId="17" fillId="0" borderId="15" xfId="3" quotePrefix="1" applyNumberFormat="1" applyFont="1" applyFill="1" applyBorder="1" applyAlignment="1">
      <alignment horizontal="center" vertical="center"/>
    </xf>
    <xf numFmtId="49" fontId="17" fillId="0" borderId="0" xfId="3" quotePrefix="1" applyNumberFormat="1" applyFont="1" applyFill="1" applyBorder="1" applyAlignment="1">
      <alignment horizontal="center" vertical="center"/>
    </xf>
    <xf numFmtId="49" fontId="17" fillId="0" borderId="11" xfId="3" quotePrefix="1" applyNumberFormat="1" applyFont="1" applyFill="1" applyBorder="1" applyAlignment="1">
      <alignment horizontal="center" vertical="center"/>
    </xf>
    <xf numFmtId="1" fontId="16" fillId="0" borderId="15" xfId="3" applyNumberFormat="1" applyFont="1" applyBorder="1" applyAlignment="1">
      <alignment horizontal="right"/>
    </xf>
    <xf numFmtId="1" fontId="16" fillId="0" borderId="0" xfId="3" applyNumberFormat="1" applyFont="1" applyBorder="1" applyAlignment="1">
      <alignment horizontal="right"/>
    </xf>
    <xf numFmtId="1" fontId="16" fillId="0" borderId="11" xfId="3" applyNumberFormat="1" applyFont="1" applyBorder="1" applyAlignment="1">
      <alignment horizontal="right"/>
    </xf>
    <xf numFmtId="0" fontId="16" fillId="0" borderId="8" xfId="3" quotePrefix="1" applyFont="1" applyBorder="1" applyAlignment="1">
      <alignment horizontal="left"/>
    </xf>
    <xf numFmtId="0" fontId="16" fillId="0" borderId="12" xfId="3" applyFont="1" applyBorder="1"/>
    <xf numFmtId="0" fontId="16" fillId="0" borderId="7" xfId="3" applyFont="1" applyBorder="1"/>
    <xf numFmtId="0" fontId="8" fillId="0" borderId="3" xfId="3" applyFont="1" applyFill="1" applyBorder="1" applyAlignment="1">
      <alignment horizontal="left"/>
    </xf>
    <xf numFmtId="0" fontId="8" fillId="0" borderId="14" xfId="3" applyFont="1" applyFill="1" applyBorder="1"/>
    <xf numFmtId="0" fontId="8" fillId="0" borderId="9" xfId="3" applyFont="1" applyFill="1" applyBorder="1"/>
    <xf numFmtId="0" fontId="8" fillId="0" borderId="2" xfId="3" applyFont="1" applyFill="1" applyBorder="1"/>
    <xf numFmtId="0" fontId="17" fillId="0" borderId="8" xfId="3" applyFont="1" applyBorder="1" applyAlignment="1">
      <alignment horizontal="left"/>
    </xf>
    <xf numFmtId="1" fontId="16" fillId="0" borderId="16" xfId="3" applyNumberFormat="1" applyFont="1" applyBorder="1" applyAlignment="1">
      <alignment horizontal="right"/>
    </xf>
    <xf numFmtId="1" fontId="16" fillId="0" borderId="12" xfId="3" applyNumberFormat="1" applyFont="1" applyBorder="1" applyAlignment="1">
      <alignment horizontal="right"/>
    </xf>
    <xf numFmtId="1" fontId="16" fillId="0" borderId="7" xfId="3" applyNumberFormat="1" applyFont="1" applyBorder="1" applyAlignment="1">
      <alignment horizontal="right"/>
    </xf>
    <xf numFmtId="0" fontId="17" fillId="0" borderId="0" xfId="3" applyFont="1" applyBorder="1" applyAlignment="1">
      <alignment horizontal="left"/>
    </xf>
    <xf numFmtId="0" fontId="48" fillId="0" borderId="0" xfId="3" applyFont="1" applyFill="1"/>
    <xf numFmtId="0" fontId="7" fillId="0" borderId="0" xfId="3" applyFont="1" applyAlignment="1">
      <alignment horizontal="right"/>
    </xf>
    <xf numFmtId="0" fontId="49" fillId="0" borderId="0" xfId="3" applyNumberFormat="1" applyFont="1" applyFill="1" applyAlignment="1">
      <alignment horizontal="right"/>
    </xf>
    <xf numFmtId="0" fontId="50" fillId="0" borderId="0" xfId="3" applyNumberFormat="1" applyFont="1" applyFill="1" applyAlignment="1">
      <alignment horizontal="right"/>
    </xf>
    <xf numFmtId="0" fontId="16" fillId="0" borderId="14" xfId="3" applyFont="1" applyBorder="1"/>
    <xf numFmtId="0" fontId="51" fillId="0" borderId="14" xfId="3" applyNumberFormat="1" applyFont="1" applyFill="1" applyBorder="1" applyAlignment="1">
      <alignment horizontal="center" vertical="center"/>
    </xf>
    <xf numFmtId="0" fontId="51" fillId="0" borderId="9" xfId="3" applyNumberFormat="1" applyFont="1" applyFill="1" applyBorder="1" applyAlignment="1">
      <alignment horizontal="center" vertical="center"/>
    </xf>
    <xf numFmtId="0" fontId="51" fillId="0" borderId="2" xfId="3" applyNumberFormat="1" applyFont="1" applyFill="1" applyBorder="1" applyAlignment="1">
      <alignment horizontal="center" vertical="center"/>
    </xf>
    <xf numFmtId="0" fontId="17" fillId="0" borderId="15" xfId="3" applyFont="1" applyFill="1" applyBorder="1"/>
    <xf numFmtId="3" fontId="17" fillId="0" borderId="15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3" fontId="17" fillId="0" borderId="11" xfId="3" applyNumberFormat="1" applyFont="1" applyFill="1" applyBorder="1" applyAlignment="1">
      <alignment horizontal="right"/>
    </xf>
    <xf numFmtId="0" fontId="17" fillId="0" borderId="15" xfId="3" applyFont="1" applyFill="1" applyBorder="1" applyAlignment="1">
      <alignment horizontal="left" indent="1"/>
    </xf>
    <xf numFmtId="0" fontId="16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16" fillId="0" borderId="15" xfId="3" applyFont="1" applyFill="1" applyBorder="1"/>
    <xf numFmtId="0" fontId="16" fillId="0" borderId="16" xfId="3" applyFont="1" applyFill="1" applyBorder="1" applyAlignment="1">
      <alignment horizontal="left" indent="2"/>
    </xf>
    <xf numFmtId="3" fontId="16" fillId="0" borderId="16" xfId="3" applyNumberFormat="1" applyFont="1" applyFill="1" applyBorder="1" applyAlignment="1">
      <alignment horizontal="right"/>
    </xf>
    <xf numFmtId="3" fontId="16" fillId="0" borderId="12" xfId="3" applyNumberFormat="1" applyFont="1" applyFill="1" applyBorder="1" applyAlignment="1">
      <alignment horizontal="right"/>
    </xf>
    <xf numFmtId="3" fontId="16" fillId="0" borderId="7" xfId="3" applyNumberFormat="1" applyFont="1" applyFill="1" applyBorder="1" applyAlignment="1">
      <alignment horizontal="right"/>
    </xf>
    <xf numFmtId="0" fontId="52" fillId="0" borderId="0" xfId="3" applyNumberFormat="1" applyFont="1" applyFill="1" applyAlignment="1">
      <alignment horizontal="right"/>
    </xf>
    <xf numFmtId="0" fontId="17" fillId="0" borderId="3" xfId="3" applyFont="1" applyFill="1" applyBorder="1" applyAlignment="1">
      <alignment horizontal="left"/>
    </xf>
    <xf numFmtId="3" fontId="17" fillId="0" borderId="14" xfId="3" applyNumberFormat="1" applyFont="1" applyFill="1" applyBorder="1" applyAlignment="1">
      <alignment horizontal="right"/>
    </xf>
    <xf numFmtId="3" fontId="17" fillId="0" borderId="9" xfId="3" applyNumberFormat="1" applyFont="1" applyFill="1" applyBorder="1" applyAlignment="1">
      <alignment horizontal="right"/>
    </xf>
    <xf numFmtId="0" fontId="16" fillId="0" borderId="10" xfId="3" applyFont="1" applyFill="1" applyBorder="1" applyAlignment="1">
      <alignment horizontal="left" indent="1"/>
    </xf>
    <xf numFmtId="0" fontId="16" fillId="0" borderId="10" xfId="3" applyFont="1" applyFill="1" applyBorder="1" applyAlignment="1">
      <alignment horizontal="left" indent="2"/>
    </xf>
    <xf numFmtId="0" fontId="17" fillId="0" borderId="10" xfId="3" applyFont="1" applyFill="1" applyBorder="1"/>
    <xf numFmtId="0" fontId="17" fillId="0" borderId="10" xfId="3" applyFont="1" applyFill="1" applyBorder="1" applyAlignment="1">
      <alignment wrapText="1"/>
    </xf>
    <xf numFmtId="0" fontId="16" fillId="0" borderId="10" xfId="3" applyFont="1" applyFill="1" applyBorder="1" applyAlignment="1">
      <alignment horizontal="left" wrapText="1" indent="2"/>
    </xf>
    <xf numFmtId="0" fontId="18" fillId="0" borderId="0" xfId="3" applyFont="1" applyFill="1"/>
    <xf numFmtId="0" fontId="16" fillId="0" borderId="10" xfId="3" applyFont="1" applyFill="1" applyBorder="1" applyAlignment="1">
      <alignment horizontal="left" indent="3"/>
    </xf>
    <xf numFmtId="0" fontId="50" fillId="0" borderId="0" xfId="3" applyNumberFormat="1" applyFont="1" applyFill="1" applyBorder="1" applyAlignment="1">
      <alignment horizontal="right"/>
    </xf>
    <xf numFmtId="0" fontId="50" fillId="0" borderId="11" xfId="3" applyNumberFormat="1" applyFont="1" applyFill="1" applyBorder="1" applyAlignment="1">
      <alignment horizontal="right"/>
    </xf>
    <xf numFmtId="0" fontId="50" fillId="0" borderId="16" xfId="3" applyNumberFormat="1" applyFont="1" applyFill="1" applyBorder="1" applyAlignment="1">
      <alignment horizontal="right"/>
    </xf>
    <xf numFmtId="0" fontId="50" fillId="0" borderId="12" xfId="3" applyNumberFormat="1" applyFont="1" applyFill="1" applyBorder="1" applyAlignment="1">
      <alignment horizontal="right"/>
    </xf>
    <xf numFmtId="0" fontId="50" fillId="0" borderId="7" xfId="3" applyNumberFormat="1" applyFont="1" applyFill="1" applyBorder="1" applyAlignment="1">
      <alignment horizontal="right"/>
    </xf>
    <xf numFmtId="1" fontId="16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28" fillId="0" borderId="0" xfId="3" applyFill="1"/>
    <xf numFmtId="0" fontId="31" fillId="0" borderId="0" xfId="3" quotePrefix="1" applyFont="1" applyFill="1" applyAlignment="1">
      <alignment horizontal="right"/>
    </xf>
    <xf numFmtId="0" fontId="33" fillId="0" borderId="0" xfId="3" applyFont="1" applyFill="1"/>
    <xf numFmtId="0" fontId="16" fillId="0" borderId="3" xfId="3" applyFont="1" applyFill="1" applyBorder="1"/>
    <xf numFmtId="49" fontId="16" fillId="0" borderId="9" xfId="3" applyNumberFormat="1" applyFont="1" applyFill="1" applyBorder="1" applyAlignment="1">
      <alignment horizontal="center"/>
    </xf>
    <xf numFmtId="49" fontId="16" fillId="0" borderId="2" xfId="3" applyNumberFormat="1" applyFont="1" applyFill="1" applyBorder="1" applyAlignment="1">
      <alignment horizontal="center"/>
    </xf>
    <xf numFmtId="0" fontId="16" fillId="0" borderId="10" xfId="3" applyFont="1" applyFill="1" applyBorder="1"/>
    <xf numFmtId="0" fontId="17" fillId="0" borderId="10" xfId="3" applyFont="1" applyFill="1" applyBorder="1" applyAlignment="1">
      <alignment horizontal="left" indent="1"/>
    </xf>
    <xf numFmtId="0" fontId="53" fillId="0" borderId="0" xfId="3" applyFont="1" applyFill="1"/>
    <xf numFmtId="0" fontId="17" fillId="0" borderId="10" xfId="3" applyFont="1" applyFill="1" applyBorder="1" applyAlignment="1">
      <alignment horizontal="left"/>
    </xf>
    <xf numFmtId="0" fontId="17" fillId="0" borderId="11" xfId="3" applyFont="1" applyFill="1" applyBorder="1"/>
    <xf numFmtId="0" fontId="17" fillId="0" borderId="8" xfId="3" applyFont="1" applyFill="1" applyBorder="1"/>
    <xf numFmtId="0" fontId="7" fillId="0" borderId="0" xfId="3" applyFont="1" applyFill="1" applyAlignment="1">
      <alignment horizontal="left" vertical="top" wrapText="1"/>
    </xf>
    <xf numFmtId="0" fontId="46" fillId="0" borderId="0" xfId="3" applyFont="1" applyFill="1" applyAlignment="1">
      <alignment vertical="top" wrapText="1"/>
    </xf>
    <xf numFmtId="0" fontId="46" fillId="0" borderId="0" xfId="3" applyFont="1" applyFill="1"/>
    <xf numFmtId="3" fontId="54" fillId="0" borderId="0" xfId="3" applyNumberFormat="1" applyFont="1" applyFill="1"/>
    <xf numFmtId="0" fontId="54" fillId="0" borderId="0" xfId="3" applyFont="1" applyFill="1"/>
    <xf numFmtId="0" fontId="55" fillId="0" borderId="0" xfId="3" applyFont="1" applyFill="1" applyBorder="1"/>
    <xf numFmtId="0" fontId="56" fillId="0" borderId="0" xfId="3" applyFont="1" applyFill="1"/>
    <xf numFmtId="165" fontId="55" fillId="0" borderId="0" xfId="3" applyNumberFormat="1" applyFont="1" applyFill="1" applyBorder="1"/>
    <xf numFmtId="0" fontId="8" fillId="0" borderId="0" xfId="3" applyFont="1" applyFill="1" applyBorder="1"/>
    <xf numFmtId="1" fontId="18" fillId="0" borderId="0" xfId="3" applyNumberFormat="1" applyFont="1" applyFill="1" applyBorder="1"/>
    <xf numFmtId="165" fontId="8" fillId="0" borderId="0" xfId="3" applyNumberFormat="1" applyFont="1" applyFill="1" applyBorder="1"/>
    <xf numFmtId="165" fontId="8" fillId="0" borderId="0" xfId="3" quotePrefix="1" applyNumberFormat="1" applyFont="1" applyFill="1" applyBorder="1" applyAlignment="1">
      <alignment horizontal="right"/>
    </xf>
    <xf numFmtId="0" fontId="4" fillId="0" borderId="0" xfId="5" applyFont="1" applyBorder="1"/>
    <xf numFmtId="0" fontId="42" fillId="0" borderId="0" xfId="5" applyFont="1" applyBorder="1"/>
    <xf numFmtId="0" fontId="5" fillId="0" borderId="0" xfId="5" applyFont="1" applyBorder="1"/>
    <xf numFmtId="3" fontId="5" fillId="0" borderId="0" xfId="5" applyNumberFormat="1" applyFont="1" applyFill="1" applyBorder="1"/>
    <xf numFmtId="0" fontId="5" fillId="0" borderId="0" xfId="5" applyFont="1" applyBorder="1" applyAlignment="1">
      <alignment horizontal="left"/>
    </xf>
    <xf numFmtId="0" fontId="15" fillId="0" borderId="0" xfId="5" applyFont="1" applyFill="1" applyBorder="1"/>
    <xf numFmtId="0" fontId="57" fillId="0" borderId="0" xfId="5" applyFont="1" applyBorder="1"/>
    <xf numFmtId="0" fontId="18" fillId="0" borderId="0" xfId="5" applyFont="1" applyBorder="1"/>
    <xf numFmtId="165" fontId="20" fillId="0" borderId="10" xfId="5" quotePrefix="1" applyNumberFormat="1" applyFont="1" applyBorder="1" applyAlignment="1">
      <alignment horizontal="left"/>
    </xf>
    <xf numFmtId="165" fontId="3" fillId="0" borderId="0" xfId="5" applyNumberFormat="1" applyFont="1" applyBorder="1" applyAlignment="1">
      <alignment horizontal="right"/>
    </xf>
    <xf numFmtId="170" fontId="15" fillId="0" borderId="10" xfId="5" applyNumberFormat="1" applyFont="1" applyBorder="1" applyAlignment="1">
      <alignment horizontal="left" indent="1"/>
    </xf>
    <xf numFmtId="166" fontId="15" fillId="0" borderId="0" xfId="5" applyNumberFormat="1" applyFont="1" applyFill="1" applyBorder="1" applyAlignment="1">
      <alignment horizontal="right"/>
    </xf>
    <xf numFmtId="166" fontId="15" fillId="0" borderId="11" xfId="5" applyNumberFormat="1" applyFont="1" applyFill="1" applyBorder="1" applyAlignment="1">
      <alignment horizontal="right"/>
    </xf>
    <xf numFmtId="165" fontId="21" fillId="0" borderId="0" xfId="5" applyNumberFormat="1" applyFont="1" applyBorder="1" applyAlignment="1">
      <alignment horizontal="right"/>
    </xf>
    <xf numFmtId="0" fontId="21" fillId="0" borderId="0" xfId="5" applyFont="1" applyBorder="1"/>
    <xf numFmtId="170" fontId="15" fillId="0" borderId="10" xfId="5" applyNumberFormat="1" applyFont="1" applyBorder="1" applyAlignment="1">
      <alignment horizontal="left" indent="2"/>
    </xf>
    <xf numFmtId="4" fontId="20" fillId="0" borderId="0" xfId="5" applyNumberFormat="1" applyFont="1" applyFill="1" applyBorder="1"/>
    <xf numFmtId="4" fontId="20" fillId="0" borderId="11" xfId="5" applyNumberFormat="1" applyFont="1" applyFill="1" applyBorder="1"/>
    <xf numFmtId="3" fontId="15" fillId="0" borderId="0" xfId="5" applyNumberFormat="1" applyFont="1" applyFill="1" applyBorder="1"/>
    <xf numFmtId="3" fontId="15" fillId="0" borderId="11" xfId="5" applyNumberFormat="1" applyFont="1" applyFill="1" applyBorder="1"/>
    <xf numFmtId="3" fontId="16" fillId="0" borderId="0" xfId="5" applyNumberFormat="1" applyFont="1" applyFill="1" applyBorder="1"/>
    <xf numFmtId="3" fontId="16" fillId="0" borderId="11" xfId="5" applyNumberFormat="1" applyFont="1" applyFill="1" applyBorder="1"/>
    <xf numFmtId="0" fontId="8" fillId="0" borderId="0" xfId="5" applyFont="1" applyBorder="1"/>
    <xf numFmtId="165" fontId="17" fillId="0" borderId="10" xfId="5" quotePrefix="1" applyNumberFormat="1" applyFont="1" applyBorder="1" applyAlignment="1">
      <alignment horizontal="left"/>
    </xf>
    <xf numFmtId="3" fontId="17" fillId="0" borderId="0" xfId="5" applyNumberFormat="1" applyFont="1" applyFill="1" applyBorder="1"/>
    <xf numFmtId="3" fontId="17" fillId="0" borderId="11" xfId="5" applyNumberFormat="1" applyFont="1" applyFill="1" applyBorder="1"/>
    <xf numFmtId="170" fontId="16" fillId="0" borderId="10" xfId="5" applyNumberFormat="1" applyFont="1" applyBorder="1" applyAlignment="1">
      <alignment horizontal="left" indent="1"/>
    </xf>
    <xf numFmtId="166" fontId="16" fillId="0" borderId="0" xfId="5" applyNumberFormat="1" applyFont="1" applyFill="1" applyBorder="1"/>
    <xf numFmtId="166" fontId="16" fillId="0" borderId="11" xfId="5" applyNumberFormat="1" applyFont="1" applyFill="1" applyBorder="1"/>
    <xf numFmtId="0" fontId="19" fillId="0" borderId="0" xfId="5" applyFont="1" applyBorder="1"/>
    <xf numFmtId="170" fontId="16" fillId="0" borderId="10" xfId="5" applyNumberFormat="1" applyFont="1" applyBorder="1" applyAlignment="1">
      <alignment horizontal="left" indent="2"/>
    </xf>
    <xf numFmtId="170" fontId="20" fillId="0" borderId="10" xfId="5" applyNumberFormat="1" applyFont="1" applyBorder="1" applyAlignment="1">
      <alignment horizontal="left"/>
    </xf>
    <xf numFmtId="3" fontId="20" fillId="0" borderId="0" xfId="5" applyNumberFormat="1" applyFont="1" applyFill="1" applyBorder="1" applyAlignment="1">
      <alignment horizontal="right"/>
    </xf>
    <xf numFmtId="3" fontId="20" fillId="0" borderId="11" xfId="5" applyNumberFormat="1" applyFont="1" applyFill="1" applyBorder="1" applyAlignment="1">
      <alignment horizontal="right"/>
    </xf>
    <xf numFmtId="0" fontId="3" fillId="0" borderId="0" xfId="5" applyFont="1" applyBorder="1"/>
    <xf numFmtId="4" fontId="15" fillId="0" borderId="0" xfId="5" applyNumberFormat="1" applyFont="1" applyFill="1" applyBorder="1" applyAlignment="1">
      <alignment horizontal="right"/>
    </xf>
    <xf numFmtId="4" fontId="15" fillId="0" borderId="11" xfId="5" applyNumberFormat="1" applyFont="1" applyFill="1" applyBorder="1" applyAlignment="1">
      <alignment horizontal="right"/>
    </xf>
    <xf numFmtId="0" fontId="58" fillId="0" borderId="0" xfId="5" applyFont="1" applyBorder="1" applyAlignment="1">
      <alignment horizontal="center"/>
    </xf>
    <xf numFmtId="0" fontId="59" fillId="0" borderId="0" xfId="5" applyFont="1" applyBorder="1" applyAlignment="1">
      <alignment horizontal="center"/>
    </xf>
    <xf numFmtId="4" fontId="15" fillId="0" borderId="0" xfId="5" applyNumberFormat="1" applyFont="1" applyFill="1" applyBorder="1"/>
    <xf numFmtId="4" fontId="15" fillId="0" borderId="11" xfId="5" applyNumberFormat="1" applyFont="1" applyFill="1" applyBorder="1"/>
    <xf numFmtId="0" fontId="22" fillId="0" borderId="0" xfId="5" applyFont="1" applyBorder="1"/>
    <xf numFmtId="170" fontId="15" fillId="0" borderId="8" xfId="5" applyNumberFormat="1" applyFont="1" applyBorder="1"/>
    <xf numFmtId="3" fontId="15" fillId="0" borderId="12" xfId="5" applyNumberFormat="1" applyFont="1" applyFill="1" applyBorder="1"/>
    <xf numFmtId="3" fontId="15" fillId="0" borderId="7" xfId="5" applyNumberFormat="1" applyFont="1" applyFill="1" applyBorder="1"/>
    <xf numFmtId="170" fontId="15" fillId="0" borderId="0" xfId="5" applyNumberFormat="1" applyFont="1" applyBorder="1"/>
    <xf numFmtId="166" fontId="15" fillId="0" borderId="0" xfId="5" applyNumberFormat="1" applyFont="1" applyFill="1" applyBorder="1" applyAlignment="1">
      <alignment horizontal="left"/>
    </xf>
    <xf numFmtId="0" fontId="4" fillId="0" borderId="0" xfId="5" applyFont="1" applyFill="1" applyBorder="1"/>
    <xf numFmtId="0" fontId="4" fillId="0" borderId="0" xfId="5" quotePrefix="1" applyFont="1" applyAlignment="1">
      <alignment horizontal="left"/>
    </xf>
    <xf numFmtId="0" fontId="1" fillId="0" borderId="0" xfId="1"/>
    <xf numFmtId="0" fontId="31" fillId="0" borderId="0" xfId="1" applyFont="1" applyAlignment="1">
      <alignment horizontal="right"/>
    </xf>
    <xf numFmtId="0" fontId="31" fillId="0" borderId="0" xfId="1" applyFont="1" applyAlignment="1"/>
    <xf numFmtId="0" fontId="5" fillId="0" borderId="0" xfId="1" applyFont="1" applyBorder="1" applyAlignment="1">
      <alignment horizontal="left"/>
    </xf>
    <xf numFmtId="0" fontId="16" fillId="0" borderId="0" xfId="1" applyFont="1" applyFill="1" applyBorder="1"/>
    <xf numFmtId="4" fontId="1" fillId="0" borderId="0" xfId="1" applyNumberFormat="1" applyFont="1"/>
    <xf numFmtId="0" fontId="15" fillId="0" borderId="3" xfId="1" applyFont="1" applyBorder="1"/>
    <xf numFmtId="0" fontId="16" fillId="0" borderId="9" xfId="1" applyFont="1" applyFill="1" applyBorder="1"/>
    <xf numFmtId="0" fontId="16" fillId="0" borderId="2" xfId="1" applyFont="1" applyFill="1" applyBorder="1"/>
    <xf numFmtId="0" fontId="20" fillId="0" borderId="10" xfId="1" applyFont="1" applyBorder="1"/>
    <xf numFmtId="3" fontId="17" fillId="0" borderId="0" xfId="1" applyNumberFormat="1" applyFont="1" applyFill="1" applyBorder="1" applyAlignment="1">
      <alignment horizontal="right"/>
    </xf>
    <xf numFmtId="3" fontId="17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indent="1"/>
    </xf>
    <xf numFmtId="3" fontId="16" fillId="0" borderId="0" xfId="1" applyNumberFormat="1" applyFont="1" applyFill="1" applyBorder="1"/>
    <xf numFmtId="3" fontId="16" fillId="0" borderId="11" xfId="1" applyNumberFormat="1" applyFont="1" applyFill="1" applyBorder="1"/>
    <xf numFmtId="0" fontId="15" fillId="0" borderId="10" xfId="1" applyFont="1" applyBorder="1" applyAlignment="1">
      <alignment horizontal="left" indent="2"/>
    </xf>
    <xf numFmtId="3" fontId="16" fillId="0" borderId="0" xfId="1" applyNumberFormat="1" applyFont="1" applyFill="1" applyBorder="1" applyAlignment="1">
      <alignment horizontal="right"/>
    </xf>
    <xf numFmtId="3" fontId="16" fillId="0" borderId="11" xfId="1" applyNumberFormat="1" applyFont="1" applyFill="1" applyBorder="1" applyAlignment="1">
      <alignment horizontal="right"/>
    </xf>
    <xf numFmtId="166" fontId="16" fillId="0" borderId="0" xfId="1" applyNumberFormat="1" applyFont="1" applyFill="1" applyBorder="1"/>
    <xf numFmtId="166" fontId="16" fillId="0" borderId="11" xfId="1" applyNumberFormat="1" applyFont="1" applyFill="1" applyBorder="1"/>
    <xf numFmtId="0" fontId="1" fillId="0" borderId="0" xfId="1" applyFont="1"/>
    <xf numFmtId="0" fontId="15" fillId="0" borderId="8" xfId="1" applyFont="1" applyBorder="1"/>
    <xf numFmtId="3" fontId="16" fillId="0" borderId="12" xfId="1" applyNumberFormat="1" applyFont="1" applyFill="1" applyBorder="1"/>
    <xf numFmtId="3" fontId="16" fillId="0" borderId="7" xfId="1" applyNumberFormat="1" applyFont="1" applyFill="1" applyBorder="1"/>
    <xf numFmtId="0" fontId="15" fillId="0" borderId="0" xfId="1" applyFont="1" applyFill="1" applyBorder="1"/>
    <xf numFmtId="166" fontId="7" fillId="0" borderId="0" xfId="1" applyNumberFormat="1" applyFont="1" applyFill="1" applyBorder="1" applyAlignment="1">
      <alignment horizontal="left"/>
    </xf>
    <xf numFmtId="0" fontId="16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60" fillId="0" borderId="0" xfId="1" applyFont="1" applyFill="1"/>
    <xf numFmtId="0" fontId="1" fillId="0" borderId="0" xfId="1" applyFill="1"/>
    <xf numFmtId="0" fontId="4" fillId="0" borderId="0" xfId="1" applyFont="1"/>
    <xf numFmtId="0" fontId="61" fillId="0" borderId="0" xfId="3" applyFont="1"/>
    <xf numFmtId="0" fontId="62" fillId="0" borderId="0" xfId="3" applyFont="1"/>
    <xf numFmtId="0" fontId="61" fillId="0" borderId="0" xfId="3" applyFont="1" applyBorder="1"/>
    <xf numFmtId="0" fontId="63" fillId="0" borderId="0" xfId="3" applyFont="1" applyAlignment="1">
      <alignment horizontal="left"/>
    </xf>
    <xf numFmtId="0" fontId="61" fillId="0" borderId="0" xfId="3" applyFont="1" applyAlignment="1">
      <alignment horizontal="left"/>
    </xf>
    <xf numFmtId="0" fontId="62" fillId="0" borderId="0" xfId="3" applyFont="1" applyAlignment="1">
      <alignment horizontal="left"/>
    </xf>
    <xf numFmtId="0" fontId="61" fillId="0" borderId="0" xfId="3" applyFont="1" applyBorder="1" applyAlignment="1">
      <alignment horizontal="center"/>
    </xf>
    <xf numFmtId="0" fontId="61" fillId="0" borderId="0" xfId="3" applyFont="1" applyAlignment="1">
      <alignment horizontal="center"/>
    </xf>
    <xf numFmtId="0" fontId="34" fillId="0" borderId="0" xfId="3" applyFont="1" applyAlignment="1"/>
    <xf numFmtId="0" fontId="62" fillId="0" borderId="0" xfId="3" applyFont="1" applyAlignment="1">
      <alignment horizontal="right"/>
    </xf>
    <xf numFmtId="0" fontId="16" fillId="0" borderId="0" xfId="3" applyFont="1" applyAlignment="1">
      <alignment horizontal="center"/>
    </xf>
    <xf numFmtId="0" fontId="14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14" fillId="2" borderId="8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16" fillId="0" borderId="13" xfId="3" applyFont="1" applyFill="1" applyBorder="1" applyAlignment="1"/>
    <xf numFmtId="0" fontId="16" fillId="0" borderId="13" xfId="3" applyFont="1" applyFill="1" applyBorder="1" applyAlignment="1">
      <alignment horizontal="centerContinuous"/>
    </xf>
    <xf numFmtId="0" fontId="16" fillId="0" borderId="6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17" fillId="0" borderId="3" xfId="3" applyNumberFormat="1" applyFont="1" applyFill="1" applyBorder="1" applyAlignment="1">
      <alignment horizontal="centerContinuous"/>
    </xf>
    <xf numFmtId="2" fontId="16" fillId="0" borderId="9" xfId="3" applyNumberFormat="1" applyFont="1" applyFill="1" applyBorder="1" applyAlignment="1">
      <alignment horizontal="center"/>
    </xf>
    <xf numFmtId="2" fontId="16" fillId="0" borderId="9" xfId="3" quotePrefix="1" applyNumberFormat="1" applyFont="1" applyFill="1" applyBorder="1" applyAlignment="1">
      <alignment horizontal="center"/>
    </xf>
    <xf numFmtId="2" fontId="16" fillId="0" borderId="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0" fontId="17" fillId="0" borderId="10" xfId="3" applyNumberFormat="1" applyFont="1" applyFill="1" applyBorder="1" applyAlignment="1">
      <alignment horizontal="centerContinuous"/>
    </xf>
    <xf numFmtId="2" fontId="16" fillId="0" borderId="0" xfId="3" applyNumberFormat="1" applyFont="1" applyFill="1" applyBorder="1" applyAlignment="1">
      <alignment horizontal="center"/>
    </xf>
    <xf numFmtId="2" fontId="16" fillId="0" borderId="0" xfId="3" quotePrefix="1" applyNumberFormat="1" applyFont="1" applyFill="1" applyBorder="1" applyAlignment="1">
      <alignment horizontal="center"/>
    </xf>
    <xf numFmtId="2" fontId="16" fillId="0" borderId="11" xfId="3" quotePrefix="1" applyNumberFormat="1" applyFont="1" applyFill="1" applyBorder="1" applyAlignment="1">
      <alignment horizontal="center"/>
    </xf>
    <xf numFmtId="164" fontId="17" fillId="0" borderId="10" xfId="3" applyNumberFormat="1" applyFont="1" applyFill="1" applyBorder="1" applyAlignment="1">
      <alignment horizontal="centerContinuous"/>
    </xf>
    <xf numFmtId="2" fontId="16" fillId="0" borderId="0" xfId="3" quotePrefix="1" applyNumberFormat="1" applyFont="1" applyFill="1" applyBorder="1" applyAlignment="1">
      <alignment horizontal="right"/>
    </xf>
    <xf numFmtId="2" fontId="16" fillId="0" borderId="11" xfId="3" quotePrefix="1" applyNumberFormat="1" applyFont="1" applyFill="1" applyBorder="1" applyAlignment="1">
      <alignment horizontal="right"/>
    </xf>
    <xf numFmtId="2" fontId="16" fillId="0" borderId="0" xfId="3" applyNumberFormat="1" applyFont="1" applyFill="1" applyBorder="1" applyAlignment="1">
      <alignment horizontal="right"/>
    </xf>
    <xf numFmtId="2" fontId="16" fillId="0" borderId="0" xfId="3" quotePrefix="1" applyNumberFormat="1" applyFont="1" applyBorder="1" applyAlignment="1">
      <alignment horizontal="right"/>
    </xf>
    <xf numFmtId="2" fontId="16" fillId="0" borderId="12" xfId="3" quotePrefix="1" applyNumberFormat="1" applyFont="1" applyFill="1" applyBorder="1" applyAlignment="1">
      <alignment horizontal="right"/>
    </xf>
    <xf numFmtId="2" fontId="16" fillId="0" borderId="12" xfId="3" applyNumberFormat="1" applyFont="1" applyFill="1" applyBorder="1" applyAlignment="1">
      <alignment horizontal="right"/>
    </xf>
    <xf numFmtId="2" fontId="16" fillId="0" borderId="7" xfId="3" quotePrefix="1" applyNumberFormat="1" applyFont="1" applyFill="1" applyBorder="1" applyAlignment="1">
      <alignment horizontal="right"/>
    </xf>
    <xf numFmtId="0" fontId="26" fillId="0" borderId="0" xfId="3" applyFont="1" applyBorder="1"/>
    <xf numFmtId="0" fontId="26" fillId="0" borderId="0" xfId="3" applyFont="1" applyAlignment="1">
      <alignment horizontal="center"/>
    </xf>
    <xf numFmtId="2" fontId="7" fillId="0" borderId="0" xfId="3" quotePrefix="1" applyNumberFormat="1" applyFont="1" applyFill="1" applyBorder="1" applyAlignment="1">
      <alignment horizontal="center"/>
    </xf>
    <xf numFmtId="0" fontId="26" fillId="0" borderId="0" xfId="3" applyFont="1" applyBorder="1" applyAlignment="1">
      <alignment horizontal="center"/>
    </xf>
    <xf numFmtId="0" fontId="30" fillId="0" borderId="0" xfId="1" applyFont="1"/>
    <xf numFmtId="0" fontId="64" fillId="0" borderId="0" xfId="1" applyFont="1" applyAlignment="1">
      <alignment horizontal="right"/>
    </xf>
    <xf numFmtId="0" fontId="15" fillId="0" borderId="0" xfId="1" applyFont="1"/>
    <xf numFmtId="0" fontId="65" fillId="0" borderId="0" xfId="1" applyFont="1"/>
    <xf numFmtId="0" fontId="16" fillId="0" borderId="0" xfId="1" applyFont="1" applyAlignment="1">
      <alignment horizontal="right"/>
    </xf>
    <xf numFmtId="0" fontId="15" fillId="0" borderId="0" xfId="1" applyFont="1" applyBorder="1" applyAlignment="1"/>
    <xf numFmtId="0" fontId="7" fillId="0" borderId="0" xfId="1" applyFont="1" applyAlignment="1">
      <alignment horizontal="left"/>
    </xf>
    <xf numFmtId="0" fontId="23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17" fillId="0" borderId="14" xfId="1" applyFont="1" applyBorder="1" applyAlignment="1">
      <alignment horizontal="left" wrapText="1"/>
    </xf>
    <xf numFmtId="165" fontId="17" fillId="0" borderId="14" xfId="1" applyNumberFormat="1" applyFont="1" applyBorder="1" applyAlignment="1">
      <alignment horizontal="right"/>
    </xf>
    <xf numFmtId="165" fontId="17" fillId="0" borderId="9" xfId="1" applyNumberFormat="1" applyFont="1" applyBorder="1" applyAlignment="1">
      <alignment horizontal="right"/>
    </xf>
    <xf numFmtId="165" fontId="17" fillId="0" borderId="2" xfId="1" applyNumberFormat="1" applyFont="1" applyBorder="1" applyAlignment="1">
      <alignment horizontal="right"/>
    </xf>
    <xf numFmtId="0" fontId="23" fillId="0" borderId="0" xfId="1" applyFont="1"/>
    <xf numFmtId="0" fontId="16" fillId="0" borderId="15" xfId="1" applyFont="1" applyBorder="1" applyAlignment="1">
      <alignment horizontal="left" indent="2"/>
    </xf>
    <xf numFmtId="165" fontId="16" fillId="0" borderId="15" xfId="1" applyNumberFormat="1" applyFont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0" fontId="16" fillId="0" borderId="0" xfId="1" applyFont="1" applyBorder="1"/>
    <xf numFmtId="0" fontId="16" fillId="0" borderId="11" xfId="1" applyFont="1" applyBorder="1"/>
    <xf numFmtId="0" fontId="17" fillId="0" borderId="15" xfId="1" applyFont="1" applyBorder="1" applyAlignment="1">
      <alignment horizontal="left" indent="1"/>
    </xf>
    <xf numFmtId="165" fontId="16" fillId="0" borderId="11" xfId="1" applyNumberFormat="1" applyFont="1" applyBorder="1" applyAlignment="1">
      <alignment horizontal="right"/>
    </xf>
    <xf numFmtId="0" fontId="17" fillId="0" borderId="15" xfId="1" applyFont="1" applyBorder="1" applyAlignment="1">
      <alignment horizontal="left" wrapText="1" indent="1"/>
    </xf>
    <xf numFmtId="0" fontId="16" fillId="0" borderId="15" xfId="1" applyFont="1" applyBorder="1" applyAlignment="1">
      <alignment horizontal="left" indent="1"/>
    </xf>
    <xf numFmtId="165" fontId="16" fillId="0" borderId="15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>
      <alignment horizontal="right"/>
    </xf>
    <xf numFmtId="0" fontId="16" fillId="0" borderId="15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165" fontId="17" fillId="0" borderId="15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right"/>
    </xf>
    <xf numFmtId="165" fontId="17" fillId="0" borderId="11" xfId="1" applyNumberFormat="1" applyFont="1" applyFill="1" applyBorder="1" applyAlignment="1">
      <alignment horizontal="right"/>
    </xf>
    <xf numFmtId="0" fontId="24" fillId="0" borderId="0" xfId="1" applyFont="1"/>
    <xf numFmtId="0" fontId="25" fillId="0" borderId="0" xfId="1" applyFont="1"/>
    <xf numFmtId="165" fontId="16" fillId="0" borderId="11" xfId="1" applyNumberFormat="1" applyFont="1" applyFill="1" applyBorder="1" applyAlignment="1">
      <alignment horizontal="right"/>
    </xf>
    <xf numFmtId="0" fontId="16" fillId="0" borderId="15" xfId="1" applyFont="1" applyFill="1" applyBorder="1"/>
    <xf numFmtId="0" fontId="30" fillId="0" borderId="11" xfId="1" applyFont="1" applyBorder="1"/>
    <xf numFmtId="165" fontId="16" fillId="0" borderId="15" xfId="1" applyNumberFormat="1" applyFont="1" applyBorder="1"/>
    <xf numFmtId="165" fontId="16" fillId="0" borderId="0" xfId="1" applyNumberFormat="1" applyFont="1" applyBorder="1"/>
    <xf numFmtId="0" fontId="16" fillId="0" borderId="11" xfId="1" applyFont="1" applyFill="1" applyBorder="1"/>
    <xf numFmtId="165" fontId="16" fillId="0" borderId="11" xfId="1" applyNumberFormat="1" applyFont="1" applyBorder="1"/>
    <xf numFmtId="0" fontId="16" fillId="0" borderId="16" xfId="1" applyFont="1" applyBorder="1" applyAlignment="1">
      <alignment horizontal="left"/>
    </xf>
    <xf numFmtId="165" fontId="16" fillId="0" borderId="16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5" fontId="16" fillId="0" borderId="7" xfId="1" applyNumberFormat="1" applyFont="1" applyBorder="1"/>
    <xf numFmtId="0" fontId="23" fillId="0" borderId="0" xfId="1" applyFont="1" applyAlignment="1">
      <alignment wrapText="1"/>
    </xf>
    <xf numFmtId="0" fontId="17" fillId="0" borderId="10" xfId="1" applyFont="1" applyBorder="1" applyAlignment="1">
      <alignment horizontal="left" wrapText="1"/>
    </xf>
    <xf numFmtId="165" fontId="17" fillId="0" borderId="15" xfId="1" applyNumberFormat="1" applyFont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17" fillId="0" borderId="11" xfId="1" applyNumberFormat="1" applyFont="1" applyBorder="1" applyAlignment="1">
      <alignment horizontal="right" wrapText="1"/>
    </xf>
    <xf numFmtId="0" fontId="8" fillId="0" borderId="0" xfId="1" applyFont="1" applyBorder="1"/>
    <xf numFmtId="0" fontId="16" fillId="0" borderId="10" xfId="1" applyFont="1" applyBorder="1" applyAlignment="1">
      <alignment horizontal="left" indent="2"/>
    </xf>
    <xf numFmtId="0" fontId="16" fillId="0" borderId="10" xfId="1" applyFont="1" applyBorder="1" applyAlignment="1">
      <alignment horizontal="left" indent="1"/>
    </xf>
    <xf numFmtId="0" fontId="17" fillId="0" borderId="15" xfId="1" applyFont="1" applyBorder="1"/>
    <xf numFmtId="0" fontId="17" fillId="0" borderId="0" xfId="1" applyFont="1" applyBorder="1"/>
    <xf numFmtId="0" fontId="17" fillId="3" borderId="0" xfId="1" applyFont="1" applyFill="1" applyBorder="1"/>
    <xf numFmtId="0" fontId="17" fillId="3" borderId="11" xfId="1" applyFont="1" applyFill="1" applyBorder="1"/>
    <xf numFmtId="0" fontId="16" fillId="0" borderId="15" xfId="1" applyFont="1" applyBorder="1"/>
    <xf numFmtId="165" fontId="16" fillId="0" borderId="7" xfId="1" applyNumberFormat="1" applyFont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0" fontId="30" fillId="0" borderId="0" xfId="1" applyFont="1" applyBorder="1"/>
    <xf numFmtId="165" fontId="66" fillId="0" borderId="0" xfId="1" applyNumberFormat="1" applyFont="1" applyBorder="1" applyAlignment="1">
      <alignment horizontal="right"/>
    </xf>
    <xf numFmtId="0" fontId="16" fillId="0" borderId="0" xfId="1" applyFont="1"/>
    <xf numFmtId="0" fontId="17" fillId="0" borderId="0" xfId="1" applyFont="1" applyBorder="1" applyAlignment="1">
      <alignment horizontal="right"/>
    </xf>
    <xf numFmtId="0" fontId="17" fillId="0" borderId="0" xfId="1" applyFont="1" applyFill="1" applyBorder="1"/>
    <xf numFmtId="0" fontId="18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16" fillId="0" borderId="15" xfId="1" applyFont="1" applyBorder="1" applyAlignment="1">
      <alignment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3" fontId="17" fillId="0" borderId="15" xfId="1" applyNumberFormat="1" applyFont="1" applyBorder="1" applyAlignment="1">
      <alignment horizontal="right"/>
    </xf>
    <xf numFmtId="165" fontId="17" fillId="0" borderId="0" xfId="1" applyNumberFormat="1" applyFont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165" fontId="17" fillId="0" borderId="11" xfId="1" applyNumberFormat="1" applyFont="1" applyBorder="1" applyAlignment="1">
      <alignment horizontal="right"/>
    </xf>
    <xf numFmtId="3" fontId="16" fillId="0" borderId="15" xfId="1" applyNumberFormat="1" applyFont="1" applyBorder="1" applyAlignment="1">
      <alignment horizontal="right"/>
    </xf>
    <xf numFmtId="3" fontId="16" fillId="0" borderId="0" xfId="1" applyNumberFormat="1" applyFont="1" applyBorder="1" applyAlignment="1">
      <alignment horizontal="right"/>
    </xf>
    <xf numFmtId="0" fontId="46" fillId="0" borderId="0" xfId="1" applyFont="1" applyBorder="1"/>
    <xf numFmtId="0" fontId="16" fillId="0" borderId="15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7" fillId="0" borderId="15" xfId="1" applyFont="1" applyBorder="1" applyAlignment="1">
      <alignment horizontal="right"/>
    </xf>
    <xf numFmtId="0" fontId="17" fillId="0" borderId="11" xfId="1" applyFont="1" applyBorder="1" applyAlignment="1">
      <alignment horizontal="right"/>
    </xf>
    <xf numFmtId="3" fontId="17" fillId="0" borderId="15" xfId="1" applyNumberFormat="1" applyFont="1" applyFill="1" applyBorder="1" applyAlignment="1">
      <alignment horizontal="right"/>
    </xf>
    <xf numFmtId="0" fontId="74" fillId="0" borderId="0" xfId="1" applyFont="1" applyBorder="1"/>
    <xf numFmtId="166" fontId="17" fillId="0" borderId="15" xfId="1" applyNumberFormat="1" applyFont="1" applyBorder="1" applyAlignment="1">
      <alignment horizontal="right"/>
    </xf>
    <xf numFmtId="166" fontId="17" fillId="0" borderId="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6" fillId="0" borderId="15" xfId="1" applyNumberFormat="1" applyFont="1" applyBorder="1" applyAlignment="1">
      <alignment horizontal="right"/>
    </xf>
    <xf numFmtId="166" fontId="16" fillId="0" borderId="0" xfId="1" applyNumberFormat="1" applyFont="1" applyBorder="1" applyAlignment="1">
      <alignment horizontal="right"/>
    </xf>
    <xf numFmtId="166" fontId="16" fillId="0" borderId="11" xfId="1" applyNumberFormat="1" applyFont="1" applyBorder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11" xfId="1" applyNumberFormat="1" applyFont="1" applyFill="1" applyBorder="1" applyAlignment="1">
      <alignment horizontal="right"/>
    </xf>
    <xf numFmtId="171" fontId="16" fillId="0" borderId="15" xfId="1" applyNumberFormat="1" applyFont="1" applyFill="1" applyBorder="1" applyAlignment="1" applyProtection="1">
      <alignment horizontal="right"/>
    </xf>
    <xf numFmtId="172" fontId="16" fillId="0" borderId="0" xfId="1" applyNumberFormat="1" applyFont="1" applyFill="1" applyBorder="1" applyAlignment="1" applyProtection="1">
      <alignment horizontal="right"/>
    </xf>
    <xf numFmtId="171" fontId="16" fillId="0" borderId="0" xfId="1" applyNumberFormat="1" applyFont="1" applyFill="1" applyBorder="1" applyAlignment="1" applyProtection="1">
      <alignment horizontal="right"/>
    </xf>
    <xf numFmtId="172" fontId="16" fillId="0" borderId="11" xfId="1" applyNumberFormat="1" applyFont="1" applyFill="1" applyBorder="1" applyAlignment="1" applyProtection="1">
      <alignment horizontal="right"/>
    </xf>
    <xf numFmtId="166" fontId="16" fillId="0" borderId="15" xfId="1" applyNumberFormat="1" applyFont="1" applyFill="1" applyBorder="1" applyAlignment="1">
      <alignment horizontal="right"/>
    </xf>
    <xf numFmtId="166" fontId="16" fillId="0" borderId="0" xfId="1" applyNumberFormat="1" applyFont="1" applyFill="1" applyBorder="1" applyAlignment="1">
      <alignment horizontal="right"/>
    </xf>
    <xf numFmtId="166" fontId="16" fillId="0" borderId="11" xfId="1" applyNumberFormat="1" applyFont="1" applyFill="1" applyBorder="1" applyAlignment="1">
      <alignment horizontal="right"/>
    </xf>
    <xf numFmtId="166" fontId="16" fillId="0" borderId="16" xfId="1" applyNumberFormat="1" applyFont="1" applyFill="1" applyBorder="1" applyAlignment="1">
      <alignment horizontal="right"/>
    </xf>
    <xf numFmtId="166" fontId="16" fillId="0" borderId="12" xfId="1" applyNumberFormat="1" applyFont="1" applyFill="1" applyBorder="1" applyAlignment="1">
      <alignment horizontal="right"/>
    </xf>
    <xf numFmtId="166" fontId="16" fillId="0" borderId="7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30" fillId="0" borderId="0" xfId="1" applyFont="1" applyFill="1" applyBorder="1"/>
    <xf numFmtId="0" fontId="26" fillId="0" borderId="0" xfId="1" applyFont="1"/>
    <xf numFmtId="0" fontId="45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166" fontId="7" fillId="0" borderId="0" xfId="1" applyNumberFormat="1" applyFont="1" applyBorder="1"/>
    <xf numFmtId="49" fontId="14" fillId="2" borderId="3" xfId="1" applyNumberFormat="1" applyFont="1" applyFill="1" applyBorder="1" applyAlignment="1">
      <alignment horizontal="center" vertical="center"/>
    </xf>
    <xf numFmtId="3" fontId="17" fillId="0" borderId="0" xfId="1" applyNumberFormat="1" applyFont="1" applyBorder="1"/>
    <xf numFmtId="3" fontId="17" fillId="0" borderId="0" xfId="1" applyNumberFormat="1" applyFont="1" applyFill="1" applyBorder="1"/>
    <xf numFmtId="3" fontId="17" fillId="0" borderId="11" xfId="1" applyNumberFormat="1" applyFont="1" applyBorder="1"/>
    <xf numFmtId="3" fontId="16" fillId="0" borderId="0" xfId="1" applyNumberFormat="1" applyFont="1" applyBorder="1"/>
    <xf numFmtId="3" fontId="16" fillId="0" borderId="11" xfId="1" applyNumberFormat="1" applyFont="1" applyBorder="1"/>
    <xf numFmtId="0" fontId="17" fillId="0" borderId="10" xfId="1" applyFont="1" applyBorder="1" applyAlignment="1">
      <alignment horizontal="left" indent="1"/>
    </xf>
    <xf numFmtId="3" fontId="17" fillId="0" borderId="11" xfId="1" applyNumberFormat="1" applyFont="1" applyFill="1" applyBorder="1"/>
    <xf numFmtId="0" fontId="18" fillId="0" borderId="0" xfId="1" applyFont="1" applyBorder="1" applyAlignment="1">
      <alignment horizontal="left" indent="1"/>
    </xf>
    <xf numFmtId="0" fontId="16" fillId="0" borderId="10" xfId="1" applyFont="1" applyBorder="1" applyAlignment="1">
      <alignment horizontal="left"/>
    </xf>
    <xf numFmtId="0" fontId="17" fillId="0" borderId="10" xfId="1" applyFont="1" applyBorder="1" applyAlignment="1">
      <alignment horizontal="left"/>
    </xf>
    <xf numFmtId="3" fontId="17" fillId="0" borderId="11" xfId="1" applyNumberFormat="1" applyFont="1" applyBorder="1" applyAlignment="1">
      <alignment horizontal="right"/>
    </xf>
    <xf numFmtId="0" fontId="18" fillId="0" borderId="0" xfId="1" applyFont="1" applyBorder="1" applyAlignment="1">
      <alignment horizontal="center"/>
    </xf>
    <xf numFmtId="3" fontId="16" fillId="0" borderId="11" xfId="1" applyNumberFormat="1" applyFont="1" applyBorder="1" applyAlignment="1">
      <alignment horizontal="right"/>
    </xf>
    <xf numFmtId="0" fontId="74" fillId="0" borderId="0" xfId="1" applyFont="1" applyBorder="1" applyAlignment="1">
      <alignment horizontal="left" indent="1"/>
    </xf>
    <xf numFmtId="0" fontId="16" fillId="0" borderId="8" xfId="1" applyFont="1" applyBorder="1"/>
    <xf numFmtId="3" fontId="16" fillId="0" borderId="12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76" fillId="0" borderId="0" xfId="1" applyFont="1" applyBorder="1" applyAlignment="1"/>
    <xf numFmtId="0" fontId="16" fillId="0" borderId="0" xfId="1" applyFont="1" applyAlignment="1">
      <alignment horizontal="left"/>
    </xf>
    <xf numFmtId="0" fontId="77" fillId="0" borderId="0" xfId="1" applyFont="1" applyAlignment="1"/>
    <xf numFmtId="0" fontId="17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164" fontId="14" fillId="2" borderId="13" xfId="1" applyNumberFormat="1" applyFont="1" applyFill="1" applyBorder="1" applyAlignment="1">
      <alignment horizontal="left" vertical="center"/>
    </xf>
    <xf numFmtId="0" fontId="17" fillId="0" borderId="14" xfId="1" applyFont="1" applyBorder="1" applyAlignment="1">
      <alignment horizontal="left"/>
    </xf>
    <xf numFmtId="3" fontId="17" fillId="0" borderId="14" xfId="1" applyNumberFormat="1" applyFont="1" applyBorder="1"/>
    <xf numFmtId="3" fontId="17" fillId="0" borderId="9" xfId="1" applyNumberFormat="1" applyFont="1" applyBorder="1"/>
    <xf numFmtId="3" fontId="17" fillId="0" borderId="9" xfId="1" applyNumberFormat="1" applyFont="1" applyFill="1" applyBorder="1"/>
    <xf numFmtId="3" fontId="17" fillId="0" borderId="2" xfId="1" applyNumberFormat="1" applyFont="1" applyFill="1" applyBorder="1"/>
    <xf numFmtId="3" fontId="16" fillId="0" borderId="15" xfId="1" applyNumberFormat="1" applyFont="1" applyBorder="1"/>
    <xf numFmtId="3" fontId="17" fillId="0" borderId="15" xfId="1" applyNumberFormat="1" applyFont="1" applyBorder="1"/>
    <xf numFmtId="0" fontId="17" fillId="0" borderId="15" xfId="1" applyFont="1" applyBorder="1" applyAlignment="1">
      <alignment horizontal="left" wrapText="1"/>
    </xf>
    <xf numFmtId="3" fontId="17" fillId="0" borderId="15" xfId="1" applyNumberFormat="1" applyFont="1" applyFill="1" applyBorder="1"/>
    <xf numFmtId="0" fontId="20" fillId="0" borderId="15" xfId="1" applyFont="1" applyBorder="1" applyAlignment="1">
      <alignment horizontal="left" indent="1"/>
    </xf>
    <xf numFmtId="4" fontId="17" fillId="0" borderId="15" xfId="1" applyNumberFormat="1" applyFont="1" applyBorder="1" applyAlignment="1">
      <alignment horizontal="left"/>
    </xf>
    <xf numFmtId="49" fontId="16" fillId="0" borderId="15" xfId="1" applyNumberFormat="1" applyFont="1" applyBorder="1" applyAlignment="1">
      <alignment horizontal="left"/>
    </xf>
    <xf numFmtId="3" fontId="16" fillId="0" borderId="16" xfId="1" applyNumberFormat="1" applyFont="1" applyBorder="1" applyAlignment="1">
      <alignment horizontal="right"/>
    </xf>
    <xf numFmtId="0" fontId="16" fillId="0" borderId="0" xfId="5" applyFont="1"/>
    <xf numFmtId="0" fontId="16" fillId="0" borderId="0" xfId="5" applyFont="1" applyAlignment="1">
      <alignment horizontal="right"/>
    </xf>
    <xf numFmtId="0" fontId="16" fillId="0" borderId="0" xfId="5" applyFont="1" applyAlignment="1">
      <alignment horizontal="left"/>
    </xf>
    <xf numFmtId="0" fontId="7" fillId="0" borderId="0" xfId="5" applyFont="1" applyAlignment="1">
      <alignment horizontal="right"/>
    </xf>
    <xf numFmtId="3" fontId="16" fillId="0" borderId="0" xfId="5" applyNumberFormat="1" applyFont="1" applyAlignment="1">
      <alignment horizontal="right"/>
    </xf>
    <xf numFmtId="0" fontId="17" fillId="0" borderId="13" xfId="5" applyFont="1" applyBorder="1" applyAlignment="1">
      <alignment horizontal="center" vertical="center"/>
    </xf>
    <xf numFmtId="3" fontId="17" fillId="0" borderId="9" xfId="5" applyNumberFormat="1" applyFont="1" applyBorder="1" applyAlignment="1">
      <alignment horizontal="right"/>
    </xf>
    <xf numFmtId="3" fontId="17" fillId="0" borderId="2" xfId="5" applyNumberFormat="1" applyFont="1" applyBorder="1" applyAlignment="1">
      <alignment horizontal="right"/>
    </xf>
    <xf numFmtId="0" fontId="17" fillId="0" borderId="10" xfId="5" applyFont="1" applyBorder="1" applyAlignment="1">
      <alignment horizontal="left" indent="2"/>
    </xf>
    <xf numFmtId="3" fontId="17" fillId="0" borderId="0" xfId="5" applyNumberFormat="1" applyFont="1" applyBorder="1" applyAlignment="1">
      <alignment horizontal="right"/>
    </xf>
    <xf numFmtId="3" fontId="17" fillId="0" borderId="11" xfId="5" applyNumberFormat="1" applyFont="1" applyBorder="1" applyAlignment="1">
      <alignment horizontal="right"/>
    </xf>
    <xf numFmtId="0" fontId="17" fillId="0" borderId="0" xfId="5" applyFont="1"/>
    <xf numFmtId="0" fontId="16" fillId="0" borderId="10" xfId="5" applyFont="1" applyBorder="1" applyAlignment="1">
      <alignment horizontal="left" indent="1"/>
    </xf>
    <xf numFmtId="3" fontId="16" fillId="0" borderId="0" xfId="5" applyNumberFormat="1" applyFont="1" applyBorder="1" applyAlignment="1">
      <alignment horizontal="right"/>
    </xf>
    <xf numFmtId="3" fontId="16" fillId="0" borderId="11" xfId="5" applyNumberFormat="1" applyFont="1" applyBorder="1" applyAlignment="1">
      <alignment horizontal="right"/>
    </xf>
    <xf numFmtId="0" fontId="16" fillId="0" borderId="12" xfId="5" applyFont="1" applyBorder="1"/>
    <xf numFmtId="0" fontId="16" fillId="0" borderId="7" xfId="5" applyFont="1" applyBorder="1"/>
    <xf numFmtId="0" fontId="7" fillId="0" borderId="0" xfId="5" applyFont="1" applyBorder="1"/>
    <xf numFmtId="0" fontId="64" fillId="0" borderId="0" xfId="1" applyFont="1" applyFill="1" applyBorder="1" applyAlignment="1">
      <alignment horizontal="left"/>
    </xf>
    <xf numFmtId="165" fontId="16" fillId="0" borderId="0" xfId="1" applyNumberFormat="1" applyFont="1" applyFill="1" applyBorder="1"/>
    <xf numFmtId="3" fontId="14" fillId="2" borderId="3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164" fontId="16" fillId="0" borderId="9" xfId="1" applyNumberFormat="1" applyFont="1" applyBorder="1" applyAlignment="1">
      <alignment horizontal="center"/>
    </xf>
    <xf numFmtId="164" fontId="16" fillId="0" borderId="2" xfId="1" applyNumberFormat="1" applyFont="1" applyBorder="1" applyAlignment="1">
      <alignment horizontal="center"/>
    </xf>
    <xf numFmtId="165" fontId="17" fillId="0" borderId="0" xfId="1" applyNumberFormat="1" applyFont="1" applyBorder="1"/>
    <xf numFmtId="165" fontId="17" fillId="0" borderId="11" xfId="1" applyNumberFormat="1" applyFont="1" applyBorder="1"/>
    <xf numFmtId="165" fontId="17" fillId="0" borderId="15" xfId="1" applyNumberFormat="1" applyFont="1" applyBorder="1" applyAlignment="1">
      <alignment horizontal="right"/>
    </xf>
    <xf numFmtId="3" fontId="16" fillId="0" borderId="16" xfId="1" applyNumberFormat="1" applyFont="1" applyBorder="1" applyAlignment="1">
      <alignment horizontal="center"/>
    </xf>
    <xf numFmtId="164" fontId="16" fillId="0" borderId="12" xfId="1" applyNumberFormat="1" applyFont="1" applyBorder="1" applyAlignment="1">
      <alignment horizontal="center"/>
    </xf>
    <xf numFmtId="3" fontId="16" fillId="0" borderId="12" xfId="1" applyNumberFormat="1" applyFont="1" applyBorder="1" applyAlignment="1">
      <alignment horizontal="center"/>
    </xf>
    <xf numFmtId="164" fontId="16" fillId="0" borderId="7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17" fillId="0" borderId="6" xfId="1" applyFont="1" applyBorder="1" applyAlignment="1">
      <alignment horizontal="left"/>
    </xf>
    <xf numFmtId="0" fontId="17" fillId="0" borderId="9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3" fontId="17" fillId="0" borderId="14" xfId="1" applyNumberFormat="1" applyFont="1" applyBorder="1" applyAlignment="1">
      <alignment horizontal="center"/>
    </xf>
    <xf numFmtId="3" fontId="17" fillId="0" borderId="9" xfId="1" applyNumberFormat="1" applyFont="1" applyBorder="1" applyAlignment="1">
      <alignment horizontal="center"/>
    </xf>
    <xf numFmtId="0" fontId="16" fillId="0" borderId="15" xfId="1" applyFont="1" applyBorder="1" applyAlignment="1">
      <alignment horizontal="left" wrapText="1" indent="2"/>
    </xf>
    <xf numFmtId="1" fontId="16" fillId="0" borderId="15" xfId="1" applyNumberFormat="1" applyFont="1" applyBorder="1" applyAlignment="1">
      <alignment horizontal="right"/>
    </xf>
    <xf numFmtId="1" fontId="16" fillId="0" borderId="0" xfId="1" applyNumberFormat="1" applyFont="1" applyBorder="1" applyAlignment="1">
      <alignment horizontal="right"/>
    </xf>
    <xf numFmtId="0" fontId="17" fillId="0" borderId="4" xfId="1" applyFont="1" applyBorder="1" applyAlignment="1">
      <alignment horizontal="center"/>
    </xf>
    <xf numFmtId="3" fontId="17" fillId="0" borderId="15" xfId="1" applyNumberFormat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3" fontId="17" fillId="0" borderId="0" xfId="1" applyNumberFormat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3" fontId="16" fillId="0" borderId="15" xfId="1" applyNumberFormat="1" applyFont="1" applyFill="1" applyBorder="1" applyAlignment="1">
      <alignment horizontal="right"/>
    </xf>
    <xf numFmtId="0" fontId="16" fillId="0" borderId="16" xfId="1" applyFont="1" applyBorder="1" applyAlignment="1">
      <alignment horizontal="left" wrapText="1"/>
    </xf>
    <xf numFmtId="0" fontId="1" fillId="0" borderId="0" xfId="1" applyFont="1" applyAlignment="1">
      <alignment horizontal="left"/>
    </xf>
    <xf numFmtId="0" fontId="14" fillId="2" borderId="13" xfId="1" applyFont="1" applyFill="1" applyBorder="1" applyAlignment="1">
      <alignment horizontal="left" vertical="center"/>
    </xf>
    <xf numFmtId="164" fontId="15" fillId="0" borderId="14" xfId="1" applyNumberFormat="1" applyFont="1" applyBorder="1" applyAlignment="1">
      <alignment horizontal="center"/>
    </xf>
    <xf numFmtId="164" fontId="15" fillId="0" borderId="9" xfId="1" applyNumberFormat="1" applyFont="1" applyBorder="1" applyAlignment="1">
      <alignment horizontal="center"/>
    </xf>
    <xf numFmtId="164" fontId="15" fillId="0" borderId="2" xfId="1" applyNumberFormat="1" applyFont="1" applyBorder="1" applyAlignment="1">
      <alignment horizontal="center"/>
    </xf>
    <xf numFmtId="3" fontId="20" fillId="0" borderId="15" xfId="1" applyNumberFormat="1" applyFont="1" applyBorder="1" applyAlignment="1">
      <alignment horizontal="right"/>
    </xf>
    <xf numFmtId="3" fontId="20" fillId="0" borderId="0" xfId="1" applyNumberFormat="1" applyFont="1" applyBorder="1" applyAlignment="1">
      <alignment horizontal="right"/>
    </xf>
    <xf numFmtId="3" fontId="20" fillId="0" borderId="11" xfId="1" applyNumberFormat="1" applyFont="1" applyBorder="1" applyAlignment="1">
      <alignment horizontal="right"/>
    </xf>
    <xf numFmtId="0" fontId="16" fillId="0" borderId="15" xfId="1" applyFont="1" applyBorder="1" applyAlignment="1">
      <alignment horizontal="left" wrapText="1" indent="1"/>
    </xf>
    <xf numFmtId="49" fontId="16" fillId="0" borderId="15" xfId="1" applyNumberFormat="1" applyFont="1" applyBorder="1" applyAlignment="1">
      <alignment horizontal="right"/>
    </xf>
    <xf numFmtId="49" fontId="16" fillId="0" borderId="0" xfId="1" applyNumberFormat="1" applyFont="1" applyBorder="1" applyAlignment="1">
      <alignment horizontal="right"/>
    </xf>
    <xf numFmtId="49" fontId="16" fillId="0" borderId="11" xfId="1" applyNumberFormat="1" applyFont="1" applyBorder="1" applyAlignment="1">
      <alignment horizontal="right"/>
    </xf>
    <xf numFmtId="0" fontId="16" fillId="0" borderId="16" xfId="1" applyFont="1" applyBorder="1" applyAlignment="1">
      <alignment horizontal="left" indent="2"/>
    </xf>
    <xf numFmtId="166" fontId="16" fillId="0" borderId="16" xfId="1" applyNumberFormat="1" applyFont="1" applyBorder="1" applyAlignment="1">
      <alignment horizontal="right"/>
    </xf>
    <xf numFmtId="166" fontId="16" fillId="0" borderId="12" xfId="1" applyNumberFormat="1" applyFont="1" applyBorder="1" applyAlignment="1">
      <alignment horizontal="right"/>
    </xf>
    <xf numFmtId="166" fontId="16" fillId="0" borderId="7" xfId="1" applyNumberFormat="1" applyFont="1" applyBorder="1" applyAlignment="1">
      <alignment horizontal="right"/>
    </xf>
    <xf numFmtId="0" fontId="18" fillId="0" borderId="0" xfId="1" applyFont="1" applyBorder="1" applyAlignment="1">
      <alignment horizontal="left"/>
    </xf>
    <xf numFmtId="3" fontId="17" fillId="0" borderId="14" xfId="1" applyNumberFormat="1" applyFont="1" applyBorder="1" applyAlignment="1">
      <alignment horizontal="right"/>
    </xf>
    <xf numFmtId="3" fontId="17" fillId="0" borderId="9" xfId="1" applyNumberFormat="1" applyFont="1" applyBorder="1" applyAlignment="1">
      <alignment horizontal="right"/>
    </xf>
    <xf numFmtId="3" fontId="17" fillId="0" borderId="2" xfId="1" applyNumberFormat="1" applyFont="1" applyBorder="1" applyAlignment="1">
      <alignment horizontal="right"/>
    </xf>
    <xf numFmtId="173" fontId="17" fillId="0" borderId="15" xfId="1" applyNumberFormat="1" applyFont="1" applyFill="1" applyBorder="1" applyAlignment="1">
      <alignment horizontal="right"/>
    </xf>
    <xf numFmtId="173" fontId="17" fillId="0" borderId="0" xfId="1" applyNumberFormat="1" applyFont="1" applyFill="1" applyBorder="1" applyAlignment="1">
      <alignment horizontal="right"/>
    </xf>
    <xf numFmtId="173" fontId="17" fillId="0" borderId="11" xfId="1" applyNumberFormat="1" applyFont="1" applyFill="1" applyBorder="1" applyAlignment="1">
      <alignment horizontal="right"/>
    </xf>
    <xf numFmtId="3" fontId="16" fillId="0" borderId="16" xfId="1" applyNumberFormat="1" applyFont="1" applyBorder="1"/>
    <xf numFmtId="3" fontId="16" fillId="0" borderId="12" xfId="1" applyNumberFormat="1" applyFont="1" applyBorder="1"/>
    <xf numFmtId="3" fontId="16" fillId="0" borderId="7" xfId="1" applyNumberFormat="1" applyFont="1" applyBorder="1"/>
    <xf numFmtId="49" fontId="14" fillId="2" borderId="13" xfId="1" applyNumberFormat="1" applyFont="1" applyFill="1" applyBorder="1" applyAlignment="1">
      <alignment horizontal="left" vertical="center"/>
    </xf>
    <xf numFmtId="0" fontId="79" fillId="0" borderId="0" xfId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 indent="2"/>
    </xf>
    <xf numFmtId="49" fontId="16" fillId="0" borderId="0" xfId="1" applyNumberFormat="1" applyFont="1" applyBorder="1" applyAlignment="1">
      <alignment horizontal="left"/>
    </xf>
    <xf numFmtId="0" fontId="16" fillId="0" borderId="10" xfId="1" applyFont="1" applyBorder="1" applyAlignment="1">
      <alignment horizontal="left" wrapText="1" indent="2"/>
    </xf>
    <xf numFmtId="0" fontId="18" fillId="0" borderId="0" xfId="1" applyFont="1" applyBorder="1" applyAlignment="1">
      <alignment horizontal="left" indent="2"/>
    </xf>
    <xf numFmtId="0" fontId="30" fillId="0" borderId="0" xfId="1" applyFont="1" applyBorder="1" applyAlignment="1">
      <alignment horizontal="left" indent="2"/>
    </xf>
    <xf numFmtId="0" fontId="30" fillId="0" borderId="0" xfId="1" applyFont="1" applyFill="1" applyBorder="1" applyAlignment="1">
      <alignment horizontal="left" indent="2"/>
    </xf>
    <xf numFmtId="0" fontId="8" fillId="0" borderId="0" xfId="1" applyFont="1" applyFill="1" applyBorder="1" applyAlignment="1">
      <alignment horizontal="left" indent="2"/>
    </xf>
    <xf numFmtId="0" fontId="16" fillId="0" borderId="0" xfId="1" applyFont="1" applyBorder="1" applyAlignment="1">
      <alignment horizontal="left" wrapText="1"/>
    </xf>
    <xf numFmtId="0" fontId="30" fillId="0" borderId="0" xfId="8" applyFont="1"/>
    <xf numFmtId="0" fontId="81" fillId="0" borderId="0" xfId="7" applyFont="1" applyAlignment="1">
      <alignment horizontal="left" vertical="center" wrapText="1"/>
    </xf>
    <xf numFmtId="0" fontId="81" fillId="0" borderId="0" xfId="7" applyFont="1"/>
    <xf numFmtId="0" fontId="16" fillId="0" borderId="0" xfId="8" applyFont="1" applyFill="1"/>
    <xf numFmtId="0" fontId="17" fillId="0" borderId="0" xfId="8" applyFont="1" applyFill="1" applyAlignment="1">
      <alignment horizontal="left"/>
    </xf>
    <xf numFmtId="0" fontId="7" fillId="0" borderId="0" xfId="8" applyFont="1" applyAlignment="1">
      <alignment horizontal="left"/>
    </xf>
    <xf numFmtId="3" fontId="16" fillId="0" borderId="0" xfId="8" applyNumberFormat="1" applyFont="1" applyFill="1" applyAlignment="1"/>
    <xf numFmtId="0" fontId="8" fillId="0" borderId="0" xfId="8" applyFont="1"/>
    <xf numFmtId="0" fontId="65" fillId="0" borderId="0" xfId="8" applyFont="1"/>
    <xf numFmtId="3" fontId="17" fillId="0" borderId="0" xfId="8" applyNumberFormat="1" applyFont="1" applyFill="1" applyBorder="1" applyAlignment="1">
      <alignment horizontal="right"/>
    </xf>
    <xf numFmtId="166" fontId="17" fillId="0" borderId="0" xfId="8" applyNumberFormat="1" applyFont="1" applyFill="1" applyBorder="1" applyAlignment="1">
      <alignment horizontal="right"/>
    </xf>
    <xf numFmtId="166" fontId="17" fillId="0" borderId="11" xfId="8" applyNumberFormat="1" applyFont="1" applyFill="1" applyBorder="1" applyAlignment="1">
      <alignment horizontal="right"/>
    </xf>
    <xf numFmtId="0" fontId="82" fillId="0" borderId="0" xfId="8" applyFont="1"/>
    <xf numFmtId="3" fontId="16" fillId="0" borderId="0" xfId="8" applyNumberFormat="1" applyFont="1" applyFill="1" applyBorder="1" applyAlignment="1">
      <alignment horizontal="right"/>
    </xf>
    <xf numFmtId="166" fontId="16" fillId="0" borderId="0" xfId="8" applyNumberFormat="1" applyFont="1" applyFill="1" applyBorder="1" applyAlignment="1">
      <alignment horizontal="right"/>
    </xf>
    <xf numFmtId="166" fontId="16" fillId="0" borderId="11" xfId="8" applyNumberFormat="1" applyFont="1" applyFill="1" applyBorder="1" applyAlignment="1">
      <alignment horizontal="right"/>
    </xf>
    <xf numFmtId="0" fontId="83" fillId="0" borderId="0" xfId="8" applyFont="1"/>
    <xf numFmtId="3" fontId="16" fillId="0" borderId="0" xfId="8" applyNumberFormat="1" applyFont="1" applyFill="1" applyBorder="1"/>
    <xf numFmtId="166" fontId="16" fillId="0" borderId="0" xfId="8" applyNumberFormat="1" applyFont="1" applyFill="1" applyBorder="1"/>
    <xf numFmtId="166" fontId="16" fillId="0" borderId="11" xfId="8" applyNumberFormat="1" applyFont="1" applyFill="1" applyBorder="1"/>
    <xf numFmtId="0" fontId="17" fillId="0" borderId="9" xfId="8" applyFont="1" applyBorder="1" applyAlignment="1">
      <alignment horizontal="left" wrapText="1" indent="1"/>
    </xf>
    <xf numFmtId="3" fontId="17" fillId="0" borderId="9" xfId="8" applyNumberFormat="1" applyFont="1" applyFill="1" applyBorder="1" applyAlignment="1">
      <alignment horizontal="right"/>
    </xf>
    <xf numFmtId="166" fontId="17" fillId="0" borderId="9" xfId="8" applyNumberFormat="1" applyFont="1" applyFill="1" applyBorder="1" applyAlignment="1">
      <alignment horizontal="right"/>
    </xf>
    <xf numFmtId="0" fontId="83" fillId="0" borderId="0" xfId="8" applyFont="1" applyFill="1"/>
    <xf numFmtId="0" fontId="82" fillId="0" borderId="0" xfId="8" applyFont="1" applyBorder="1"/>
    <xf numFmtId="3" fontId="17" fillId="0" borderId="12" xfId="8" applyNumberFormat="1" applyFont="1" applyFill="1" applyBorder="1" applyAlignment="1">
      <alignment horizontal="right" vertical="justify"/>
    </xf>
    <xf numFmtId="166" fontId="17" fillId="0" borderId="12" xfId="8" applyNumberFormat="1" applyFont="1" applyFill="1" applyBorder="1" applyAlignment="1">
      <alignment horizontal="right" vertical="justify"/>
    </xf>
    <xf numFmtId="166" fontId="17" fillId="0" borderId="7" xfId="8" applyNumberFormat="1" applyFont="1" applyFill="1" applyBorder="1" applyAlignment="1">
      <alignment horizontal="right" vertical="justify"/>
    </xf>
    <xf numFmtId="0" fontId="16" fillId="0" borderId="0" xfId="8" applyFont="1" applyAlignment="1">
      <alignment horizontal="left"/>
    </xf>
    <xf numFmtId="0" fontId="16" fillId="0" borderId="0" xfId="7" applyFont="1" applyAlignment="1">
      <alignment horizontal="left"/>
    </xf>
    <xf numFmtId="0" fontId="16" fillId="0" borderId="0" xfId="8" applyFont="1"/>
    <xf numFmtId="0" fontId="16" fillId="0" borderId="0" xfId="7" applyFont="1" applyBorder="1"/>
    <xf numFmtId="0" fontId="16" fillId="0" borderId="0" xfId="7" applyFont="1" applyFill="1" applyBorder="1"/>
    <xf numFmtId="0" fontId="8" fillId="0" borderId="0" xfId="7" applyFont="1" applyFill="1" applyBorder="1"/>
    <xf numFmtId="0" fontId="30" fillId="0" borderId="0" xfId="7" applyFont="1" applyBorder="1"/>
    <xf numFmtId="0" fontId="16" fillId="0" borderId="0" xfId="8" applyFont="1" applyAlignment="1">
      <alignment horizontal="left" wrapText="1"/>
    </xf>
    <xf numFmtId="3" fontId="16" fillId="0" borderId="0" xfId="8" applyNumberFormat="1" applyFont="1" applyAlignment="1"/>
    <xf numFmtId="3" fontId="17" fillId="0" borderId="9" xfId="8" applyNumberFormat="1" applyFont="1" applyBorder="1" applyAlignment="1">
      <alignment horizontal="right"/>
    </xf>
    <xf numFmtId="3" fontId="17" fillId="0" borderId="2" xfId="8" applyNumberFormat="1" applyFont="1" applyBorder="1" applyAlignment="1">
      <alignment horizontal="right"/>
    </xf>
    <xf numFmtId="3" fontId="17" fillId="0" borderId="0" xfId="8" applyNumberFormat="1" applyFont="1" applyBorder="1" applyAlignment="1">
      <alignment horizontal="right"/>
    </xf>
    <xf numFmtId="0" fontId="16" fillId="0" borderId="0" xfId="8" applyFont="1" applyBorder="1"/>
    <xf numFmtId="3" fontId="17" fillId="0" borderId="11" xfId="8" applyNumberFormat="1" applyFont="1" applyBorder="1" applyAlignment="1">
      <alignment horizontal="right"/>
    </xf>
    <xf numFmtId="3" fontId="16" fillId="0" borderId="0" xfId="8" applyNumberFormat="1" applyFont="1" applyBorder="1"/>
    <xf numFmtId="3" fontId="16" fillId="0" borderId="11" xfId="8" applyNumberFormat="1" applyFont="1" applyBorder="1"/>
    <xf numFmtId="3" fontId="16" fillId="0" borderId="0" xfId="8" applyNumberFormat="1" applyFont="1" applyBorder="1" applyAlignment="1">
      <alignment horizontal="right"/>
    </xf>
    <xf numFmtId="3" fontId="16" fillId="0" borderId="11" xfId="8" applyNumberFormat="1" applyFont="1" applyBorder="1" applyAlignment="1">
      <alignment horizontal="right"/>
    </xf>
    <xf numFmtId="0" fontId="84" fillId="0" borderId="0" xfId="8" applyFont="1"/>
    <xf numFmtId="0" fontId="65" fillId="0" borderId="12" xfId="8" applyFont="1" applyBorder="1"/>
    <xf numFmtId="0" fontId="65" fillId="0" borderId="7" xfId="8" applyFont="1" applyBorder="1"/>
    <xf numFmtId="0" fontId="65" fillId="0" borderId="0" xfId="8" applyFont="1" applyAlignment="1">
      <alignment horizontal="left"/>
    </xf>
    <xf numFmtId="0" fontId="84" fillId="0" borderId="0" xfId="8" applyFont="1" applyBorder="1"/>
    <xf numFmtId="3" fontId="17" fillId="0" borderId="0" xfId="8" applyNumberFormat="1" applyFont="1" applyBorder="1" applyAlignment="1">
      <alignment horizontal="right" vertical="justify"/>
    </xf>
    <xf numFmtId="3" fontId="17" fillId="0" borderId="11" xfId="8" applyNumberFormat="1" applyFont="1" applyBorder="1" applyAlignment="1">
      <alignment horizontal="right" vertical="justify"/>
    </xf>
    <xf numFmtId="3" fontId="17" fillId="0" borderId="12" xfId="8" applyNumberFormat="1" applyFont="1" applyBorder="1" applyAlignment="1">
      <alignment horizontal="right" vertical="justify"/>
    </xf>
    <xf numFmtId="3" fontId="17" fillId="0" borderId="7" xfId="8" applyNumberFormat="1" applyFont="1" applyBorder="1" applyAlignment="1">
      <alignment horizontal="right" vertical="justify"/>
    </xf>
    <xf numFmtId="0" fontId="17" fillId="0" borderId="0" xfId="8" applyFont="1" applyBorder="1" applyAlignment="1">
      <alignment horizontal="left" vertical="justify" wrapText="1"/>
    </xf>
    <xf numFmtId="0" fontId="16" fillId="0" borderId="0" xfId="7" applyFont="1" applyBorder="1" applyAlignment="1">
      <alignment horizontal="left"/>
    </xf>
    <xf numFmtId="0" fontId="81" fillId="0" borderId="0" xfId="7" applyFont="1" applyAlignment="1">
      <alignment vertical="center" wrapText="1"/>
    </xf>
    <xf numFmtId="0" fontId="72" fillId="0" borderId="0" xfId="7" applyFont="1" applyAlignment="1"/>
    <xf numFmtId="0" fontId="72" fillId="0" borderId="0" xfId="7" applyFont="1" applyAlignment="1">
      <alignment horizontal="center"/>
    </xf>
    <xf numFmtId="0" fontId="16" fillId="0" borderId="0" xfId="8" applyFont="1" applyAlignment="1"/>
    <xf numFmtId="0" fontId="7" fillId="0" borderId="0" xfId="8" applyFont="1" applyAlignment="1"/>
    <xf numFmtId="0" fontId="14" fillId="2" borderId="13" xfId="8" applyFont="1" applyFill="1" applyBorder="1" applyAlignment="1">
      <alignment vertical="center"/>
    </xf>
    <xf numFmtId="49" fontId="14" fillId="2" borderId="2" xfId="8" applyNumberFormat="1" applyFont="1" applyFill="1" applyBorder="1" applyAlignment="1">
      <alignment horizontal="center" vertical="center"/>
    </xf>
    <xf numFmtId="49" fontId="14" fillId="2" borderId="3" xfId="8" applyNumberFormat="1" applyFont="1" applyFill="1" applyBorder="1" applyAlignment="1">
      <alignment horizontal="center" vertical="center"/>
    </xf>
    <xf numFmtId="0" fontId="17" fillId="0" borderId="15" xfId="7" applyFont="1" applyBorder="1" applyAlignment="1">
      <alignment wrapText="1"/>
    </xf>
    <xf numFmtId="3" fontId="17" fillId="0" borderId="14" xfId="8" applyNumberFormat="1" applyFont="1" applyBorder="1" applyAlignment="1"/>
    <xf numFmtId="3" fontId="17" fillId="0" borderId="9" xfId="8" applyNumberFormat="1" applyFont="1" applyBorder="1" applyAlignment="1"/>
    <xf numFmtId="3" fontId="17" fillId="0" borderId="2" xfId="8" applyNumberFormat="1" applyFont="1" applyBorder="1" applyAlignment="1"/>
    <xf numFmtId="0" fontId="16" fillId="0" borderId="15" xfId="7" applyFont="1" applyBorder="1" applyAlignment="1">
      <alignment horizontal="left" wrapText="1" indent="2"/>
    </xf>
    <xf numFmtId="3" fontId="16" fillId="0" borderId="15" xfId="8" applyNumberFormat="1" applyFont="1" applyBorder="1" applyAlignment="1"/>
    <xf numFmtId="3" fontId="16" fillId="0" borderId="0" xfId="8" applyNumberFormat="1" applyFont="1" applyBorder="1" applyAlignment="1"/>
    <xf numFmtId="3" fontId="16" fillId="0" borderId="11" xfId="8" applyNumberFormat="1" applyFont="1" applyBorder="1" applyAlignment="1"/>
    <xf numFmtId="0" fontId="83" fillId="0" borderId="0" xfId="8" applyFont="1" applyAlignment="1">
      <alignment horizontal="left" indent="2"/>
    </xf>
    <xf numFmtId="0" fontId="17" fillId="0" borderId="15" xfId="7" applyFont="1" applyBorder="1" applyAlignment="1">
      <alignment horizontal="left" wrapText="1" indent="1"/>
    </xf>
    <xf numFmtId="3" fontId="17" fillId="0" borderId="15" xfId="8" applyNumberFormat="1" applyFont="1" applyBorder="1" applyAlignment="1"/>
    <xf numFmtId="3" fontId="17" fillId="0" borderId="0" xfId="8" applyNumberFormat="1" applyFont="1" applyBorder="1" applyAlignment="1"/>
    <xf numFmtId="3" fontId="17" fillId="0" borderId="11" xfId="8" applyNumberFormat="1" applyFont="1" applyBorder="1" applyAlignment="1"/>
    <xf numFmtId="0" fontId="83" fillId="0" borderId="0" xfId="8" applyFont="1" applyAlignment="1">
      <alignment horizontal="left" indent="1"/>
    </xf>
    <xf numFmtId="0" fontId="82" fillId="0" borderId="0" xfId="8" applyFont="1" applyAlignment="1">
      <alignment horizontal="left" indent="2"/>
    </xf>
    <xf numFmtId="0" fontId="83" fillId="0" borderId="16" xfId="8" applyFont="1" applyBorder="1" applyAlignment="1"/>
    <xf numFmtId="0" fontId="83" fillId="0" borderId="16" xfId="8" applyFont="1" applyBorder="1"/>
    <xf numFmtId="0" fontId="83" fillId="0" borderId="12" xfId="8" applyFont="1" applyBorder="1"/>
    <xf numFmtId="0" fontId="83" fillId="0" borderId="7" xfId="8" applyFont="1" applyBorder="1"/>
    <xf numFmtId="0" fontId="83" fillId="0" borderId="0" xfId="8" applyFont="1" applyAlignment="1"/>
    <xf numFmtId="0" fontId="16" fillId="0" borderId="15" xfId="7" applyFont="1" applyFill="1" applyBorder="1" applyAlignment="1">
      <alignment horizontal="left" wrapText="1" indent="2"/>
    </xf>
    <xf numFmtId="0" fontId="17" fillId="0" borderId="15" xfId="7" applyFont="1" applyFill="1" applyBorder="1" applyAlignment="1">
      <alignment horizontal="left" wrapText="1" indent="1"/>
    </xf>
    <xf numFmtId="0" fontId="82" fillId="0" borderId="0" xfId="8" applyFont="1" applyBorder="1" applyAlignment="1">
      <alignment horizontal="left" indent="2"/>
    </xf>
    <xf numFmtId="0" fontId="18" fillId="0" borderId="0" xfId="8" applyFont="1" applyBorder="1" applyAlignment="1">
      <alignment horizontal="left" indent="2"/>
    </xf>
    <xf numFmtId="0" fontId="17" fillId="0" borderId="15" xfId="7" applyFont="1" applyBorder="1" applyAlignment="1">
      <alignment horizontal="left" indent="1"/>
    </xf>
    <xf numFmtId="0" fontId="84" fillId="0" borderId="0" xfId="8" applyFont="1" applyBorder="1" applyAlignment="1">
      <alignment horizontal="left" indent="1"/>
    </xf>
    <xf numFmtId="0" fontId="8" fillId="0" borderId="0" xfId="8" applyFont="1" applyAlignment="1">
      <alignment horizontal="left" indent="1"/>
    </xf>
    <xf numFmtId="3" fontId="17" fillId="0" borderId="15" xfId="8" applyNumberFormat="1" applyFont="1" applyBorder="1" applyAlignment="1">
      <alignment vertical="justify"/>
    </xf>
    <xf numFmtId="3" fontId="17" fillId="0" borderId="0" xfId="8" applyNumberFormat="1" applyFont="1" applyBorder="1" applyAlignment="1">
      <alignment vertical="justify"/>
    </xf>
    <xf numFmtId="3" fontId="17" fillId="0" borderId="11" xfId="8" applyNumberFormat="1" applyFont="1" applyBorder="1" applyAlignment="1">
      <alignment vertical="justify"/>
    </xf>
    <xf numFmtId="0" fontId="18" fillId="0" borderId="16" xfId="8" applyFont="1" applyBorder="1" applyAlignment="1"/>
    <xf numFmtId="0" fontId="18" fillId="0" borderId="16" xfId="8" applyFont="1" applyBorder="1"/>
    <xf numFmtId="0" fontId="18" fillId="0" borderId="12" xfId="8" applyFont="1" applyBorder="1"/>
    <xf numFmtId="0" fontId="18" fillId="0" borderId="7" xfId="8" applyFont="1" applyBorder="1"/>
    <xf numFmtId="0" fontId="84" fillId="0" borderId="0" xfId="8" applyFont="1" applyBorder="1" applyAlignment="1"/>
    <xf numFmtId="0" fontId="16" fillId="0" borderId="0" xfId="7" applyFont="1" applyBorder="1" applyAlignment="1"/>
    <xf numFmtId="0" fontId="16" fillId="0" borderId="0" xfId="8" applyFont="1" applyAlignment="1">
      <alignment wrapText="1"/>
    </xf>
    <xf numFmtId="0" fontId="16" fillId="0" borderId="0" xfId="1" applyFont="1" applyFill="1" applyAlignment="1">
      <alignment horizontal="right"/>
    </xf>
    <xf numFmtId="0" fontId="17" fillId="0" borderId="0" xfId="1" applyFont="1" applyAlignment="1">
      <alignment horizontal="left"/>
    </xf>
    <xf numFmtId="0" fontId="17" fillId="0" borderId="0" xfId="1" applyFont="1"/>
    <xf numFmtId="164" fontId="16" fillId="0" borderId="0" xfId="1" applyNumberFormat="1" applyFont="1" applyBorder="1" applyAlignment="1"/>
    <xf numFmtId="0" fontId="16" fillId="0" borderId="14" xfId="1" applyFont="1" applyBorder="1" applyAlignment="1">
      <alignment horizontal="left"/>
    </xf>
    <xf numFmtId="0" fontId="17" fillId="0" borderId="14" xfId="1" applyFont="1" applyBorder="1"/>
    <xf numFmtId="0" fontId="17" fillId="0" borderId="9" xfId="1" applyFont="1" applyBorder="1"/>
    <xf numFmtId="0" fontId="17" fillId="0" borderId="2" xfId="1" applyFont="1" applyBorder="1"/>
    <xf numFmtId="0" fontId="16" fillId="0" borderId="15" xfId="1" applyFont="1" applyFill="1" applyBorder="1" applyAlignment="1">
      <alignment horizontal="left"/>
    </xf>
    <xf numFmtId="1" fontId="17" fillId="0" borderId="0" xfId="1" applyNumberFormat="1" applyFont="1" applyBorder="1" applyAlignment="1">
      <alignment horizontal="right"/>
    </xf>
    <xf numFmtId="0" fontId="16" fillId="0" borderId="16" xfId="1" applyFont="1" applyBorder="1"/>
    <xf numFmtId="0" fontId="16" fillId="0" borderId="12" xfId="1" applyFont="1" applyBorder="1"/>
    <xf numFmtId="0" fontId="16" fillId="0" borderId="7" xfId="1" applyFont="1" applyBorder="1"/>
    <xf numFmtId="174" fontId="71" fillId="0" borderId="9" xfId="9" applyNumberFormat="1" applyFont="1" applyBorder="1"/>
    <xf numFmtId="174" fontId="71" fillId="0" borderId="2" xfId="9" applyNumberFormat="1" applyFont="1" applyBorder="1"/>
    <xf numFmtId="174" fontId="71" fillId="0" borderId="0" xfId="9" applyNumberFormat="1" applyFont="1" applyBorder="1"/>
    <xf numFmtId="174" fontId="71" fillId="0" borderId="11" xfId="9" applyNumberFormat="1" applyFont="1" applyBorder="1"/>
    <xf numFmtId="174" fontId="0" fillId="0" borderId="0" xfId="9" applyNumberFormat="1" applyFont="1" applyBorder="1"/>
    <xf numFmtId="174" fontId="0" fillId="0" borderId="11" xfId="9" applyNumberFormat="1" applyFont="1" applyBorder="1"/>
    <xf numFmtId="174" fontId="11" fillId="0" borderId="0" xfId="9" applyNumberFormat="1" applyFont="1" applyBorder="1"/>
    <xf numFmtId="174" fontId="11" fillId="0" borderId="11" xfId="9" applyNumberFormat="1" applyFont="1" applyBorder="1"/>
    <xf numFmtId="174" fontId="11" fillId="0" borderId="12" xfId="9" applyNumberFormat="1" applyFont="1" applyBorder="1"/>
    <xf numFmtId="174" fontId="11" fillId="0" borderId="7" xfId="9" applyNumberFormat="1" applyFont="1" applyBorder="1"/>
    <xf numFmtId="43" fontId="0" fillId="0" borderId="0" xfId="9" applyFont="1" applyBorder="1"/>
    <xf numFmtId="43" fontId="0" fillId="0" borderId="0" xfId="9" applyFont="1" applyFill="1" applyBorder="1"/>
    <xf numFmtId="0" fontId="86" fillId="0" borderId="0" xfId="1" applyFont="1" applyBorder="1"/>
    <xf numFmtId="0" fontId="9" fillId="0" borderId="0" xfId="1" applyFont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0" fontId="7" fillId="0" borderId="0" xfId="1" applyFont="1" applyFill="1"/>
    <xf numFmtId="0" fontId="7" fillId="0" borderId="0" xfId="1" applyFont="1" applyFill="1" applyBorder="1" applyAlignment="1"/>
    <xf numFmtId="0" fontId="14" fillId="2" borderId="3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4" fillId="2" borderId="8" xfId="1" applyFont="1" applyFill="1" applyBorder="1" applyAlignment="1">
      <alignment horizontal="left" vertical="center"/>
    </xf>
    <xf numFmtId="3" fontId="17" fillId="0" borderId="9" xfId="1" applyNumberFormat="1" applyFont="1" applyFill="1" applyBorder="1" applyAlignment="1">
      <alignment horizontal="right"/>
    </xf>
    <xf numFmtId="165" fontId="17" fillId="0" borderId="9" xfId="1" applyNumberFormat="1" applyFont="1" applyFill="1" applyBorder="1" applyAlignment="1">
      <alignment horizontal="right"/>
    </xf>
    <xf numFmtId="165" fontId="17" fillId="0" borderId="2" xfId="1" applyNumberFormat="1" applyFont="1" applyFill="1" applyBorder="1" applyAlignment="1">
      <alignment horizontal="right"/>
    </xf>
    <xf numFmtId="0" fontId="9" fillId="0" borderId="0" xfId="1" applyFont="1" applyBorder="1"/>
    <xf numFmtId="3" fontId="15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5" fontId="15" fillId="0" borderId="11" xfId="1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center"/>
    </xf>
    <xf numFmtId="3" fontId="20" fillId="0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165" fontId="20" fillId="0" borderId="11" xfId="1" applyNumberFormat="1" applyFont="1" applyFill="1" applyBorder="1" applyAlignment="1">
      <alignment horizontal="right"/>
    </xf>
    <xf numFmtId="0" fontId="16" fillId="0" borderId="10" xfId="1" applyFont="1" applyBorder="1"/>
    <xf numFmtId="3" fontId="16" fillId="0" borderId="11" xfId="8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right"/>
    </xf>
    <xf numFmtId="165" fontId="16" fillId="0" borderId="7" xfId="1" applyNumberFormat="1" applyFont="1" applyFill="1" applyBorder="1" applyAlignment="1">
      <alignment horizontal="right"/>
    </xf>
    <xf numFmtId="0" fontId="26" fillId="0" borderId="0" xfId="1" applyFont="1" applyBorder="1"/>
    <xf numFmtId="0" fontId="17" fillId="0" borderId="0" xfId="1" applyFont="1" applyBorder="1" applyAlignment="1">
      <alignment horizontal="left" indent="2"/>
    </xf>
    <xf numFmtId="0" fontId="16" fillId="0" borderId="0" xfId="1" applyFont="1" applyAlignment="1">
      <alignment horizontal="left" indent="2"/>
    </xf>
    <xf numFmtId="0" fontId="7" fillId="0" borderId="0" xfId="1" applyFont="1" applyBorder="1" applyAlignment="1">
      <alignment horizontal="left" indent="2"/>
    </xf>
    <xf numFmtId="3" fontId="16" fillId="0" borderId="0" xfId="1" applyNumberFormat="1" applyFont="1" applyBorder="1" applyAlignment="1">
      <alignment horizontal="center"/>
    </xf>
    <xf numFmtId="0" fontId="14" fillId="2" borderId="3" xfId="1" applyFont="1" applyFill="1" applyBorder="1" applyAlignment="1">
      <alignment horizontal="left" vertical="center" indent="2"/>
    </xf>
    <xf numFmtId="0" fontId="7" fillId="0" borderId="0" xfId="1" applyFont="1" applyBorder="1" applyAlignment="1">
      <alignment vertical="center"/>
    </xf>
    <xf numFmtId="3" fontId="17" fillId="0" borderId="2" xfId="1" applyNumberFormat="1" applyFont="1" applyBorder="1"/>
    <xf numFmtId="0" fontId="16" fillId="0" borderId="10" xfId="1" applyFont="1" applyFill="1" applyBorder="1" applyAlignment="1">
      <alignment horizontal="left" indent="2"/>
    </xf>
    <xf numFmtId="3" fontId="17" fillId="0" borderId="11" xfId="1" applyNumberFormat="1" applyFont="1" applyBorder="1" applyAlignment="1">
      <alignment horizontal="center"/>
    </xf>
    <xf numFmtId="0" fontId="9" fillId="0" borderId="11" xfId="1" applyFont="1" applyBorder="1"/>
    <xf numFmtId="0" fontId="16" fillId="0" borderId="0" xfId="1" applyFont="1" applyBorder="1" applyAlignment="1">
      <alignment horizontal="left" indent="2"/>
    </xf>
    <xf numFmtId="0" fontId="7" fillId="0" borderId="0" xfId="5" applyFont="1"/>
    <xf numFmtId="0" fontId="87" fillId="0" borderId="0" xfId="5" applyFont="1" applyAlignment="1">
      <alignment horizontal="left"/>
    </xf>
    <xf numFmtId="0" fontId="88" fillId="0" borderId="0" xfId="5" applyFont="1" applyFill="1" applyAlignment="1">
      <alignment horizontal="left"/>
    </xf>
    <xf numFmtId="0" fontId="7" fillId="0" borderId="0" xfId="5" applyFont="1" applyAlignment="1">
      <alignment horizontal="left"/>
    </xf>
    <xf numFmtId="0" fontId="7" fillId="0" borderId="0" xfId="5" applyFont="1" applyBorder="1" applyAlignment="1">
      <alignment horizontal="left"/>
    </xf>
    <xf numFmtId="3" fontId="7" fillId="0" borderId="0" xfId="5" applyNumberFormat="1" applyFont="1"/>
    <xf numFmtId="49" fontId="14" fillId="2" borderId="3" xfId="5" applyNumberFormat="1" applyFont="1" applyFill="1" applyBorder="1" applyAlignment="1">
      <alignment wrapText="1"/>
    </xf>
    <xf numFmtId="49" fontId="9" fillId="0" borderId="0" xfId="5" applyNumberFormat="1" applyFont="1" applyBorder="1" applyAlignment="1">
      <alignment wrapText="1"/>
    </xf>
    <xf numFmtId="49" fontId="14" fillId="2" borderId="10" xfId="5" applyNumberFormat="1" applyFont="1" applyFill="1" applyBorder="1" applyAlignment="1">
      <alignment wrapText="1"/>
    </xf>
    <xf numFmtId="0" fontId="17" fillId="0" borderId="13" xfId="5" applyFont="1" applyFill="1" applyBorder="1" applyAlignment="1">
      <alignment wrapText="1"/>
    </xf>
    <xf numFmtId="0" fontId="78" fillId="0" borderId="13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wrapText="1"/>
    </xf>
    <xf numFmtId="0" fontId="17" fillId="0" borderId="3" xfId="5" applyFont="1" applyBorder="1" applyAlignment="1">
      <alignment horizontal="left"/>
    </xf>
    <xf numFmtId="3" fontId="17" fillId="0" borderId="14" xfId="5" applyNumberFormat="1" applyFont="1" applyBorder="1" applyAlignment="1">
      <alignment horizontal="right"/>
    </xf>
    <xf numFmtId="3" fontId="17" fillId="0" borderId="15" xfId="5" applyNumberFormat="1" applyFont="1" applyBorder="1" applyAlignment="1">
      <alignment horizontal="right"/>
    </xf>
    <xf numFmtId="0" fontId="9" fillId="0" borderId="0" xfId="5" applyFont="1" applyBorder="1"/>
    <xf numFmtId="3" fontId="16" fillId="0" borderId="15" xfId="5" applyNumberFormat="1" applyFont="1" applyBorder="1" applyAlignment="1">
      <alignment horizontal="right"/>
    </xf>
    <xf numFmtId="0" fontId="7" fillId="0" borderId="16" xfId="5" applyFont="1" applyBorder="1" applyAlignment="1">
      <alignment horizontal="left"/>
    </xf>
    <xf numFmtId="0" fontId="7" fillId="0" borderId="12" xfId="5" applyFont="1" applyBorder="1"/>
    <xf numFmtId="0" fontId="7" fillId="0" borderId="7" xfId="5" applyFont="1" applyBorder="1"/>
    <xf numFmtId="0" fontId="88" fillId="0" borderId="0" xfId="1" applyFont="1" applyFill="1" applyAlignment="1">
      <alignment horizontal="left"/>
    </xf>
    <xf numFmtId="0" fontId="86" fillId="0" borderId="0" xfId="1" applyFont="1" applyFill="1"/>
    <xf numFmtId="0" fontId="87" fillId="0" borderId="0" xfId="1" applyFont="1" applyFill="1" applyBorder="1" applyAlignment="1">
      <alignment horizontal="left"/>
    </xf>
    <xf numFmtId="0" fontId="88" fillId="0" borderId="0" xfId="1" applyFont="1" applyFill="1" applyBorder="1" applyAlignment="1">
      <alignment horizontal="left"/>
    </xf>
    <xf numFmtId="0" fontId="7" fillId="0" borderId="0" xfId="1" applyFont="1" applyFill="1" applyAlignment="1">
      <alignment horizontal="right"/>
    </xf>
    <xf numFmtId="0" fontId="9" fillId="0" borderId="0" xfId="1" applyFont="1" applyFill="1" applyBorder="1"/>
    <xf numFmtId="164" fontId="14" fillId="2" borderId="10" xfId="1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/>
    <xf numFmtId="0" fontId="16" fillId="0" borderId="9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/>
    <xf numFmtId="0" fontId="9" fillId="0" borderId="0" xfId="1" applyFont="1" applyFill="1"/>
    <xf numFmtId="0" fontId="17" fillId="0" borderId="11" xfId="1" applyFont="1" applyFill="1" applyBorder="1"/>
    <xf numFmtId="0" fontId="7" fillId="0" borderId="12" xfId="1" applyFont="1" applyFill="1" applyBorder="1"/>
    <xf numFmtId="0" fontId="7" fillId="0" borderId="7" xfId="1" applyFont="1" applyFill="1" applyBorder="1"/>
    <xf numFmtId="0" fontId="86" fillId="0" borderId="0" xfId="1" applyFont="1"/>
    <xf numFmtId="0" fontId="87" fillId="0" borderId="0" xfId="1" applyFont="1" applyAlignment="1">
      <alignment horizontal="left"/>
    </xf>
    <xf numFmtId="0" fontId="88" fillId="0" borderId="0" xfId="1" applyFont="1"/>
    <xf numFmtId="0" fontId="9" fillId="0" borderId="0" xfId="1" applyFont="1" applyAlignment="1">
      <alignment horizontal="left"/>
    </xf>
    <xf numFmtId="166" fontId="7" fillId="0" borderId="0" xfId="1" applyNumberFormat="1" applyFont="1" applyBorder="1" applyAlignment="1">
      <alignment horizontal="right"/>
    </xf>
    <xf numFmtId="0" fontId="89" fillId="2" borderId="13" xfId="1" applyFont="1" applyFill="1" applyBorder="1" applyAlignment="1">
      <alignment horizontal="left"/>
    </xf>
    <xf numFmtId="164" fontId="7" fillId="0" borderId="0" xfId="1" applyNumberFormat="1" applyFont="1" applyAlignment="1"/>
    <xf numFmtId="0" fontId="26" fillId="0" borderId="0" xfId="1" applyFont="1" applyBorder="1" applyAlignment="1">
      <alignment horizontal="left"/>
    </xf>
    <xf numFmtId="0" fontId="44" fillId="0" borderId="0" xfId="1" applyFont="1"/>
    <xf numFmtId="173" fontId="90" fillId="0" borderId="0" xfId="1" applyNumberFormat="1" applyFont="1" applyFill="1" applyAlignment="1"/>
    <xf numFmtId="0" fontId="90" fillId="0" borderId="0" xfId="1" applyFont="1" applyFill="1" applyAlignment="1"/>
    <xf numFmtId="0" fontId="91" fillId="0" borderId="0" xfId="1" applyFont="1"/>
    <xf numFmtId="0" fontId="92" fillId="0" borderId="0" xfId="1" applyFont="1" applyBorder="1"/>
    <xf numFmtId="165" fontId="17" fillId="0" borderId="0" xfId="1" applyNumberFormat="1" applyFont="1" applyFill="1" applyAlignment="1">
      <alignment horizontal="center"/>
    </xf>
    <xf numFmtId="0" fontId="18" fillId="0" borderId="0" xfId="1" applyFont="1"/>
    <xf numFmtId="0" fontId="18" fillId="0" borderId="0" xfId="1" applyFont="1" applyAlignment="1">
      <alignment vertical="center" wrapText="1"/>
    </xf>
    <xf numFmtId="3" fontId="17" fillId="0" borderId="14" xfId="1" applyNumberFormat="1" applyFont="1" applyFill="1" applyBorder="1" applyAlignment="1">
      <alignment horizontal="right"/>
    </xf>
    <xf numFmtId="166" fontId="17" fillId="0" borderId="9" xfId="1" applyNumberFormat="1" applyFont="1" applyFill="1" applyBorder="1" applyAlignment="1">
      <alignment horizontal="right"/>
    </xf>
    <xf numFmtId="166" fontId="17" fillId="0" borderId="2" xfId="1" applyNumberFormat="1" applyFont="1" applyFill="1" applyBorder="1" applyAlignment="1">
      <alignment horizontal="right"/>
    </xf>
    <xf numFmtId="0" fontId="65" fillId="0" borderId="0" xfId="1" applyFont="1" applyAlignment="1">
      <alignment vertical="center" wrapText="1"/>
    </xf>
    <xf numFmtId="173" fontId="16" fillId="0" borderId="15" xfId="1" applyNumberFormat="1" applyFont="1" applyFill="1" applyBorder="1" applyAlignment="1">
      <alignment horizontal="right"/>
    </xf>
    <xf numFmtId="173" fontId="16" fillId="0" borderId="0" xfId="1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center"/>
    </xf>
    <xf numFmtId="165" fontId="16" fillId="0" borderId="7" xfId="1" applyNumberFormat="1" applyFont="1" applyFill="1" applyBorder="1" applyAlignment="1">
      <alignment horizontal="center"/>
    </xf>
    <xf numFmtId="49" fontId="16" fillId="0" borderId="3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0" xfId="1" quotePrefix="1" applyFont="1" applyBorder="1" applyAlignment="1">
      <alignment horizontal="left"/>
    </xf>
    <xf numFmtId="166" fontId="16" fillId="0" borderId="0" xfId="1" applyNumberFormat="1" applyFont="1" applyFill="1" applyBorder="1" applyAlignment="1">
      <alignment horizontal="left"/>
    </xf>
    <xf numFmtId="165" fontId="16" fillId="0" borderId="0" xfId="1" applyNumberFormat="1" applyFont="1" applyFill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/>
    </xf>
    <xf numFmtId="0" fontId="17" fillId="0" borderId="10" xfId="1" applyFont="1" applyBorder="1"/>
    <xf numFmtId="0" fontId="33" fillId="0" borderId="0" xfId="1" applyFont="1" applyFill="1" applyAlignment="1">
      <alignment horizontal="left"/>
    </xf>
    <xf numFmtId="0" fontId="33" fillId="0" borderId="0" xfId="1" applyFont="1" applyFill="1" applyAlignment="1">
      <alignment horizontal="center"/>
    </xf>
    <xf numFmtId="0" fontId="93" fillId="0" borderId="0" xfId="1" applyFont="1"/>
    <xf numFmtId="0" fontId="16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13" xfId="1" applyFont="1" applyBorder="1"/>
    <xf numFmtId="0" fontId="78" fillId="0" borderId="13" xfId="1" applyFont="1" applyFill="1" applyBorder="1" applyAlignment="1">
      <alignment horizontal="center" vertical="center"/>
    </xf>
    <xf numFmtId="0" fontId="17" fillId="0" borderId="10" xfId="1" quotePrefix="1" applyFont="1" applyFill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right" vertical="center" wrapText="1"/>
    </xf>
    <xf numFmtId="3" fontId="17" fillId="0" borderId="0" xfId="1" applyNumberFormat="1" applyFont="1" applyBorder="1" applyAlignment="1">
      <alignment horizontal="right" vertical="center" wrapText="1"/>
    </xf>
    <xf numFmtId="3" fontId="17" fillId="0" borderId="2" xfId="1" applyNumberFormat="1" applyFont="1" applyBorder="1" applyAlignment="1">
      <alignment horizontal="right" vertical="center" wrapText="1"/>
    </xf>
    <xf numFmtId="3" fontId="17" fillId="0" borderId="11" xfId="1" applyNumberFormat="1" applyFont="1" applyBorder="1" applyAlignment="1">
      <alignment horizontal="right" vertical="center" wrapText="1"/>
    </xf>
    <xf numFmtId="3" fontId="16" fillId="0" borderId="0" xfId="1" applyNumberFormat="1" applyFont="1" applyFill="1" applyBorder="1" applyAlignment="1">
      <alignment horizontal="right" vertical="center" wrapText="1"/>
    </xf>
    <xf numFmtId="3" fontId="16" fillId="0" borderId="0" xfId="1" applyNumberFormat="1" applyFont="1" applyBorder="1" applyAlignment="1">
      <alignment horizontal="right" vertical="center" wrapText="1"/>
    </xf>
    <xf numFmtId="3" fontId="16" fillId="0" borderId="11" xfId="1" applyNumberFormat="1" applyFont="1" applyBorder="1" applyAlignment="1">
      <alignment horizontal="right" vertical="center" wrapText="1"/>
    </xf>
    <xf numFmtId="0" fontId="16" fillId="0" borderId="10" xfId="1" quotePrefix="1" applyFont="1" applyFill="1" applyBorder="1" applyAlignment="1">
      <alignment horizontal="center" vertical="center" wrapText="1"/>
    </xf>
    <xf numFmtId="0" fontId="17" fillId="0" borderId="8" xfId="1" quotePrefix="1" applyFont="1" applyFill="1" applyBorder="1" applyAlignment="1">
      <alignment horizontal="center" vertical="center" wrapText="1"/>
    </xf>
    <xf numFmtId="3" fontId="17" fillId="0" borderId="12" xfId="1" applyNumberFormat="1" applyFont="1" applyFill="1" applyBorder="1" applyAlignment="1">
      <alignment horizontal="right" vertical="center" wrapText="1"/>
    </xf>
    <xf numFmtId="3" fontId="16" fillId="0" borderId="12" xfId="1" applyNumberFormat="1" applyFont="1" applyFill="1" applyBorder="1" applyAlignment="1">
      <alignment horizontal="right" vertical="center" wrapText="1"/>
    </xf>
    <xf numFmtId="3" fontId="17" fillId="0" borderId="12" xfId="1" applyNumberFormat="1" applyFont="1" applyBorder="1" applyAlignment="1">
      <alignment horizontal="right" vertical="center" wrapText="1"/>
    </xf>
    <xf numFmtId="3" fontId="16" fillId="0" borderId="12" xfId="1" applyNumberFormat="1" applyFont="1" applyBorder="1" applyAlignment="1">
      <alignment horizontal="right" vertical="center" wrapText="1"/>
    </xf>
    <xf numFmtId="3" fontId="16" fillId="0" borderId="7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0" fontId="26" fillId="0" borderId="0" xfId="1" applyFont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right"/>
    </xf>
    <xf numFmtId="0" fontId="16" fillId="0" borderId="0" xfId="1" applyFont="1" applyAlignment="1"/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5" fillId="0" borderId="0" xfId="1" applyFont="1"/>
    <xf numFmtId="0" fontId="96" fillId="0" borderId="0" xfId="1" applyFont="1" applyAlignment="1">
      <alignment vertical="center" wrapText="1"/>
    </xf>
    <xf numFmtId="0" fontId="96" fillId="0" borderId="0" xfId="1" applyFont="1" applyAlignment="1">
      <alignment vertical="center"/>
    </xf>
    <xf numFmtId="0" fontId="17" fillId="0" borderId="3" xfId="1" applyFont="1" applyFill="1" applyBorder="1" applyAlignment="1"/>
    <xf numFmtId="0" fontId="78" fillId="0" borderId="3" xfId="1" applyFont="1" applyFill="1" applyBorder="1" applyAlignment="1">
      <alignment horizontal="center" vertical="center"/>
    </xf>
    <xf numFmtId="0" fontId="96" fillId="0" borderId="0" xfId="1" applyFont="1" applyAlignment="1">
      <alignment wrapText="1"/>
    </xf>
    <xf numFmtId="0" fontId="16" fillId="0" borderId="3" xfId="1" applyFont="1" applyFill="1" applyBorder="1" applyAlignment="1">
      <alignment horizontal="left" wrapText="1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9" xfId="10" applyNumberFormat="1" applyFont="1" applyFill="1" applyBorder="1" applyAlignment="1">
      <alignment horizontal="right" vertical="center"/>
    </xf>
    <xf numFmtId="3" fontId="16" fillId="0" borderId="9" xfId="10" applyNumberFormat="1" applyFont="1" applyBorder="1" applyAlignment="1">
      <alignment horizontal="right" vertical="center"/>
    </xf>
    <xf numFmtId="166" fontId="16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16" fillId="0" borderId="10" xfId="1" applyFont="1" applyFill="1" applyBorder="1" applyAlignment="1">
      <alignment horizontal="left" wrapText="1"/>
    </xf>
    <xf numFmtId="3" fontId="16" fillId="0" borderId="0" xfId="1" applyNumberFormat="1" applyFont="1" applyFill="1" applyBorder="1" applyAlignment="1">
      <alignment horizontal="right" vertical="center"/>
    </xf>
    <xf numFmtId="3" fontId="16" fillId="0" borderId="0" xfId="10" applyNumberFormat="1" applyFont="1" applyFill="1" applyBorder="1" applyAlignment="1">
      <alignment horizontal="right" vertical="center"/>
    </xf>
    <xf numFmtId="3" fontId="16" fillId="0" borderId="0" xfId="10" applyNumberFormat="1" applyFont="1" applyBorder="1" applyAlignment="1">
      <alignment horizontal="right" vertical="center"/>
    </xf>
    <xf numFmtId="166" fontId="16" fillId="0" borderId="11" xfId="1" applyNumberFormat="1" applyFont="1" applyFill="1" applyBorder="1" applyAlignment="1">
      <alignment horizontal="right" vertical="center"/>
    </xf>
    <xf numFmtId="1" fontId="16" fillId="0" borderId="10" xfId="1" applyNumberFormat="1" applyFont="1" applyFill="1" applyBorder="1" applyAlignment="1">
      <alignment horizontal="left" wrapText="1"/>
    </xf>
    <xf numFmtId="1" fontId="8" fillId="0" borderId="8" xfId="1" applyNumberFormat="1" applyFont="1" applyFill="1" applyBorder="1" applyAlignment="1">
      <alignment horizontal="center" vertical="center" wrapText="1"/>
    </xf>
    <xf numFmtId="0" fontId="98" fillId="0" borderId="0" xfId="11" applyFont="1" applyFill="1"/>
    <xf numFmtId="0" fontId="64" fillId="0" borderId="0" xfId="11" applyFont="1" applyFill="1" applyAlignment="1">
      <alignment horizontal="left"/>
    </xf>
    <xf numFmtId="0" fontId="64" fillId="0" borderId="0" xfId="11" applyFont="1" applyFill="1" applyAlignment="1">
      <alignment horizontal="right"/>
    </xf>
    <xf numFmtId="0" fontId="81" fillId="0" borderId="0" xfId="11" applyFont="1" applyFill="1" applyAlignment="1">
      <alignment horizontal="right"/>
    </xf>
    <xf numFmtId="0" fontId="90" fillId="0" borderId="0" xfId="11" applyFont="1" applyFill="1" applyAlignment="1">
      <alignment horizontal="right"/>
    </xf>
    <xf numFmtId="0" fontId="30" fillId="0" borderId="0" xfId="11" applyFont="1" applyFill="1"/>
    <xf numFmtId="0" fontId="7" fillId="0" borderId="0" xfId="11" applyFont="1" applyFill="1" applyAlignment="1">
      <alignment horizontal="left"/>
    </xf>
    <xf numFmtId="0" fontId="7" fillId="0" borderId="0" xfId="11" applyFont="1" applyFill="1" applyAlignment="1">
      <alignment horizontal="right"/>
    </xf>
    <xf numFmtId="1" fontId="11" fillId="0" borderId="0" xfId="11" applyNumberFormat="1" applyFont="1" applyFill="1" applyAlignment="1">
      <alignment horizontal="right"/>
    </xf>
    <xf numFmtId="1" fontId="7" fillId="0" borderId="0" xfId="11" applyNumberFormat="1" applyFont="1" applyFill="1" applyAlignment="1">
      <alignment horizontal="right"/>
    </xf>
    <xf numFmtId="0" fontId="99" fillId="0" borderId="0" xfId="11" applyFont="1" applyFill="1" applyAlignment="1">
      <alignment horizontal="left" wrapText="1"/>
    </xf>
    <xf numFmtId="0" fontId="14" fillId="2" borderId="10" xfId="11" applyFont="1" applyFill="1" applyBorder="1" applyAlignment="1">
      <alignment vertical="center" wrapText="1"/>
    </xf>
    <xf numFmtId="0" fontId="14" fillId="2" borderId="15" xfId="11" applyFont="1" applyFill="1" applyBorder="1" applyAlignment="1">
      <alignment vertical="center" wrapText="1"/>
    </xf>
    <xf numFmtId="0" fontId="14" fillId="2" borderId="13" xfId="11" applyFont="1" applyFill="1" applyBorder="1" applyAlignment="1">
      <alignment horizontal="center" vertical="center" wrapText="1"/>
    </xf>
    <xf numFmtId="0" fontId="100" fillId="0" borderId="0" xfId="11" applyFont="1" applyFill="1" applyBorder="1" applyAlignment="1">
      <alignment vertical="center" wrapText="1"/>
    </xf>
    <xf numFmtId="0" fontId="84" fillId="0" borderId="0" xfId="11" applyFont="1" applyFill="1" applyBorder="1"/>
    <xf numFmtId="49" fontId="17" fillId="0" borderId="3" xfId="11" applyNumberFormat="1" applyFont="1" applyFill="1" applyBorder="1" applyAlignment="1">
      <alignment horizontal="center"/>
    </xf>
    <xf numFmtId="174" fontId="17" fillId="0" borderId="0" xfId="12" applyNumberFormat="1" applyFont="1" applyFill="1" applyBorder="1" applyAlignment="1">
      <alignment horizontal="right"/>
    </xf>
    <xf numFmtId="176" fontId="17" fillId="0" borderId="0" xfId="12" applyNumberFormat="1" applyFont="1" applyFill="1" applyBorder="1" applyAlignment="1">
      <alignment horizontal="right"/>
    </xf>
    <xf numFmtId="2" fontId="17" fillId="0" borderId="0" xfId="11" applyNumberFormat="1" applyFont="1" applyFill="1" applyBorder="1" applyAlignment="1">
      <alignment horizontal="right"/>
    </xf>
    <xf numFmtId="176" fontId="17" fillId="0" borderId="2" xfId="12" applyNumberFormat="1" applyFont="1" applyFill="1" applyBorder="1" applyAlignment="1">
      <alignment horizontal="right"/>
    </xf>
    <xf numFmtId="49" fontId="17" fillId="0" borderId="10" xfId="11" applyNumberFormat="1" applyFont="1" applyFill="1" applyBorder="1" applyAlignment="1">
      <alignment horizontal="center"/>
    </xf>
    <xf numFmtId="176" fontId="17" fillId="0" borderId="11" xfId="12" applyNumberFormat="1" applyFont="1" applyFill="1" applyBorder="1" applyAlignment="1">
      <alignment horizontal="right"/>
    </xf>
    <xf numFmtId="0" fontId="65" fillId="0" borderId="0" xfId="11" applyFont="1" applyFill="1" applyBorder="1"/>
    <xf numFmtId="164" fontId="17" fillId="0" borderId="10" xfId="11" applyNumberFormat="1" applyFont="1" applyFill="1" applyBorder="1" applyAlignment="1">
      <alignment horizontal="center"/>
    </xf>
    <xf numFmtId="174" fontId="16" fillId="0" borderId="0" xfId="12" applyNumberFormat="1" applyFont="1" applyFill="1" applyBorder="1" applyAlignment="1">
      <alignment horizontal="right"/>
    </xf>
    <xf numFmtId="176" fontId="16" fillId="0" borderId="0" xfId="12" applyNumberFormat="1" applyFont="1" applyFill="1" applyBorder="1" applyAlignment="1">
      <alignment horizontal="right"/>
    </xf>
    <xf numFmtId="2" fontId="16" fillId="0" borderId="0" xfId="11" applyNumberFormat="1" applyFont="1" applyFill="1" applyBorder="1" applyAlignment="1">
      <alignment horizontal="right"/>
    </xf>
    <xf numFmtId="176" fontId="16" fillId="0" borderId="11" xfId="12" applyNumberFormat="1" applyFont="1" applyFill="1" applyBorder="1" applyAlignment="1">
      <alignment horizontal="right"/>
    </xf>
    <xf numFmtId="49" fontId="16" fillId="0" borderId="10" xfId="11" applyNumberFormat="1" applyFont="1" applyFill="1" applyBorder="1" applyAlignment="1">
      <alignment horizontal="center"/>
    </xf>
    <xf numFmtId="0" fontId="65" fillId="0" borderId="0" xfId="11" applyFont="1" applyFill="1" applyBorder="1" applyAlignment="1">
      <alignment horizontal="right"/>
    </xf>
    <xf numFmtId="164" fontId="16" fillId="0" borderId="10" xfId="11" applyNumberFormat="1" applyFont="1" applyFill="1" applyBorder="1" applyAlignment="1">
      <alignment horizontal="center"/>
    </xf>
    <xf numFmtId="164" fontId="16" fillId="0" borderId="8" xfId="11" applyNumberFormat="1" applyFont="1" applyFill="1" applyBorder="1" applyAlignment="1">
      <alignment horizontal="center"/>
    </xf>
    <xf numFmtId="174" fontId="16" fillId="0" borderId="12" xfId="12" applyNumberFormat="1" applyFont="1" applyFill="1" applyBorder="1" applyAlignment="1">
      <alignment horizontal="right"/>
    </xf>
    <xf numFmtId="176" fontId="16" fillId="0" borderId="12" xfId="12" applyNumberFormat="1" applyFont="1" applyFill="1" applyBorder="1" applyAlignment="1">
      <alignment horizontal="right"/>
    </xf>
    <xf numFmtId="2" fontId="16" fillId="0" borderId="12" xfId="11" applyNumberFormat="1" applyFont="1" applyFill="1" applyBorder="1" applyAlignment="1">
      <alignment horizontal="right"/>
    </xf>
    <xf numFmtId="176" fontId="16" fillId="0" borderId="7" xfId="12" applyNumberFormat="1" applyFont="1" applyFill="1" applyBorder="1" applyAlignment="1">
      <alignment horizontal="right"/>
    </xf>
    <xf numFmtId="164" fontId="17" fillId="0" borderId="0" xfId="11" applyNumberFormat="1" applyFont="1" applyFill="1" applyBorder="1" applyAlignment="1">
      <alignment horizontal="center"/>
    </xf>
    <xf numFmtId="0" fontId="7" fillId="0" borderId="0" xfId="11" applyFont="1" applyFill="1" applyBorder="1" applyAlignment="1">
      <alignment horizontal="left"/>
    </xf>
    <xf numFmtId="0" fontId="8" fillId="0" borderId="0" xfId="11" applyFont="1" applyFill="1"/>
    <xf numFmtId="0" fontId="11" fillId="0" borderId="0" xfId="11" applyFont="1" applyFill="1" applyAlignment="1">
      <alignment horizontal="right"/>
    </xf>
    <xf numFmtId="0" fontId="16" fillId="0" borderId="0" xfId="11" applyFont="1" applyFill="1"/>
    <xf numFmtId="0" fontId="16" fillId="0" borderId="0" xfId="11" applyFont="1" applyFill="1" applyAlignment="1">
      <alignment horizontal="right"/>
    </xf>
    <xf numFmtId="0" fontId="27" fillId="0" borderId="0" xfId="1" applyFont="1"/>
    <xf numFmtId="0" fontId="5" fillId="0" borderId="0" xfId="1" applyFont="1"/>
    <xf numFmtId="0" fontId="108" fillId="0" borderId="0" xfId="3" applyFont="1"/>
    <xf numFmtId="49" fontId="17" fillId="0" borderId="0" xfId="3" applyNumberFormat="1" applyFont="1" applyAlignment="1">
      <alignment horizontal="left"/>
    </xf>
    <xf numFmtId="1" fontId="17" fillId="0" borderId="0" xfId="3" applyNumberFormat="1" applyFont="1" applyAlignment="1">
      <alignment horizontal="right"/>
    </xf>
    <xf numFmtId="165" fontId="17" fillId="0" borderId="0" xfId="3" applyNumberFormat="1" applyFont="1" applyAlignment="1">
      <alignment horizontal="center"/>
    </xf>
    <xf numFmtId="49" fontId="17" fillId="0" borderId="0" xfId="3" applyNumberFormat="1" applyFont="1" applyAlignment="1">
      <alignment horizontal="center"/>
    </xf>
    <xf numFmtId="0" fontId="16" fillId="0" borderId="0" xfId="3" applyFont="1" applyFill="1" applyAlignment="1">
      <alignment horizontal="left"/>
    </xf>
    <xf numFmtId="1" fontId="16" fillId="0" borderId="0" xfId="3" applyNumberFormat="1" applyFont="1" applyAlignment="1">
      <alignment horizontal="right"/>
    </xf>
    <xf numFmtId="165" fontId="16" fillId="0" borderId="0" xfId="3" applyNumberFormat="1" applyFont="1" applyAlignment="1">
      <alignment horizontal="center"/>
    </xf>
    <xf numFmtId="1" fontId="15" fillId="0" borderId="0" xfId="3" applyNumberFormat="1" applyFont="1" applyAlignment="1">
      <alignment horizontal="right"/>
    </xf>
    <xf numFmtId="165" fontId="16" fillId="0" borderId="0" xfId="3" applyNumberFormat="1" applyFont="1" applyFill="1" applyAlignment="1">
      <alignment horizontal="center"/>
    </xf>
    <xf numFmtId="0" fontId="66" fillId="0" borderId="0" xfId="3" applyFont="1" applyAlignment="1">
      <alignment horizontal="center"/>
    </xf>
    <xf numFmtId="0" fontId="66" fillId="0" borderId="0" xfId="3" applyFont="1" applyFill="1" applyAlignment="1">
      <alignment horizontal="center"/>
    </xf>
    <xf numFmtId="1" fontId="16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5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5" fontId="7" fillId="0" borderId="0" xfId="3" applyNumberFormat="1" applyFont="1" applyFill="1" applyAlignment="1">
      <alignment horizontal="center"/>
    </xf>
    <xf numFmtId="0" fontId="109" fillId="0" borderId="0" xfId="3" applyFont="1" applyAlignment="1">
      <alignment horizontal="center"/>
    </xf>
    <xf numFmtId="0" fontId="109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14" fillId="2" borderId="3" xfId="3" applyNumberFormat="1" applyFont="1" applyFill="1" applyBorder="1" applyAlignment="1"/>
    <xf numFmtId="49" fontId="18" fillId="0" borderId="0" xfId="3" applyNumberFormat="1" applyFont="1" applyBorder="1"/>
    <xf numFmtId="49" fontId="14" fillId="2" borderId="10" xfId="3" applyNumberFormat="1" applyFont="1" applyFill="1" applyBorder="1" applyAlignment="1"/>
    <xf numFmtId="1" fontId="14" fillId="2" borderId="13" xfId="3" applyNumberFormat="1" applyFont="1" applyFill="1" applyBorder="1" applyAlignment="1">
      <alignment horizontal="center" vertical="center" wrapText="1"/>
    </xf>
    <xf numFmtId="49" fontId="14" fillId="2" borderId="8" xfId="3" applyNumberFormat="1" applyFont="1" applyFill="1" applyBorder="1" applyAlignment="1"/>
    <xf numFmtId="1" fontId="14" fillId="2" borderId="5" xfId="3" applyNumberFormat="1" applyFont="1" applyFill="1" applyBorder="1" applyAlignment="1">
      <alignment horizontal="center" vertical="center" wrapText="1"/>
    </xf>
    <xf numFmtId="165" fontId="14" fillId="2" borderId="13" xfId="3" applyNumberFormat="1" applyFont="1" applyFill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center" vertical="center" wrapText="1"/>
    </xf>
    <xf numFmtId="177" fontId="20" fillId="0" borderId="10" xfId="3" applyNumberFormat="1" applyFont="1" applyBorder="1" applyAlignment="1">
      <alignment horizontal="center"/>
    </xf>
    <xf numFmtId="3" fontId="20" fillId="0" borderId="0" xfId="3" applyNumberFormat="1" applyFont="1" applyFill="1" applyBorder="1" applyAlignment="1">
      <alignment horizontal="right"/>
    </xf>
    <xf numFmtId="3" fontId="20" fillId="0" borderId="0" xfId="13" applyNumberFormat="1" applyFont="1" applyBorder="1" applyAlignment="1">
      <alignment horizontal="right"/>
    </xf>
    <xf numFmtId="165" fontId="20" fillId="0" borderId="0" xfId="3" applyNumberFormat="1" applyFont="1" applyBorder="1" applyAlignment="1">
      <alignment horizontal="right"/>
    </xf>
    <xf numFmtId="165" fontId="20" fillId="0" borderId="0" xfId="3" applyNumberFormat="1" applyFont="1" applyFill="1" applyBorder="1" applyAlignment="1">
      <alignment horizontal="right"/>
    </xf>
    <xf numFmtId="165" fontId="20" fillId="0" borderId="0" xfId="13" applyNumberFormat="1" applyFont="1" applyBorder="1" applyAlignment="1">
      <alignment horizontal="right"/>
    </xf>
    <xf numFmtId="3" fontId="20" fillId="0" borderId="0" xfId="13" applyNumberFormat="1" applyFont="1" applyBorder="1" applyAlignment="1">
      <alignment horizontal="center"/>
    </xf>
    <xf numFmtId="3" fontId="20" fillId="0" borderId="11" xfId="13" applyNumberFormat="1" applyFont="1" applyBorder="1" applyAlignment="1">
      <alignment horizontal="right"/>
    </xf>
    <xf numFmtId="0" fontId="4" fillId="0" borderId="0" xfId="3" applyFont="1" applyBorder="1"/>
    <xf numFmtId="3" fontId="105" fillId="0" borderId="0" xfId="3" applyNumberFormat="1" applyFont="1" applyFill="1" applyBorder="1" applyAlignment="1">
      <alignment horizontal="right"/>
    </xf>
    <xf numFmtId="164" fontId="20" fillId="0" borderId="10" xfId="3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/>
    </xf>
    <xf numFmtId="164" fontId="15" fillId="0" borderId="10" xfId="3" applyNumberFormat="1" applyFont="1" applyBorder="1" applyAlignment="1">
      <alignment horizontal="center"/>
    </xf>
    <xf numFmtId="3" fontId="15" fillId="0" borderId="0" xfId="13" applyNumberFormat="1" applyFont="1" applyBorder="1" applyAlignment="1">
      <alignment horizontal="right"/>
    </xf>
    <xf numFmtId="165" fontId="15" fillId="0" borderId="0" xfId="3" applyNumberFormat="1" applyFont="1" applyBorder="1" applyAlignment="1">
      <alignment horizontal="right"/>
    </xf>
    <xf numFmtId="165" fontId="15" fillId="0" borderId="0" xfId="3" applyNumberFormat="1" applyFont="1" applyFill="1" applyBorder="1" applyAlignment="1">
      <alignment horizontal="right"/>
    </xf>
    <xf numFmtId="3" fontId="15" fillId="0" borderId="0" xfId="13" applyNumberFormat="1" applyFont="1" applyBorder="1" applyAlignment="1">
      <alignment horizontal="center"/>
    </xf>
    <xf numFmtId="3" fontId="15" fillId="0" borderId="11" xfId="13" applyNumberFormat="1" applyFont="1" applyBorder="1" applyAlignment="1">
      <alignment horizontal="right"/>
    </xf>
    <xf numFmtId="164" fontId="20" fillId="0" borderId="8" xfId="3" applyNumberFormat="1" applyFont="1" applyBorder="1" applyAlignment="1">
      <alignment horizontal="center"/>
    </xf>
    <xf numFmtId="1" fontId="15" fillId="0" borderId="12" xfId="13" applyNumberFormat="1" applyFont="1" applyBorder="1" applyAlignment="1">
      <alignment horizontal="right"/>
    </xf>
    <xf numFmtId="165" fontId="15" fillId="0" borderId="12" xfId="3" applyNumberFormat="1" applyFont="1" applyBorder="1" applyAlignment="1">
      <alignment horizontal="center"/>
    </xf>
    <xf numFmtId="165" fontId="15" fillId="0" borderId="12" xfId="3" applyNumberFormat="1" applyFont="1" applyFill="1" applyBorder="1" applyAlignment="1">
      <alignment horizontal="center"/>
    </xf>
    <xf numFmtId="178" fontId="15" fillId="0" borderId="12" xfId="13" applyNumberFormat="1" applyFont="1" applyBorder="1" applyAlignment="1">
      <alignment horizontal="center"/>
    </xf>
    <xf numFmtId="1" fontId="15" fillId="0" borderId="7" xfId="13" applyNumberFormat="1" applyFont="1" applyBorder="1" applyAlignment="1">
      <alignment horizontal="right"/>
    </xf>
    <xf numFmtId="49" fontId="16" fillId="0" borderId="0" xfId="3" applyNumberFormat="1" applyFont="1" applyAlignment="1">
      <alignment horizontal="left"/>
    </xf>
    <xf numFmtId="1" fontId="15" fillId="0" borderId="0" xfId="3" applyNumberFormat="1" applyFont="1" applyBorder="1" applyAlignment="1">
      <alignment horizontal="right"/>
    </xf>
    <xf numFmtId="165" fontId="16" fillId="0" borderId="0" xfId="3" applyNumberFormat="1" applyFont="1"/>
    <xf numFmtId="1" fontId="16" fillId="0" borderId="0" xfId="13" applyNumberFormat="1" applyFont="1" applyAlignment="1">
      <alignment horizontal="right"/>
    </xf>
    <xf numFmtId="165" fontId="16" fillId="0" borderId="0" xfId="3" applyNumberFormat="1" applyFont="1" applyFill="1"/>
    <xf numFmtId="0" fontId="66" fillId="0" borderId="0" xfId="3" applyFont="1"/>
    <xf numFmtId="49" fontId="66" fillId="0" borderId="0" xfId="3" applyNumberFormat="1" applyFont="1" applyFill="1"/>
    <xf numFmtId="0" fontId="66" fillId="0" borderId="0" xfId="3" applyFont="1" applyFill="1"/>
    <xf numFmtId="165" fontId="15" fillId="0" borderId="0" xfId="3" applyNumberFormat="1" applyFont="1"/>
    <xf numFmtId="0" fontId="66" fillId="0" borderId="0" xfId="3" applyFont="1" applyBorder="1"/>
    <xf numFmtId="165" fontId="15" fillId="0" borderId="0" xfId="3" applyNumberFormat="1" applyFont="1" applyBorder="1"/>
    <xf numFmtId="0" fontId="66" fillId="0" borderId="0" xfId="3" applyFont="1" applyFill="1" applyBorder="1"/>
    <xf numFmtId="1" fontId="17" fillId="0" borderId="0" xfId="3" applyNumberFormat="1" applyFont="1" applyFill="1" applyAlignment="1">
      <alignment horizontal="right"/>
    </xf>
    <xf numFmtId="164" fontId="15" fillId="0" borderId="0" xfId="3" applyNumberFormat="1" applyFont="1" applyBorder="1" applyAlignment="1">
      <alignment horizontal="left"/>
    </xf>
    <xf numFmtId="165" fontId="16" fillId="0" borderId="0" xfId="3" applyNumberFormat="1" applyFont="1" applyBorder="1" applyAlignment="1">
      <alignment horizontal="right"/>
    </xf>
    <xf numFmtId="2" fontId="66" fillId="0" borderId="0" xfId="3" applyNumberFormat="1" applyFont="1" applyBorder="1" applyAlignment="1">
      <alignment horizontal="right"/>
    </xf>
    <xf numFmtId="1" fontId="66" fillId="0" borderId="0" xfId="3" applyNumberFormat="1" applyFont="1" applyFill="1" applyBorder="1" applyAlignment="1">
      <alignment horizontal="right"/>
    </xf>
    <xf numFmtId="1" fontId="15" fillId="0" borderId="0" xfId="3" applyNumberFormat="1" applyFont="1" applyFill="1" applyAlignment="1">
      <alignment horizontal="right"/>
    </xf>
    <xf numFmtId="49" fontId="16" fillId="0" borderId="0" xfId="3" applyNumberFormat="1" applyFont="1"/>
    <xf numFmtId="0" fontId="111" fillId="0" borderId="0" xfId="14" applyFont="1"/>
    <xf numFmtId="0" fontId="17" fillId="0" borderId="0" xfId="14" applyFont="1" applyFill="1" applyBorder="1" applyAlignment="1">
      <alignment horizontal="right" vertical="center"/>
    </xf>
    <xf numFmtId="0" fontId="17" fillId="0" borderId="0" xfId="14" applyFont="1" applyAlignment="1">
      <alignment horizontal="center" vertical="center"/>
    </xf>
    <xf numFmtId="0" fontId="90" fillId="0" borderId="0" xfId="14" applyFont="1" applyAlignment="1">
      <alignment vertical="center"/>
    </xf>
    <xf numFmtId="0" fontId="112" fillId="0" borderId="0" xfId="14" applyFont="1"/>
    <xf numFmtId="0" fontId="34" fillId="0" borderId="0" xfId="14" applyFont="1" applyFill="1" applyBorder="1" applyAlignment="1">
      <alignment horizontal="right" vertical="center"/>
    </xf>
    <xf numFmtId="0" fontId="15" fillId="0" borderId="0" xfId="14" applyFont="1" applyAlignment="1">
      <alignment vertical="center"/>
    </xf>
    <xf numFmtId="0" fontId="5" fillId="0" borderId="0" xfId="14" applyFont="1"/>
    <xf numFmtId="0" fontId="5" fillId="0" borderId="0" xfId="14" applyFont="1" applyAlignment="1">
      <alignment horizontal="left" vertical="center"/>
    </xf>
    <xf numFmtId="1" fontId="5" fillId="0" borderId="0" xfId="14" applyNumberFormat="1" applyFont="1" applyAlignment="1">
      <alignment vertical="center"/>
    </xf>
    <xf numFmtId="0" fontId="5" fillId="0" borderId="0" xfId="14" applyFont="1" applyAlignment="1">
      <alignment vertical="center"/>
    </xf>
    <xf numFmtId="0" fontId="2" fillId="0" borderId="0" xfId="14" applyFont="1" applyFill="1" applyAlignment="1">
      <alignment vertical="center"/>
    </xf>
    <xf numFmtId="0" fontId="14" fillId="2" borderId="13" xfId="14" applyFont="1" applyFill="1" applyBorder="1" applyAlignment="1">
      <alignment horizontal="center" vertical="center" wrapText="1"/>
    </xf>
    <xf numFmtId="0" fontId="2" fillId="0" borderId="0" xfId="14" applyFont="1" applyBorder="1"/>
    <xf numFmtId="0" fontId="20" fillId="0" borderId="10" xfId="14" applyFont="1" applyBorder="1" applyAlignment="1">
      <alignment horizontal="left" vertical="center"/>
    </xf>
    <xf numFmtId="0" fontId="5" fillId="0" borderId="0" xfId="14" applyFont="1" applyBorder="1"/>
    <xf numFmtId="49" fontId="15" fillId="0" borderId="10" xfId="14" applyNumberFormat="1" applyFont="1" applyBorder="1" applyAlignment="1">
      <alignment horizontal="left" vertical="center" indent="1"/>
    </xf>
    <xf numFmtId="49" fontId="15" fillId="0" borderId="10" xfId="14" applyNumberFormat="1" applyFont="1" applyBorder="1" applyAlignment="1">
      <alignment horizontal="left" vertical="center" wrapText="1" indent="1"/>
    </xf>
    <xf numFmtId="0" fontId="15" fillId="0" borderId="10" xfId="14" applyFont="1" applyBorder="1" applyAlignment="1">
      <alignment horizontal="left" vertical="center"/>
    </xf>
    <xf numFmtId="49" fontId="15" fillId="0" borderId="8" xfId="14" applyNumberFormat="1" applyFont="1" applyBorder="1" applyAlignment="1">
      <alignment horizontal="left" vertical="center"/>
    </xf>
    <xf numFmtId="0" fontId="5" fillId="0" borderId="0" xfId="14" applyFont="1" applyBorder="1" applyAlignment="1">
      <alignment vertical="top"/>
    </xf>
    <xf numFmtId="0" fontId="114" fillId="0" borderId="0" xfId="0" applyFont="1"/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11" fillId="0" borderId="0" xfId="0" applyFont="1"/>
    <xf numFmtId="0" fontId="116" fillId="0" borderId="0" xfId="0" applyFont="1"/>
    <xf numFmtId="0" fontId="17" fillId="0" borderId="0" xfId="0" applyFont="1" applyBorder="1" applyAlignment="1"/>
    <xf numFmtId="0" fontId="112" fillId="0" borderId="0" xfId="0" applyFont="1"/>
    <xf numFmtId="0" fontId="15" fillId="0" borderId="0" xfId="0" applyFont="1" applyBorder="1" applyAlignment="1">
      <alignment horizontal="left"/>
    </xf>
    <xf numFmtId="1" fontId="15" fillId="0" borderId="0" xfId="0" applyNumberFormat="1" applyFont="1" applyBorder="1"/>
    <xf numFmtId="1" fontId="15" fillId="0" borderId="0" xfId="0" applyNumberFormat="1" applyFont="1" applyFill="1" applyBorder="1"/>
    <xf numFmtId="0" fontId="5" fillId="0" borderId="0" xfId="0" applyFont="1"/>
    <xf numFmtId="0" fontId="105" fillId="0" borderId="0" xfId="0" applyFont="1" applyAlignment="1">
      <alignment vertical="center"/>
    </xf>
    <xf numFmtId="164" fontId="119" fillId="0" borderId="13" xfId="16" applyNumberFormat="1" applyFont="1" applyFill="1" applyBorder="1" applyAlignment="1">
      <alignment horizontal="center" vertical="center"/>
    </xf>
    <xf numFmtId="1" fontId="105" fillId="0" borderId="0" xfId="0" applyNumberFormat="1" applyFont="1"/>
    <xf numFmtId="0" fontId="105" fillId="0" borderId="0" xfId="0" applyFont="1" applyBorder="1"/>
    <xf numFmtId="164" fontId="119" fillId="3" borderId="3" xfId="16" applyNumberFormat="1" applyFont="1" applyFill="1" applyBorder="1" applyAlignment="1">
      <alignment horizontal="left" vertical="center" indent="1"/>
    </xf>
    <xf numFmtId="3" fontId="119" fillId="3" borderId="14" xfId="17" applyNumberFormat="1" applyFont="1" applyFill="1" applyBorder="1" applyAlignment="1">
      <alignment horizontal="right" vertical="center"/>
    </xf>
    <xf numFmtId="3" fontId="119" fillId="3" borderId="9" xfId="17" applyNumberFormat="1" applyFont="1" applyFill="1" applyBorder="1" applyAlignment="1">
      <alignment horizontal="right" vertical="center"/>
    </xf>
    <xf numFmtId="3" fontId="12" fillId="3" borderId="9" xfId="17" applyNumberFormat="1" applyFont="1" applyFill="1" applyBorder="1" applyAlignment="1">
      <alignment horizontal="right" vertical="center"/>
    </xf>
    <xf numFmtId="3" fontId="119" fillId="3" borderId="2" xfId="17" applyNumberFormat="1" applyFont="1" applyFill="1" applyBorder="1" applyAlignment="1">
      <alignment horizontal="right" vertical="center"/>
    </xf>
    <xf numFmtId="164" fontId="119" fillId="3" borderId="10" xfId="16" applyNumberFormat="1" applyFont="1" applyFill="1" applyBorder="1" applyAlignment="1">
      <alignment horizontal="left" vertical="center" indent="2"/>
    </xf>
    <xf numFmtId="3" fontId="119" fillId="3" borderId="15" xfId="17" applyNumberFormat="1" applyFont="1" applyFill="1" applyBorder="1" applyAlignment="1">
      <alignment horizontal="right" vertical="center"/>
    </xf>
    <xf numFmtId="3" fontId="119" fillId="3" borderId="0" xfId="17" applyNumberFormat="1" applyFont="1" applyFill="1" applyBorder="1" applyAlignment="1">
      <alignment horizontal="right" vertical="center"/>
    </xf>
    <xf numFmtId="3" fontId="119" fillId="3" borderId="11" xfId="17" applyNumberFormat="1" applyFont="1" applyFill="1" applyBorder="1" applyAlignment="1">
      <alignment horizontal="right" vertical="center"/>
    </xf>
    <xf numFmtId="1" fontId="120" fillId="0" borderId="0" xfId="0" applyNumberFormat="1" applyFont="1"/>
    <xf numFmtId="0" fontId="120" fillId="0" borderId="0" xfId="0" applyFont="1" applyBorder="1"/>
    <xf numFmtId="49" fontId="12" fillId="3" borderId="10" xfId="16" applyNumberFormat="1" applyFont="1" applyFill="1" applyBorder="1" applyAlignment="1">
      <alignment horizontal="left" indent="1"/>
    </xf>
    <xf numFmtId="3" fontId="12" fillId="3" borderId="15" xfId="17" applyNumberFormat="1" applyFont="1" applyFill="1" applyBorder="1" applyAlignment="1">
      <alignment horizontal="right" vertical="center"/>
    </xf>
    <xf numFmtId="3" fontId="12" fillId="3" borderId="0" xfId="17" applyNumberFormat="1" applyFont="1" applyFill="1" applyBorder="1" applyAlignment="1">
      <alignment horizontal="right" vertical="center"/>
    </xf>
    <xf numFmtId="3" fontId="12" fillId="3" borderId="11" xfId="17" applyNumberFormat="1" applyFont="1" applyFill="1" applyBorder="1" applyAlignment="1">
      <alignment horizontal="right" vertical="center"/>
    </xf>
    <xf numFmtId="1" fontId="107" fillId="0" borderId="0" xfId="0" applyNumberFormat="1" applyFont="1"/>
    <xf numFmtId="0" fontId="107" fillId="0" borderId="0" xfId="0" applyFont="1" applyBorder="1"/>
    <xf numFmtId="49" fontId="12" fillId="3" borderId="10" xfId="16" applyNumberFormat="1" applyFont="1" applyFill="1" applyBorder="1" applyAlignment="1">
      <alignment horizontal="left" wrapText="1" indent="1"/>
    </xf>
    <xf numFmtId="0" fontId="12" fillId="3" borderId="10" xfId="16" applyFont="1" applyFill="1" applyBorder="1" applyAlignment="1">
      <alignment horizontal="left" indent="1"/>
    </xf>
    <xf numFmtId="3" fontId="12" fillId="3" borderId="15" xfId="17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right"/>
    </xf>
    <xf numFmtId="3" fontId="12" fillId="3" borderId="11" xfId="17" applyNumberFormat="1" applyFont="1" applyFill="1" applyBorder="1" applyAlignment="1">
      <alignment horizontal="right"/>
    </xf>
    <xf numFmtId="1" fontId="120" fillId="0" borderId="0" xfId="0" applyNumberFormat="1" applyFont="1" applyAlignment="1">
      <alignment wrapText="1"/>
    </xf>
    <xf numFmtId="0" fontId="120" fillId="0" borderId="0" xfId="0" applyFont="1" applyBorder="1" applyAlignment="1">
      <alignment wrapText="1"/>
    </xf>
    <xf numFmtId="164" fontId="119" fillId="3" borderId="10" xfId="16" applyNumberFormat="1" applyFont="1" applyFill="1" applyBorder="1" applyAlignment="1">
      <alignment horizontal="left" vertical="center" wrapText="1" indent="2"/>
    </xf>
    <xf numFmtId="0" fontId="119" fillId="3" borderId="10" xfId="16" applyFont="1" applyFill="1" applyBorder="1" applyAlignment="1">
      <alignment horizontal="left" indent="2"/>
    </xf>
    <xf numFmtId="164" fontId="119" fillId="3" borderId="10" xfId="16" applyNumberFormat="1" applyFont="1" applyFill="1" applyBorder="1" applyAlignment="1">
      <alignment horizontal="left" vertical="center" indent="1"/>
    </xf>
    <xf numFmtId="3" fontId="12" fillId="3" borderId="15" xfId="17" quotePrefix="1" applyNumberFormat="1" applyFont="1" applyFill="1" applyBorder="1" applyAlignment="1">
      <alignment horizontal="right"/>
    </xf>
    <xf numFmtId="3" fontId="12" fillId="3" borderId="0" xfId="17" quotePrefix="1" applyNumberFormat="1" applyFont="1" applyFill="1" applyBorder="1" applyAlignment="1">
      <alignment horizontal="right"/>
    </xf>
    <xf numFmtId="3" fontId="12" fillId="3" borderId="11" xfId="17" quotePrefix="1" applyNumberFormat="1" applyFont="1" applyFill="1" applyBorder="1" applyAlignment="1">
      <alignment horizontal="right"/>
    </xf>
    <xf numFmtId="0" fontId="12" fillId="3" borderId="8" xfId="16" applyFont="1" applyFill="1" applyBorder="1" applyAlignment="1">
      <alignment horizontal="left" indent="1"/>
    </xf>
    <xf numFmtId="3" fontId="12" fillId="3" borderId="16" xfId="17" applyNumberFormat="1" applyFont="1" applyFill="1" applyBorder="1" applyAlignment="1">
      <alignment horizontal="right"/>
    </xf>
    <xf numFmtId="3" fontId="12" fillId="3" borderId="12" xfId="17" applyNumberFormat="1" applyFont="1" applyFill="1" applyBorder="1" applyAlignment="1">
      <alignment horizontal="right" vertical="center"/>
    </xf>
    <xf numFmtId="3" fontId="12" fillId="3" borderId="7" xfId="17" applyNumberFormat="1" applyFont="1" applyFill="1" applyBorder="1" applyAlignment="1">
      <alignment horizontal="right" vertical="center"/>
    </xf>
    <xf numFmtId="0" fontId="15" fillId="3" borderId="0" xfId="16" applyFont="1" applyFill="1" applyBorder="1" applyAlignment="1">
      <alignment horizontal="left" indent="1"/>
    </xf>
    <xf numFmtId="1" fontId="12" fillId="3" borderId="0" xfId="17" applyNumberFormat="1" applyFont="1" applyFill="1" applyBorder="1" applyAlignment="1">
      <alignment horizontal="right"/>
    </xf>
    <xf numFmtId="1" fontId="12" fillId="3" borderId="0" xfId="17" applyNumberFormat="1" applyFont="1" applyFill="1" applyBorder="1" applyAlignment="1">
      <alignment horizontal="right" vertical="center"/>
    </xf>
    <xf numFmtId="164" fontId="119" fillId="3" borderId="3" xfId="16" applyNumberFormat="1" applyFont="1" applyFill="1" applyBorder="1" applyAlignment="1">
      <alignment horizontal="left" vertical="center" wrapText="1" indent="2"/>
    </xf>
    <xf numFmtId="1" fontId="86" fillId="0" borderId="0" xfId="0" applyNumberFormat="1" applyFont="1"/>
    <xf numFmtId="0" fontId="86" fillId="0" borderId="0" xfId="0" applyFont="1" applyBorder="1"/>
    <xf numFmtId="3" fontId="33" fillId="3" borderId="15" xfId="17" applyNumberFormat="1" applyFont="1" applyFill="1" applyBorder="1" applyAlignment="1">
      <alignment horizontal="right" vertical="center"/>
    </xf>
    <xf numFmtId="3" fontId="33" fillId="3" borderId="0" xfId="17" applyNumberFormat="1" applyFont="1" applyFill="1" applyBorder="1" applyAlignment="1">
      <alignment horizontal="right" vertical="center"/>
    </xf>
    <xf numFmtId="3" fontId="33" fillId="3" borderId="11" xfId="17" applyNumberFormat="1" applyFont="1" applyFill="1" applyBorder="1" applyAlignment="1">
      <alignment horizontal="right" vertical="center"/>
    </xf>
    <xf numFmtId="164" fontId="119" fillId="3" borderId="10" xfId="16" applyNumberFormat="1" applyFont="1" applyFill="1" applyBorder="1" applyAlignment="1">
      <alignment horizontal="left" vertical="center" wrapText="1" indent="1"/>
    </xf>
    <xf numFmtId="1" fontId="121" fillId="0" borderId="0" xfId="0" applyNumberFormat="1" applyFont="1"/>
    <xf numFmtId="0" fontId="121" fillId="0" borderId="0" xfId="0" applyFont="1" applyBorder="1"/>
    <xf numFmtId="164" fontId="12" fillId="3" borderId="10" xfId="16" applyNumberFormat="1" applyFont="1" applyFill="1" applyBorder="1" applyAlignment="1">
      <alignment horizontal="left" vertical="center" indent="1"/>
    </xf>
    <xf numFmtId="49" fontId="119" fillId="3" borderId="10" xfId="16" applyNumberFormat="1" applyFont="1" applyFill="1" applyBorder="1" applyAlignment="1">
      <alignment horizontal="left" wrapText="1" indent="1"/>
    </xf>
    <xf numFmtId="49" fontId="119" fillId="3" borderId="10" xfId="16" applyNumberFormat="1" applyFont="1" applyFill="1" applyBorder="1" applyAlignment="1">
      <alignment horizontal="left" indent="1"/>
    </xf>
    <xf numFmtId="3" fontId="119" fillId="3" borderId="15" xfId="17" quotePrefix="1" applyNumberFormat="1" applyFont="1" applyFill="1" applyBorder="1" applyAlignment="1">
      <alignment horizontal="right"/>
    </xf>
    <xf numFmtId="3" fontId="119" fillId="3" borderId="0" xfId="17" quotePrefix="1" applyNumberFormat="1" applyFont="1" applyFill="1" applyBorder="1" applyAlignment="1">
      <alignment horizontal="right"/>
    </xf>
    <xf numFmtId="3" fontId="119" fillId="3" borderId="11" xfId="17" quotePrefix="1" applyNumberFormat="1" applyFont="1" applyFill="1" applyBorder="1" applyAlignment="1">
      <alignment horizontal="right"/>
    </xf>
    <xf numFmtId="0" fontId="107" fillId="0" borderId="0" xfId="0" applyFont="1"/>
    <xf numFmtId="0" fontId="15" fillId="0" borderId="0" xfId="0" applyFont="1"/>
    <xf numFmtId="3" fontId="12" fillId="3" borderId="16" xfId="17" applyNumberFormat="1" applyFont="1" applyFill="1" applyBorder="1" applyAlignment="1">
      <alignment horizontal="right" vertical="center"/>
    </xf>
    <xf numFmtId="0" fontId="15" fillId="0" borderId="0" xfId="0" applyFont="1" applyBorder="1"/>
    <xf numFmtId="3" fontId="15" fillId="0" borderId="0" xfId="0" applyNumberFormat="1" applyFont="1" applyBorder="1"/>
    <xf numFmtId="0" fontId="15" fillId="0" borderId="0" xfId="0" applyFont="1" applyFill="1" applyBorder="1"/>
    <xf numFmtId="0" fontId="26" fillId="0" borderId="0" xfId="3" applyFont="1" applyAlignment="1">
      <alignment horizontal="left"/>
    </xf>
    <xf numFmtId="0" fontId="122" fillId="0" borderId="0" xfId="3" applyFont="1"/>
    <xf numFmtId="0" fontId="26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14" fillId="2" borderId="9" xfId="3" applyFont="1" applyFill="1" applyBorder="1" applyAlignment="1">
      <alignment horizontal="centerContinuous" vertical="center"/>
    </xf>
    <xf numFmtId="0" fontId="14" fillId="2" borderId="2" xfId="3" applyFont="1" applyFill="1" applyBorder="1" applyAlignment="1">
      <alignment horizontal="centerContinuous" vertical="center"/>
    </xf>
    <xf numFmtId="0" fontId="14" fillId="2" borderId="14" xfId="3" applyFont="1" applyFill="1" applyBorder="1" applyAlignment="1">
      <alignment horizontal="centerContinuous" vertical="center"/>
    </xf>
    <xf numFmtId="0" fontId="123" fillId="0" borderId="0" xfId="3" applyFont="1" applyBorder="1"/>
    <xf numFmtId="0" fontId="14" fillId="2" borderId="12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16" xfId="3" applyFont="1" applyFill="1" applyBorder="1" applyAlignment="1">
      <alignment horizontal="centerContinuous" vertical="center"/>
    </xf>
    <xf numFmtId="0" fontId="14" fillId="2" borderId="13" xfId="3" applyFont="1" applyFill="1" applyBorder="1" applyAlignment="1">
      <alignment horizontal="centerContinuous" vertical="center"/>
    </xf>
    <xf numFmtId="0" fontId="14" fillId="2" borderId="13" xfId="3" applyFont="1" applyFill="1" applyBorder="1" applyAlignment="1">
      <alignment horizontal="center" vertical="center"/>
    </xf>
    <xf numFmtId="0" fontId="14" fillId="2" borderId="11" xfId="3" applyFont="1" applyFill="1" applyBorder="1" applyAlignment="1">
      <alignment horizontal="center" vertical="center"/>
    </xf>
    <xf numFmtId="0" fontId="14" fillId="2" borderId="10" xfId="3" applyFont="1" applyFill="1" applyBorder="1" applyAlignment="1">
      <alignment horizontal="centerContinuous" vertical="center" wrapText="1"/>
    </xf>
    <xf numFmtId="49" fontId="17" fillId="0" borderId="10" xfId="3" applyNumberFormat="1" applyFont="1" applyFill="1" applyBorder="1" applyAlignment="1">
      <alignment horizontal="center"/>
    </xf>
    <xf numFmtId="3" fontId="45" fillId="0" borderId="0" xfId="3" applyNumberFormat="1" applyFont="1" applyFill="1" applyBorder="1" applyAlignment="1">
      <alignment horizontal="right"/>
    </xf>
    <xf numFmtId="0" fontId="124" fillId="0" borderId="0" xfId="3" applyFont="1" applyBorder="1"/>
    <xf numFmtId="0" fontId="124" fillId="0" borderId="0" xfId="3" applyFont="1"/>
    <xf numFmtId="49" fontId="16" fillId="0" borderId="10" xfId="3" applyNumberFormat="1" applyFont="1" applyFill="1" applyBorder="1" applyAlignment="1">
      <alignment horizontal="center"/>
    </xf>
    <xf numFmtId="0" fontId="17" fillId="0" borderId="0" xfId="3" applyFont="1" applyBorder="1"/>
    <xf numFmtId="0" fontId="17" fillId="0" borderId="11" xfId="3" applyFont="1" applyBorder="1"/>
    <xf numFmtId="49" fontId="17" fillId="0" borderId="8" xfId="3" applyNumberFormat="1" applyFont="1" applyFill="1" applyBorder="1" applyAlignment="1">
      <alignment horizontal="center"/>
    </xf>
    <xf numFmtId="49" fontId="17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25" fillId="0" borderId="0" xfId="3" applyFont="1"/>
    <xf numFmtId="1" fontId="7" fillId="0" borderId="0" xfId="3" applyNumberFormat="1" applyFont="1" applyFill="1" applyBorder="1" applyAlignment="1">
      <alignment horizontal="right"/>
    </xf>
    <xf numFmtId="0" fontId="16" fillId="0" borderId="0" xfId="3" applyFont="1" applyFill="1" applyAlignment="1">
      <alignment horizontal="right"/>
    </xf>
    <xf numFmtId="49" fontId="26" fillId="0" borderId="0" xfId="3" applyNumberFormat="1" applyFont="1" applyFill="1"/>
    <xf numFmtId="0" fontId="30" fillId="0" borderId="0" xfId="5" applyFont="1"/>
    <xf numFmtId="0" fontId="30" fillId="0" borderId="0" xfId="5" applyFont="1" applyBorder="1"/>
    <xf numFmtId="0" fontId="43" fillId="0" borderId="0" xfId="5" applyFont="1"/>
    <xf numFmtId="0" fontId="31" fillId="0" borderId="0" xfId="5" applyFont="1"/>
    <xf numFmtId="49" fontId="31" fillId="0" borderId="0" xfId="5" applyNumberFormat="1" applyFont="1"/>
    <xf numFmtId="0" fontId="31" fillId="0" borderId="0" xfId="5" applyFont="1" applyBorder="1"/>
    <xf numFmtId="0" fontId="7" fillId="0" borderId="12" xfId="5" applyFont="1" applyBorder="1" applyAlignment="1">
      <alignment horizontal="left"/>
    </xf>
    <xf numFmtId="0" fontId="65" fillId="0" borderId="0" xfId="5" applyFont="1"/>
    <xf numFmtId="49" fontId="126" fillId="2" borderId="3" xfId="5" applyNumberFormat="1" applyFont="1" applyFill="1" applyBorder="1"/>
    <xf numFmtId="0" fontId="104" fillId="0" borderId="0" xfId="5" applyFont="1" applyAlignment="1">
      <alignment horizontal="center"/>
    </xf>
    <xf numFmtId="49" fontId="126" fillId="2" borderId="8" xfId="5" applyNumberFormat="1" applyFont="1" applyFill="1" applyBorder="1"/>
    <xf numFmtId="49" fontId="62" fillId="0" borderId="8" xfId="5" applyNumberFormat="1" applyFont="1" applyFill="1" applyBorder="1"/>
    <xf numFmtId="0" fontId="62" fillId="0" borderId="13" xfId="5" applyFont="1" applyFill="1" applyBorder="1" applyAlignment="1">
      <alignment horizontal="center"/>
    </xf>
    <xf numFmtId="49" fontId="17" fillId="0" borderId="3" xfId="5" applyNumberFormat="1" applyFont="1" applyFill="1" applyBorder="1" applyAlignment="1">
      <alignment horizontal="center"/>
    </xf>
    <xf numFmtId="2" fontId="16" fillId="0" borderId="9" xfId="5" applyNumberFormat="1" applyFont="1" applyBorder="1" applyAlignment="1">
      <alignment horizontal="right"/>
    </xf>
    <xf numFmtId="2" fontId="15" fillId="0" borderId="9" xfId="5" applyNumberFormat="1" applyFont="1" applyBorder="1" applyAlignment="1">
      <alignment horizontal="right"/>
    </xf>
    <xf numFmtId="2" fontId="16" fillId="0" borderId="0" xfId="5" applyNumberFormat="1" applyFont="1" applyBorder="1" applyAlignment="1">
      <alignment horizontal="right"/>
    </xf>
    <xf numFmtId="2" fontId="15" fillId="0" borderId="2" xfId="5" applyNumberFormat="1" applyFont="1" applyBorder="1" applyAlignment="1">
      <alignment horizontal="right"/>
    </xf>
    <xf numFmtId="2" fontId="45" fillId="0" borderId="0" xfId="5" applyNumberFormat="1" applyFont="1"/>
    <xf numFmtId="0" fontId="45" fillId="0" borderId="0" xfId="5" applyFont="1"/>
    <xf numFmtId="49" fontId="17" fillId="0" borderId="10" xfId="5" applyNumberFormat="1" applyFont="1" applyFill="1" applyBorder="1" applyAlignment="1">
      <alignment horizontal="center"/>
    </xf>
    <xf numFmtId="2" fontId="17" fillId="0" borderId="0" xfId="5" applyNumberFormat="1" applyFont="1" applyBorder="1" applyAlignment="1">
      <alignment horizontal="right"/>
    </xf>
    <xf numFmtId="2" fontId="20" fillId="0" borderId="0" xfId="5" applyNumberFormat="1" applyFont="1" applyBorder="1" applyAlignment="1">
      <alignment horizontal="right"/>
    </xf>
    <xf numFmtId="2" fontId="20" fillId="0" borderId="11" xfId="5" applyNumberFormat="1" applyFont="1" applyBorder="1" applyAlignment="1">
      <alignment horizontal="right"/>
    </xf>
    <xf numFmtId="2" fontId="17" fillId="0" borderId="0" xfId="5" applyNumberFormat="1" applyFont="1" applyFill="1" applyBorder="1" applyAlignment="1">
      <alignment horizontal="right"/>
    </xf>
    <xf numFmtId="2" fontId="20" fillId="0" borderId="0" xfId="5" applyNumberFormat="1" applyFont="1" applyFill="1" applyBorder="1" applyAlignment="1">
      <alignment horizontal="right"/>
    </xf>
    <xf numFmtId="2" fontId="20" fillId="0" borderId="11" xfId="5" applyNumberFormat="1" applyFont="1" applyFill="1" applyBorder="1" applyAlignment="1">
      <alignment horizontal="right"/>
    </xf>
    <xf numFmtId="0" fontId="45" fillId="0" borderId="0" xfId="5" applyFont="1" applyBorder="1"/>
    <xf numFmtId="49" fontId="16" fillId="0" borderId="10" xfId="5" applyNumberFormat="1" applyFont="1" applyFill="1" applyBorder="1" applyAlignment="1">
      <alignment horizontal="center"/>
    </xf>
    <xf numFmtId="2" fontId="15" fillId="0" borderId="0" xfId="5" applyNumberFormat="1" applyFont="1" applyFill="1" applyBorder="1" applyAlignment="1">
      <alignment horizontal="right"/>
    </xf>
    <xf numFmtId="2" fontId="15" fillId="0" borderId="11" xfId="5" applyNumberFormat="1" applyFont="1" applyFill="1" applyBorder="1" applyAlignment="1">
      <alignment horizontal="right"/>
    </xf>
    <xf numFmtId="2" fontId="15" fillId="0" borderId="12" xfId="5" applyNumberFormat="1" applyFont="1" applyFill="1" applyBorder="1" applyAlignment="1">
      <alignment horizontal="right"/>
    </xf>
    <xf numFmtId="2" fontId="16" fillId="0" borderId="12" xfId="5" applyNumberFormat="1" applyFont="1" applyBorder="1" applyAlignment="1">
      <alignment horizontal="right"/>
    </xf>
    <xf numFmtId="2" fontId="15" fillId="0" borderId="7" xfId="5" applyNumberFormat="1" applyFont="1" applyFill="1" applyBorder="1" applyAlignment="1">
      <alignment horizontal="right"/>
    </xf>
    <xf numFmtId="0" fontId="16" fillId="0" borderId="0" xfId="5" applyFont="1" applyBorder="1" applyAlignment="1">
      <alignment horizontal="left"/>
    </xf>
    <xf numFmtId="2" fontId="16" fillId="0" borderId="0" xfId="17" applyNumberFormat="1" applyFont="1"/>
    <xf numFmtId="2" fontId="127" fillId="0" borderId="0" xfId="5" applyNumberFormat="1" applyFont="1" applyFill="1" applyBorder="1" applyAlignment="1">
      <alignment horizontal="center"/>
    </xf>
    <xf numFmtId="0" fontId="16" fillId="0" borderId="0" xfId="5" applyFont="1" applyBorder="1" applyAlignment="1">
      <alignment horizontal="right"/>
    </xf>
    <xf numFmtId="49" fontId="30" fillId="0" borderId="0" xfId="5" applyNumberFormat="1" applyFont="1"/>
    <xf numFmtId="0" fontId="7" fillId="0" borderId="0" xfId="18" applyFont="1" applyBorder="1" applyAlignment="1">
      <alignment horizontal="left"/>
    </xf>
    <xf numFmtId="0" fontId="7" fillId="0" borderId="0" xfId="18" applyFont="1" applyBorder="1" applyAlignment="1">
      <alignment horizontal="right"/>
    </xf>
    <xf numFmtId="49" fontId="14" fillId="2" borderId="13" xfId="18" applyNumberFormat="1" applyFont="1" applyFill="1" applyBorder="1" applyAlignment="1">
      <alignment horizontal="center" vertical="center"/>
    </xf>
    <xf numFmtId="0" fontId="17" fillId="0" borderId="10" xfId="18" applyFont="1" applyFill="1" applyBorder="1" applyAlignment="1">
      <alignment horizontal="left" vertical="center"/>
    </xf>
    <xf numFmtId="2" fontId="16" fillId="0" borderId="9" xfId="5" applyNumberFormat="1" applyFont="1" applyFill="1" applyBorder="1" applyAlignment="1">
      <alignment horizontal="right"/>
    </xf>
    <xf numFmtId="2" fontId="16" fillId="0" borderId="2" xfId="5" applyNumberFormat="1" applyFont="1" applyFill="1" applyBorder="1" applyAlignment="1">
      <alignment horizontal="right"/>
    </xf>
    <xf numFmtId="2" fontId="16" fillId="0" borderId="0" xfId="5" applyNumberFormat="1" applyFont="1" applyFill="1" applyBorder="1" applyAlignment="1">
      <alignment horizontal="right"/>
    </xf>
    <xf numFmtId="2" fontId="16" fillId="0" borderId="11" xfId="5" applyNumberFormat="1" applyFont="1" applyFill="1" applyBorder="1" applyAlignment="1">
      <alignment horizontal="right"/>
    </xf>
    <xf numFmtId="2" fontId="16" fillId="0" borderId="0" xfId="18" applyNumberFormat="1" applyFont="1" applyFill="1" applyBorder="1" applyAlignment="1">
      <alignment horizontal="right"/>
    </xf>
    <xf numFmtId="2" fontId="16" fillId="0" borderId="11" xfId="18" applyNumberFormat="1" applyFont="1" applyFill="1" applyBorder="1" applyAlignment="1">
      <alignment horizontal="right"/>
    </xf>
    <xf numFmtId="0" fontId="17" fillId="0" borderId="8" xfId="18" applyFont="1" applyFill="1" applyBorder="1" applyAlignment="1">
      <alignment horizontal="left" vertical="center"/>
    </xf>
    <xf numFmtId="2" fontId="16" fillId="0" borderId="12" xfId="5" applyNumberFormat="1" applyFont="1" applyFill="1" applyBorder="1" applyAlignment="1">
      <alignment horizontal="right"/>
    </xf>
    <xf numFmtId="2" fontId="16" fillId="0" borderId="7" xfId="18" applyNumberFormat="1" applyFont="1" applyFill="1" applyBorder="1" applyAlignment="1">
      <alignment horizontal="right"/>
    </xf>
    <xf numFmtId="0" fontId="128" fillId="0" borderId="0" xfId="3" applyFont="1"/>
    <xf numFmtId="0" fontId="7" fillId="0" borderId="0" xfId="3" applyFont="1"/>
    <xf numFmtId="0" fontId="129" fillId="0" borderId="0" xfId="3" applyFont="1"/>
    <xf numFmtId="180" fontId="7" fillId="0" borderId="0" xfId="3" applyNumberFormat="1" applyFont="1"/>
    <xf numFmtId="0" fontId="130" fillId="0" borderId="0" xfId="3" applyFont="1"/>
    <xf numFmtId="0" fontId="14" fillId="2" borderId="6" xfId="3" applyFont="1" applyFill="1" applyBorder="1" applyAlignment="1">
      <alignment horizontal="centerContinuous"/>
    </xf>
    <xf numFmtId="0" fontId="14" fillId="2" borderId="4" xfId="3" applyFont="1" applyFill="1" applyBorder="1" applyAlignment="1">
      <alignment horizontal="centerContinuous"/>
    </xf>
    <xf numFmtId="0" fontId="14" fillId="2" borderId="5" xfId="3" applyFont="1" applyFill="1" applyBorder="1" applyAlignment="1">
      <alignment horizontal="centerContinuous"/>
    </xf>
    <xf numFmtId="0" fontId="131" fillId="0" borderId="0" xfId="3" applyFont="1"/>
    <xf numFmtId="0" fontId="131" fillId="0" borderId="0" xfId="3" applyFont="1" applyAlignment="1">
      <alignment horizontal="center"/>
    </xf>
    <xf numFmtId="0" fontId="62" fillId="0" borderId="8" xfId="3" applyFont="1" applyFill="1" applyBorder="1" applyAlignment="1"/>
    <xf numFmtId="0" fontId="17" fillId="0" borderId="13" xfId="3" applyFont="1" applyFill="1" applyBorder="1" applyAlignment="1">
      <alignment horizontal="center" vertical="center" wrapText="1"/>
    </xf>
    <xf numFmtId="0" fontId="17" fillId="0" borderId="10" xfId="3" applyFont="1" applyBorder="1" applyAlignment="1">
      <alignment horizontal="center"/>
    </xf>
    <xf numFmtId="3" fontId="16" fillId="0" borderId="0" xfId="3" applyNumberFormat="1" applyFont="1" applyBorder="1" applyAlignment="1"/>
    <xf numFmtId="3" fontId="16" fillId="0" borderId="11" xfId="3" applyNumberFormat="1" applyFont="1" applyBorder="1" applyAlignment="1"/>
    <xf numFmtId="0" fontId="132" fillId="0" borderId="0" xfId="3" applyFont="1" applyBorder="1"/>
    <xf numFmtId="3" fontId="17" fillId="0" borderId="0" xfId="3" applyNumberFormat="1" applyFont="1" applyBorder="1" applyAlignment="1"/>
    <xf numFmtId="3" fontId="17" fillId="0" borderId="11" xfId="3" applyNumberFormat="1" applyFont="1" applyBorder="1" applyAlignment="1"/>
    <xf numFmtId="49" fontId="17" fillId="0" borderId="10" xfId="3" applyNumberFormat="1" applyFont="1" applyBorder="1" applyAlignment="1">
      <alignment horizontal="center"/>
    </xf>
    <xf numFmtId="0" fontId="133" fillId="0" borderId="0" xfId="3" applyFont="1" applyBorder="1"/>
    <xf numFmtId="49" fontId="16" fillId="0" borderId="10" xfId="3" applyNumberFormat="1" applyFont="1" applyBorder="1" applyAlignment="1">
      <alignment horizontal="center"/>
    </xf>
    <xf numFmtId="3" fontId="16" fillId="0" borderId="0" xfId="3" applyNumberFormat="1" applyFont="1"/>
    <xf numFmtId="0" fontId="7" fillId="0" borderId="0" xfId="3" applyFont="1" applyBorder="1"/>
    <xf numFmtId="3" fontId="11" fillId="0" borderId="0" xfId="19" applyNumberFormat="1" applyFont="1" applyBorder="1"/>
    <xf numFmtId="3" fontId="7" fillId="0" borderId="0" xfId="3" applyNumberFormat="1" applyFont="1" applyBorder="1"/>
    <xf numFmtId="0" fontId="134" fillId="0" borderId="0" xfId="1" applyFont="1"/>
    <xf numFmtId="165" fontId="134" fillId="0" borderId="0" xfId="1" applyNumberFormat="1" applyFont="1"/>
    <xf numFmtId="0" fontId="112" fillId="0" borderId="0" xfId="1" applyFont="1"/>
    <xf numFmtId="0" fontId="105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14" fillId="2" borderId="13" xfId="1" applyNumberFormat="1" applyFont="1" applyFill="1" applyBorder="1" applyAlignment="1">
      <alignment vertical="center"/>
    </xf>
    <xf numFmtId="0" fontId="135" fillId="0" borderId="0" xfId="1" applyFont="1" applyAlignment="1">
      <alignment vertical="center"/>
    </xf>
    <xf numFmtId="0" fontId="20" fillId="0" borderId="14" xfId="1" applyFont="1" applyBorder="1" applyAlignment="1" applyProtection="1">
      <alignment horizontal="left" vertical="top" wrapText="1"/>
      <protection locked="0"/>
    </xf>
    <xf numFmtId="0" fontId="15" fillId="0" borderId="14" xfId="1" applyFont="1" applyBorder="1"/>
    <xf numFmtId="1" fontId="20" fillId="0" borderId="9" xfId="1" applyNumberFormat="1" applyFont="1" applyBorder="1" applyAlignment="1">
      <alignment wrapText="1"/>
    </xf>
    <xf numFmtId="0" fontId="135" fillId="0" borderId="0" xfId="1" applyFont="1" applyAlignment="1">
      <alignment wrapText="1"/>
    </xf>
    <xf numFmtId="166" fontId="20" fillId="0" borderId="15" xfId="1" applyNumberFormat="1" applyFont="1" applyFill="1" applyBorder="1" applyAlignment="1" applyProtection="1">
      <alignment horizontal="left" wrapText="1" indent="1"/>
      <protection locked="0"/>
    </xf>
    <xf numFmtId="3" fontId="20" fillId="0" borderId="15" xfId="1" applyNumberFormat="1" applyFont="1" applyFill="1" applyBorder="1" applyAlignment="1">
      <alignment wrapText="1"/>
    </xf>
    <xf numFmtId="3" fontId="20" fillId="0" borderId="0" xfId="1" applyNumberFormat="1" applyFont="1" applyFill="1" applyBorder="1" applyAlignment="1">
      <alignment wrapText="1"/>
    </xf>
    <xf numFmtId="3" fontId="20" fillId="0" borderId="11" xfId="1" applyNumberFormat="1" applyFont="1" applyFill="1" applyBorder="1" applyAlignment="1">
      <alignment wrapText="1"/>
    </xf>
    <xf numFmtId="166" fontId="135" fillId="0" borderId="0" xfId="1" applyNumberFormat="1" applyFont="1" applyFill="1" applyAlignment="1">
      <alignment wrapText="1"/>
    </xf>
    <xf numFmtId="0" fontId="15" fillId="0" borderId="15" xfId="1" applyFont="1" applyBorder="1" applyAlignment="1" applyProtection="1">
      <alignment horizontal="left" indent="2"/>
      <protection locked="0"/>
    </xf>
    <xf numFmtId="0" fontId="15" fillId="0" borderId="15" xfId="1" applyFont="1" applyBorder="1"/>
    <xf numFmtId="3" fontId="20" fillId="0" borderId="0" xfId="1" applyNumberFormat="1" applyFont="1" applyFill="1" applyBorder="1"/>
    <xf numFmtId="3" fontId="20" fillId="0" borderId="11" xfId="1" applyNumberFormat="1" applyFont="1" applyFill="1" applyBorder="1"/>
    <xf numFmtId="166" fontId="15" fillId="3" borderId="15" xfId="1" applyNumberFormat="1" applyFont="1" applyFill="1" applyBorder="1" applyAlignment="1" applyProtection="1">
      <alignment horizontal="left" indent="1"/>
      <protection locked="0"/>
    </xf>
    <xf numFmtId="3" fontId="15" fillId="0" borderId="15" xfId="1" applyNumberFormat="1" applyFont="1" applyBorder="1"/>
    <xf numFmtId="3" fontId="15" fillId="0" borderId="0" xfId="1" applyNumberFormat="1" applyFont="1" applyBorder="1"/>
    <xf numFmtId="166" fontId="27" fillId="0" borderId="0" xfId="1" applyNumberFormat="1" applyFont="1"/>
    <xf numFmtId="166" fontId="15" fillId="0" borderId="15" xfId="1" applyNumberFormat="1" applyFont="1" applyBorder="1" applyAlignment="1" applyProtection="1">
      <alignment horizontal="left" indent="1"/>
      <protection locked="0"/>
    </xf>
    <xf numFmtId="165" fontId="15" fillId="0" borderId="15" xfId="20" applyNumberFormat="1" applyFont="1" applyBorder="1"/>
    <xf numFmtId="165" fontId="15" fillId="0" borderId="0" xfId="20" applyNumberFormat="1" applyFont="1" applyBorder="1"/>
    <xf numFmtId="3" fontId="20" fillId="0" borderId="15" xfId="1" applyNumberFormat="1" applyFont="1" applyFill="1" applyBorder="1"/>
    <xf numFmtId="166" fontId="135" fillId="0" borderId="0" xfId="1" applyNumberFormat="1" applyFont="1" applyFill="1"/>
    <xf numFmtId="0" fontId="15" fillId="0" borderId="15" xfId="1" applyFont="1" applyBorder="1" applyAlignment="1" applyProtection="1">
      <alignment horizontal="left" indent="1"/>
      <protection locked="0"/>
    </xf>
    <xf numFmtId="166" fontId="15" fillId="0" borderId="15" xfId="1" applyNumberFormat="1" applyFont="1" applyBorder="1"/>
    <xf numFmtId="166" fontId="15" fillId="0" borderId="0" xfId="1" applyNumberFormat="1" applyFont="1" applyBorder="1"/>
    <xf numFmtId="166" fontId="15" fillId="0" borderId="11" xfId="1" applyNumberFormat="1" applyFont="1" applyBorder="1"/>
    <xf numFmtId="0" fontId="20" fillId="0" borderId="15" xfId="1" applyFont="1" applyBorder="1" applyAlignment="1" applyProtection="1">
      <alignment horizontal="left" wrapText="1" indent="1"/>
      <protection locked="0"/>
    </xf>
    <xf numFmtId="0" fontId="135" fillId="0" borderId="0" xfId="1" applyFont="1" applyFill="1"/>
    <xf numFmtId="3" fontId="20" fillId="0" borderId="15" xfId="1" applyNumberFormat="1" applyFont="1" applyBorder="1"/>
    <xf numFmtId="3" fontId="20" fillId="0" borderId="0" xfId="1" applyNumberFormat="1" applyFont="1" applyBorder="1"/>
    <xf numFmtId="0" fontId="135" fillId="0" borderId="0" xfId="1" applyFont="1"/>
    <xf numFmtId="0" fontId="27" fillId="0" borderId="16" xfId="1" applyFont="1" applyBorder="1" applyProtection="1">
      <protection locked="0"/>
    </xf>
    <xf numFmtId="0" fontId="27" fillId="0" borderId="16" xfId="1" applyFont="1" applyBorder="1"/>
    <xf numFmtId="0" fontId="27" fillId="0" borderId="12" xfId="1" applyFont="1" applyBorder="1"/>
    <xf numFmtId="0" fontId="27" fillId="0" borderId="7" xfId="1" applyFont="1" applyBorder="1"/>
    <xf numFmtId="0" fontId="27" fillId="0" borderId="0" xfId="1" applyFont="1" applyBorder="1" applyProtection="1">
      <protection locked="0"/>
    </xf>
    <xf numFmtId="0" fontId="27" fillId="0" borderId="0" xfId="1" applyFont="1" applyBorder="1"/>
    <xf numFmtId="0" fontId="20" fillId="0" borderId="14" xfId="1" applyFont="1" applyBorder="1" applyAlignment="1" applyProtection="1">
      <alignment horizontal="left" vertical="center" wrapText="1"/>
      <protection locked="0"/>
    </xf>
    <xf numFmtId="3" fontId="15" fillId="0" borderId="9" xfId="1" applyNumberFormat="1" applyFont="1" applyBorder="1" applyAlignment="1">
      <alignment horizontal="right"/>
    </xf>
    <xf numFmtId="3" fontId="15" fillId="0" borderId="2" xfId="1" applyNumberFormat="1" applyFont="1" applyBorder="1" applyAlignment="1">
      <alignment horizontal="right"/>
    </xf>
    <xf numFmtId="3" fontId="15" fillId="0" borderId="15" xfId="1" applyNumberFormat="1" applyFont="1" applyBorder="1" applyAlignment="1">
      <alignment horizontal="right"/>
    </xf>
    <xf numFmtId="3" fontId="15" fillId="0" borderId="0" xfId="1" applyNumberFormat="1" applyFont="1" applyBorder="1" applyAlignment="1">
      <alignment horizontal="right"/>
    </xf>
    <xf numFmtId="0" fontId="78" fillId="3" borderId="0" xfId="1" applyFont="1" applyFill="1"/>
    <xf numFmtId="166" fontId="17" fillId="3" borderId="15" xfId="1" applyNumberFormat="1" applyFont="1" applyFill="1" applyBorder="1" applyAlignment="1" applyProtection="1">
      <alignment horizontal="left" indent="1"/>
      <protection locked="0"/>
    </xf>
    <xf numFmtId="3" fontId="17" fillId="3" borderId="15" xfId="1" applyNumberFormat="1" applyFont="1" applyFill="1" applyBorder="1" applyAlignment="1">
      <alignment horizontal="right"/>
    </xf>
    <xf numFmtId="3" fontId="17" fillId="3" borderId="0" xfId="1" applyNumberFormat="1" applyFont="1" applyFill="1" applyBorder="1" applyAlignment="1">
      <alignment horizontal="right"/>
    </xf>
    <xf numFmtId="0" fontId="15" fillId="0" borderId="15" xfId="1" applyFont="1" applyBorder="1" applyAlignment="1" applyProtection="1">
      <alignment horizontal="left" wrapText="1" indent="1"/>
      <protection locked="0"/>
    </xf>
    <xf numFmtId="166" fontId="27" fillId="0" borderId="0" xfId="1" applyNumberFormat="1" applyFont="1" applyFill="1"/>
    <xf numFmtId="0" fontId="20" fillId="0" borderId="15" xfId="1" applyFont="1" applyBorder="1" applyAlignment="1" applyProtection="1">
      <alignment horizontal="left"/>
      <protection locked="0"/>
    </xf>
    <xf numFmtId="3" fontId="20" fillId="0" borderId="0" xfId="20" applyNumberFormat="1" applyFont="1" applyBorder="1"/>
    <xf numFmtId="166" fontId="135" fillId="0" borderId="0" xfId="1" applyNumberFormat="1" applyFont="1"/>
    <xf numFmtId="166" fontId="20" fillId="3" borderId="15" xfId="1" applyNumberFormat="1" applyFont="1" applyFill="1" applyBorder="1" applyAlignment="1" applyProtection="1">
      <alignment horizontal="left" wrapText="1" indent="1"/>
      <protection locked="0"/>
    </xf>
    <xf numFmtId="3" fontId="20" fillId="0" borderId="15" xfId="1" applyNumberFormat="1" applyFont="1" applyFill="1" applyBorder="1" applyAlignment="1">
      <alignment horizontal="right"/>
    </xf>
    <xf numFmtId="3" fontId="20" fillId="0" borderId="11" xfId="1" applyNumberFormat="1" applyFont="1" applyFill="1" applyBorder="1" applyAlignment="1">
      <alignment horizontal="right"/>
    </xf>
    <xf numFmtId="3" fontId="15" fillId="0" borderId="15" xfId="1" applyNumberFormat="1" applyFont="1" applyFill="1" applyBorder="1" applyAlignment="1">
      <alignment horizontal="right"/>
    </xf>
    <xf numFmtId="3" fontId="15" fillId="0" borderId="11" xfId="1" applyNumberFormat="1" applyFont="1" applyFill="1" applyBorder="1" applyAlignment="1">
      <alignment horizontal="right"/>
    </xf>
    <xf numFmtId="166" fontId="20" fillId="0" borderId="15" xfId="1" applyNumberFormat="1" applyFont="1" applyFill="1" applyBorder="1" applyAlignment="1" applyProtection="1">
      <alignment horizontal="left" indent="1"/>
      <protection locked="0"/>
    </xf>
    <xf numFmtId="166" fontId="15" fillId="0" borderId="15" xfId="1" applyNumberFormat="1" applyFont="1" applyFill="1" applyBorder="1" applyAlignment="1" applyProtection="1">
      <alignment horizontal="left" indent="1"/>
      <protection locked="0"/>
    </xf>
    <xf numFmtId="166" fontId="15" fillId="0" borderId="15" xfId="1" applyNumberFormat="1" applyFont="1" applyFill="1" applyBorder="1" applyAlignment="1" applyProtection="1">
      <alignment horizontal="left" indent="2"/>
      <protection locked="0"/>
    </xf>
    <xf numFmtId="166" fontId="15" fillId="0" borderId="15" xfId="1" applyNumberFormat="1" applyFont="1" applyFill="1" applyBorder="1" applyAlignment="1" applyProtection="1">
      <alignment horizontal="left" wrapText="1" indent="1"/>
      <protection locked="0"/>
    </xf>
    <xf numFmtId="165" fontId="15" fillId="0" borderId="15" xfId="1" applyNumberFormat="1" applyFont="1" applyFill="1" applyBorder="1" applyAlignment="1">
      <alignment horizontal="right"/>
    </xf>
    <xf numFmtId="165" fontId="15" fillId="0" borderId="15" xfId="20" applyNumberFormat="1" applyFont="1" applyFill="1" applyBorder="1" applyAlignment="1">
      <alignment horizontal="right"/>
    </xf>
    <xf numFmtId="165" fontId="15" fillId="0" borderId="0" xfId="20" applyNumberFormat="1" applyFont="1" applyFill="1" applyBorder="1" applyAlignment="1">
      <alignment horizontal="right"/>
    </xf>
    <xf numFmtId="165" fontId="15" fillId="0" borderId="11" xfId="20" applyNumberFormat="1" applyFont="1" applyFill="1" applyBorder="1" applyAlignment="1">
      <alignment horizontal="right"/>
    </xf>
    <xf numFmtId="166" fontId="15" fillId="0" borderId="15" xfId="1" applyNumberFormat="1" applyFont="1" applyFill="1" applyBorder="1" applyAlignment="1">
      <alignment horizontal="right"/>
    </xf>
    <xf numFmtId="166" fontId="15" fillId="0" borderId="0" xfId="1" applyNumberFormat="1" applyFont="1" applyFill="1" applyBorder="1" applyAlignment="1">
      <alignment horizontal="right"/>
    </xf>
    <xf numFmtId="166" fontId="15" fillId="0" borderId="11" xfId="1" applyNumberFormat="1" applyFont="1" applyFill="1" applyBorder="1" applyAlignment="1">
      <alignment horizontal="right"/>
    </xf>
    <xf numFmtId="166" fontId="27" fillId="0" borderId="16" xfId="1" applyNumberFormat="1" applyFont="1" applyBorder="1"/>
    <xf numFmtId="166" fontId="27" fillId="0" borderId="12" xfId="1" applyNumberFormat="1" applyFont="1" applyBorder="1"/>
    <xf numFmtId="166" fontId="27" fillId="0" borderId="0" xfId="1" applyNumberFormat="1" applyFont="1" applyBorder="1"/>
    <xf numFmtId="166" fontId="20" fillId="0" borderId="14" xfId="1" applyNumberFormat="1" applyFont="1" applyFill="1" applyBorder="1" applyAlignment="1" applyProtection="1">
      <alignment horizontal="left" indent="1"/>
      <protection locked="0"/>
    </xf>
    <xf numFmtId="3" fontId="20" fillId="0" borderId="14" xfId="1" applyNumberFormat="1" applyFont="1" applyFill="1" applyBorder="1" applyAlignment="1">
      <alignment horizontal="right"/>
    </xf>
    <xf numFmtId="3" fontId="20" fillId="0" borderId="9" xfId="1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right"/>
    </xf>
    <xf numFmtId="166" fontId="27" fillId="0" borderId="0" xfId="1" applyNumberFormat="1" applyFont="1" applyFill="1" applyAlignment="1">
      <alignment vertical="center"/>
    </xf>
    <xf numFmtId="166" fontId="15" fillId="0" borderId="10" xfId="1" applyNumberFormat="1" applyFont="1" applyFill="1" applyBorder="1" applyAlignment="1" applyProtection="1">
      <alignment horizontal="left" wrapText="1" indent="1"/>
      <protection locked="0"/>
    </xf>
    <xf numFmtId="166" fontId="20" fillId="0" borderId="15" xfId="1" applyNumberFormat="1" applyFont="1" applyFill="1" applyBorder="1" applyAlignment="1" applyProtection="1">
      <alignment wrapText="1"/>
      <protection locked="0"/>
    </xf>
    <xf numFmtId="3" fontId="27" fillId="0" borderId="0" xfId="1" applyNumberFormat="1" applyFont="1"/>
    <xf numFmtId="3" fontId="27" fillId="0" borderId="0" xfId="1" applyNumberFormat="1" applyFont="1" applyFill="1"/>
    <xf numFmtId="0" fontId="27" fillId="0" borderId="0" xfId="1" applyFont="1" applyFill="1" applyBorder="1"/>
    <xf numFmtId="3" fontId="15" fillId="0" borderId="15" xfId="1" applyNumberFormat="1" applyFont="1" applyBorder="1" applyAlignment="1" applyProtection="1">
      <alignment horizontal="left" indent="1"/>
      <protection locked="0"/>
    </xf>
    <xf numFmtId="0" fontId="135" fillId="0" borderId="0" xfId="1" applyFont="1" applyBorder="1"/>
    <xf numFmtId="3" fontId="15" fillId="3" borderId="15" xfId="1" applyNumberFormat="1" applyFont="1" applyFill="1" applyBorder="1" applyAlignment="1" applyProtection="1">
      <alignment horizontal="left" indent="1"/>
      <protection locked="0"/>
    </xf>
    <xf numFmtId="0" fontId="20" fillId="0" borderId="15" xfId="1" applyFont="1" applyFill="1" applyBorder="1" applyAlignment="1" applyProtection="1">
      <alignment horizontal="left" indent="1"/>
      <protection locked="0"/>
    </xf>
    <xf numFmtId="0" fontId="5" fillId="0" borderId="8" xfId="1" applyFont="1" applyBorder="1"/>
    <xf numFmtId="0" fontId="5" fillId="0" borderId="12" xfId="1" applyFont="1" applyBorder="1"/>
    <xf numFmtId="0" fontId="5" fillId="0" borderId="0" xfId="1" applyFont="1" applyBorder="1"/>
    <xf numFmtId="0" fontId="20" fillId="0" borderId="14" xfId="1" applyFont="1" applyFill="1" applyBorder="1" applyAlignment="1" applyProtection="1">
      <alignment horizontal="left" wrapText="1"/>
      <protection locked="0"/>
    </xf>
    <xf numFmtId="3" fontId="15" fillId="0" borderId="14" xfId="1" applyNumberFormat="1" applyFont="1" applyFill="1" applyBorder="1" applyAlignment="1">
      <alignment horizontal="right"/>
    </xf>
    <xf numFmtId="3" fontId="15" fillId="0" borderId="9" xfId="1" applyNumberFormat="1" applyFont="1" applyFill="1" applyBorder="1" applyAlignment="1">
      <alignment horizontal="right"/>
    </xf>
    <xf numFmtId="3" fontId="15" fillId="0" borderId="2" xfId="1" applyNumberFormat="1" applyFont="1" applyFill="1" applyBorder="1" applyAlignment="1">
      <alignment horizontal="right"/>
    </xf>
    <xf numFmtId="166" fontId="17" fillId="0" borderId="15" xfId="1" applyNumberFormat="1" applyFont="1" applyFill="1" applyBorder="1" applyAlignment="1">
      <alignment wrapText="1"/>
    </xf>
    <xf numFmtId="166" fontId="20" fillId="0" borderId="15" xfId="21" applyNumberFormat="1" applyFont="1" applyBorder="1"/>
    <xf numFmtId="166" fontId="20" fillId="0" borderId="0" xfId="21" applyNumberFormat="1" applyFont="1" applyBorder="1"/>
    <xf numFmtId="166" fontId="20" fillId="0" borderId="11" xfId="21" applyNumberFormat="1" applyFont="1" applyBorder="1"/>
    <xf numFmtId="0" fontId="16" fillId="0" borderId="15" xfId="1" applyFont="1" applyFill="1" applyBorder="1" applyAlignment="1">
      <alignment horizontal="left" indent="1"/>
    </xf>
    <xf numFmtId="166" fontId="20" fillId="0" borderId="15" xfId="1" applyNumberFormat="1" applyFont="1" applyBorder="1"/>
    <xf numFmtId="166" fontId="20" fillId="0" borderId="0" xfId="1" applyNumberFormat="1" applyFont="1" applyBorder="1"/>
    <xf numFmtId="166" fontId="20" fillId="0" borderId="11" xfId="1" applyNumberFormat="1" applyFont="1" applyBorder="1"/>
    <xf numFmtId="0" fontId="16" fillId="0" borderId="16" xfId="1" applyFont="1" applyFill="1" applyBorder="1"/>
    <xf numFmtId="166" fontId="15" fillId="0" borderId="16" xfId="1" applyNumberFormat="1" applyFont="1" applyBorder="1"/>
    <xf numFmtId="166" fontId="15" fillId="0" borderId="12" xfId="1" applyNumberFormat="1" applyFont="1" applyBorder="1"/>
    <xf numFmtId="166" fontId="15" fillId="0" borderId="7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27" fillId="0" borderId="0" xfId="1" applyFont="1" applyProtection="1">
      <protection locked="0"/>
    </xf>
    <xf numFmtId="0" fontId="29" fillId="0" borderId="0" xfId="1" applyFont="1" applyBorder="1"/>
    <xf numFmtId="0" fontId="33" fillId="0" borderId="0" xfId="1" applyFont="1" applyAlignment="1">
      <alignment horizontal="right" wrapText="1"/>
    </xf>
    <xf numFmtId="0" fontId="33" fillId="0" borderId="0" xfId="1" applyFont="1" applyAlignment="1">
      <alignment horizontal="center"/>
    </xf>
    <xf numFmtId="0" fontId="29" fillId="0" borderId="0" xfId="1" applyFont="1"/>
    <xf numFmtId="0" fontId="34" fillId="0" borderId="0" xfId="1" applyFont="1" applyAlignment="1">
      <alignment horizontal="right" wrapText="1"/>
    </xf>
    <xf numFmtId="0" fontId="34" fillId="0" borderId="0" xfId="1" applyFont="1" applyAlignment="1"/>
    <xf numFmtId="0" fontId="5" fillId="0" borderId="0" xfId="1" applyFont="1" applyFill="1" applyAlignment="1">
      <alignment horizontal="left" wrapText="1"/>
    </xf>
    <xf numFmtId="0" fontId="24" fillId="0" borderId="0" xfId="1" applyFont="1" applyAlignment="1">
      <alignment vertical="center"/>
    </xf>
    <xf numFmtId="0" fontId="20" fillId="0" borderId="3" xfId="1" applyFont="1" applyBorder="1" applyAlignment="1">
      <alignment horizontal="left" wrapText="1"/>
    </xf>
    <xf numFmtId="3" fontId="20" fillId="0" borderId="14" xfId="1" applyNumberFormat="1" applyFont="1" applyBorder="1" applyAlignment="1">
      <alignment horizontal="right"/>
    </xf>
    <xf numFmtId="3" fontId="20" fillId="0" borderId="9" xfId="1" applyNumberFormat="1" applyFont="1" applyBorder="1" applyAlignment="1">
      <alignment horizontal="right"/>
    </xf>
    <xf numFmtId="3" fontId="20" fillId="0" borderId="2" xfId="1" applyNumberFormat="1" applyFont="1" applyBorder="1" applyAlignment="1">
      <alignment horizontal="right"/>
    </xf>
    <xf numFmtId="0" fontId="15" fillId="0" borderId="10" xfId="1" applyFont="1" applyBorder="1" applyAlignment="1">
      <alignment horizontal="left" wrapText="1" indent="2"/>
    </xf>
    <xf numFmtId="0" fontId="136" fillId="0" borderId="0" xfId="1" applyFont="1"/>
    <xf numFmtId="4" fontId="15" fillId="0" borderId="15" xfId="1" applyNumberFormat="1" applyFont="1" applyFill="1" applyBorder="1" applyAlignment="1">
      <alignment horizontal="right"/>
    </xf>
    <xf numFmtId="4" fontId="15" fillId="0" borderId="0" xfId="1" applyNumberFormat="1" applyFont="1" applyFill="1" applyBorder="1" applyAlignment="1">
      <alignment horizontal="right"/>
    </xf>
    <xf numFmtId="173" fontId="15" fillId="0" borderId="0" xfId="1" applyNumberFormat="1" applyFont="1" applyFill="1" applyBorder="1" applyAlignment="1">
      <alignment horizontal="right"/>
    </xf>
    <xf numFmtId="173" fontId="15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wrapText="1" indent="1"/>
    </xf>
    <xf numFmtId="166" fontId="15" fillId="0" borderId="15" xfId="1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15" fillId="0" borderId="11" xfId="1" applyNumberFormat="1" applyFont="1" applyBorder="1" applyAlignment="1">
      <alignment horizontal="right"/>
    </xf>
    <xf numFmtId="0" fontId="137" fillId="0" borderId="0" xfId="1" applyFont="1"/>
    <xf numFmtId="0" fontId="138" fillId="0" borderId="0" xfId="1" applyFont="1"/>
    <xf numFmtId="0" fontId="15" fillId="0" borderId="10" xfId="1" applyFont="1" applyBorder="1" applyAlignment="1">
      <alignment horizontal="center" wrapText="1"/>
    </xf>
    <xf numFmtId="4" fontId="15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wrapText="1"/>
    </xf>
    <xf numFmtId="0" fontId="15" fillId="0" borderId="8" xfId="1" applyFont="1" applyBorder="1" applyAlignment="1">
      <alignment horizontal="left" wrapText="1" indent="2"/>
    </xf>
    <xf numFmtId="166" fontId="15" fillId="0" borderId="16" xfId="1" applyNumberFormat="1" applyFont="1" applyBorder="1" applyAlignment="1">
      <alignment horizontal="right"/>
    </xf>
    <xf numFmtId="166" fontId="15" fillId="0" borderId="12" xfId="1" applyNumberFormat="1" applyFont="1" applyBorder="1" applyAlignment="1">
      <alignment horizontal="right"/>
    </xf>
    <xf numFmtId="166" fontId="15" fillId="0" borderId="7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27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27" fillId="0" borderId="0" xfId="1" applyFont="1" applyAlignment="1">
      <alignment horizontal="center" wrapText="1"/>
    </xf>
    <xf numFmtId="0" fontId="38" fillId="0" borderId="0" xfId="0" applyFont="1"/>
    <xf numFmtId="0" fontId="0" fillId="0" borderId="0" xfId="0" applyFont="1" applyAlignment="1">
      <alignment wrapText="1"/>
    </xf>
    <xf numFmtId="0" fontId="3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1" fillId="0" borderId="0" xfId="0" applyFont="1"/>
    <xf numFmtId="0" fontId="17" fillId="0" borderId="10" xfId="0" applyNumberFormat="1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horizontal="right" wrapText="1"/>
    </xf>
    <xf numFmtId="4" fontId="17" fillId="0" borderId="0" xfId="0" applyNumberFormat="1" applyFont="1" applyFill="1" applyBorder="1" applyAlignment="1">
      <alignment horizontal="right" vertical="center" wrapText="1"/>
    </xf>
    <xf numFmtId="4" fontId="17" fillId="0" borderId="9" xfId="0" applyNumberFormat="1" applyFont="1" applyFill="1" applyBorder="1" applyAlignment="1">
      <alignment horizontal="right" wrapText="1"/>
    </xf>
    <xf numFmtId="4" fontId="17" fillId="0" borderId="2" xfId="0" applyNumberFormat="1" applyFont="1" applyFill="1" applyBorder="1" applyAlignment="1">
      <alignment horizontal="right" wrapText="1"/>
    </xf>
    <xf numFmtId="0" fontId="0" fillId="0" borderId="0" xfId="0" applyFont="1" applyBorder="1"/>
    <xf numFmtId="4" fontId="17" fillId="0" borderId="11" xfId="0" applyNumberFormat="1" applyFont="1" applyFill="1" applyBorder="1" applyAlignment="1">
      <alignment horizontal="right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Border="1" applyAlignment="1">
      <alignment horizontal="right" wrapText="1"/>
    </xf>
    <xf numFmtId="4" fontId="71" fillId="0" borderId="11" xfId="0" applyNumberFormat="1" applyFont="1" applyBorder="1" applyAlignment="1">
      <alignment horizontal="right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wrapText="1"/>
    </xf>
    <xf numFmtId="4" fontId="16" fillId="0" borderId="11" xfId="0" applyNumberFormat="1" applyFont="1" applyFill="1" applyBorder="1" applyAlignment="1">
      <alignment horizontal="right" wrapText="1"/>
    </xf>
    <xf numFmtId="4" fontId="0" fillId="0" borderId="0" xfId="0" applyNumberFormat="1" applyFont="1" applyBorder="1" applyAlignment="1">
      <alignment horizontal="right" wrapText="1"/>
    </xf>
    <xf numFmtId="4" fontId="0" fillId="0" borderId="11" xfId="0" applyNumberFormat="1" applyFont="1" applyBorder="1" applyAlignment="1">
      <alignment horizontal="right" wrapText="1"/>
    </xf>
    <xf numFmtId="166" fontId="16" fillId="0" borderId="16" xfId="0" applyNumberFormat="1" applyFont="1" applyFill="1" applyBorder="1" applyAlignment="1">
      <alignment horizontal="right" vertical="center" wrapText="1"/>
    </xf>
    <xf numFmtId="166" fontId="16" fillId="0" borderId="12" xfId="0" applyNumberFormat="1" applyFont="1" applyFill="1" applyBorder="1" applyAlignment="1">
      <alignment horizontal="right" vertical="center" wrapText="1"/>
    </xf>
    <xf numFmtId="0" fontId="0" fillId="0" borderId="12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72" fillId="0" borderId="0" xfId="0" applyFont="1" applyAlignment="1">
      <alignment wrapText="1"/>
    </xf>
    <xf numFmtId="0" fontId="72" fillId="0" borderId="0" xfId="0" applyFont="1"/>
    <xf numFmtId="0" fontId="72" fillId="0" borderId="0" xfId="0" applyFont="1" applyBorder="1"/>
    <xf numFmtId="0" fontId="72" fillId="0" borderId="0" xfId="0" applyFont="1" applyBorder="1" applyAlignment="1">
      <alignment wrapText="1"/>
    </xf>
    <xf numFmtId="0" fontId="72" fillId="0" borderId="0" xfId="0" applyFont="1" applyBorder="1" applyAlignment="1">
      <alignment horizontal="right" wrapText="1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0" fillId="0" borderId="0" xfId="1" applyFont="1"/>
    <xf numFmtId="0" fontId="141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64" fillId="0" borderId="0" xfId="1" applyFont="1" applyAlignment="1">
      <alignment horizontal="left"/>
    </xf>
    <xf numFmtId="0" fontId="90" fillId="0" borderId="0" xfId="1" applyFont="1"/>
    <xf numFmtId="0" fontId="109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17" fillId="0" borderId="10" xfId="1" applyFont="1" applyBorder="1" applyAlignment="1">
      <alignment horizontal="center" wrapText="1"/>
    </xf>
    <xf numFmtId="3" fontId="17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164" fontId="17" fillId="0" borderId="10" xfId="1" applyNumberFormat="1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center" wrapText="1"/>
    </xf>
    <xf numFmtId="3" fontId="16" fillId="0" borderId="0" xfId="1" applyNumberFormat="1" applyFont="1" applyFill="1" applyBorder="1" applyAlignment="1">
      <alignment horizontal="right" wrapText="1"/>
    </xf>
    <xf numFmtId="3" fontId="16" fillId="0" borderId="11" xfId="1" applyNumberFormat="1" applyFont="1" applyFill="1" applyBorder="1" applyAlignment="1">
      <alignment horizontal="right" wrapText="1"/>
    </xf>
    <xf numFmtId="0" fontId="52" fillId="0" borderId="0" xfId="1" applyFont="1" applyFill="1" applyBorder="1" applyAlignment="1">
      <alignment horizontal="right"/>
    </xf>
    <xf numFmtId="164" fontId="16" fillId="0" borderId="10" xfId="1" applyNumberFormat="1" applyFont="1" applyFill="1" applyBorder="1" applyAlignment="1">
      <alignment horizontal="center"/>
    </xf>
    <xf numFmtId="3" fontId="16" fillId="0" borderId="12" xfId="1" applyNumberFormat="1" applyFont="1" applyFill="1" applyBorder="1" applyAlignment="1">
      <alignment horizontal="center" wrapText="1"/>
    </xf>
    <xf numFmtId="3" fontId="16" fillId="0" borderId="7" xfId="1" applyNumberFormat="1" applyFont="1" applyFill="1" applyBorder="1" applyAlignment="1">
      <alignment horizontal="center" wrapText="1"/>
    </xf>
    <xf numFmtId="0" fontId="8" fillId="0" borderId="0" xfId="1" applyFont="1" applyAlignment="1">
      <alignment horizontal="right" wrapText="1"/>
    </xf>
    <xf numFmtId="0" fontId="15" fillId="0" borderId="0" xfId="1" applyFont="1" applyBorder="1" applyAlignment="1">
      <alignment horizontal="left"/>
    </xf>
    <xf numFmtId="0" fontId="16" fillId="0" borderId="0" xfId="1" applyFont="1" applyBorder="1" applyAlignment="1">
      <alignment horizontal="center"/>
    </xf>
    <xf numFmtId="0" fontId="30" fillId="0" borderId="0" xfId="1" applyFont="1" applyAlignment="1">
      <alignment horizontal="right"/>
    </xf>
    <xf numFmtId="165" fontId="16" fillId="0" borderId="0" xfId="1" applyNumberFormat="1" applyFont="1" applyBorder="1" applyAlignment="1"/>
    <xf numFmtId="0" fontId="30" fillId="0" borderId="0" xfId="1" applyFont="1" applyAlignment="1"/>
    <xf numFmtId="0" fontId="143" fillId="0" borderId="0" xfId="1" applyFont="1" applyBorder="1"/>
    <xf numFmtId="0" fontId="143" fillId="0" borderId="0" xfId="1" applyFont="1"/>
    <xf numFmtId="0" fontId="144" fillId="0" borderId="0" xfId="1" applyFont="1" applyFill="1" applyAlignment="1">
      <alignment horizontal="right"/>
    </xf>
    <xf numFmtId="3" fontId="145" fillId="0" borderId="0" xfId="1" applyNumberFormat="1" applyFont="1" applyFill="1" applyAlignment="1">
      <alignment horizontal="left"/>
    </xf>
    <xf numFmtId="0" fontId="146" fillId="0" borderId="0" xfId="1" applyFont="1"/>
    <xf numFmtId="3" fontId="7" fillId="0" borderId="0" xfId="1" applyNumberFormat="1" applyFont="1" applyFill="1" applyBorder="1" applyAlignment="1">
      <alignment horizontal="left"/>
    </xf>
    <xf numFmtId="3" fontId="16" fillId="0" borderId="0" xfId="1" applyNumberFormat="1" applyFont="1" applyFill="1"/>
    <xf numFmtId="17" fontId="16" fillId="0" borderId="0" xfId="1" applyNumberFormat="1" applyFont="1"/>
    <xf numFmtId="0" fontId="148" fillId="0" borderId="0" xfId="1" applyFont="1"/>
    <xf numFmtId="3" fontId="14" fillId="2" borderId="13" xfId="22" quotePrefix="1" applyNumberFormat="1" applyFont="1" applyFill="1" applyBorder="1" applyAlignment="1">
      <alignment horizontal="center" vertical="center" wrapText="1"/>
    </xf>
    <xf numFmtId="0" fontId="17" fillId="0" borderId="3" xfId="23" quotePrefix="1" applyFont="1" applyBorder="1" applyAlignment="1">
      <alignment horizontal="left" wrapText="1"/>
    </xf>
    <xf numFmtId="3" fontId="17" fillId="0" borderId="9" xfId="24" applyNumberFormat="1" applyFont="1" applyBorder="1" applyAlignment="1">
      <alignment horizontal="right" wrapText="1"/>
    </xf>
    <xf numFmtId="3" fontId="17" fillId="0" borderId="2" xfId="24" applyNumberFormat="1" applyFont="1" applyBorder="1" applyAlignment="1">
      <alignment horizontal="right" wrapText="1"/>
    </xf>
    <xf numFmtId="0" fontId="151" fillId="0" borderId="0" xfId="1" applyFont="1" applyBorder="1"/>
    <xf numFmtId="0" fontId="16" fillId="0" borderId="10" xfId="23" quotePrefix="1" applyFont="1" applyBorder="1" applyAlignment="1">
      <alignment horizontal="left" wrapText="1" indent="1"/>
    </xf>
    <xf numFmtId="3" fontId="16" fillId="0" borderId="0" xfId="24" applyNumberFormat="1" applyFont="1" applyBorder="1" applyAlignment="1">
      <alignment horizontal="right" wrapText="1"/>
    </xf>
    <xf numFmtId="3" fontId="16" fillId="0" borderId="0" xfId="24" applyNumberFormat="1" applyFont="1" applyFill="1" applyBorder="1" applyAlignment="1">
      <alignment horizontal="right" wrapText="1"/>
    </xf>
    <xf numFmtId="3" fontId="16" fillId="0" borderId="11" xfId="24" applyNumberFormat="1" applyFont="1" applyFill="1" applyBorder="1" applyAlignment="1">
      <alignment horizontal="right" wrapText="1"/>
    </xf>
    <xf numFmtId="0" fontId="95" fillId="0" borderId="0" xfId="1" applyFont="1" applyBorder="1"/>
    <xf numFmtId="0" fontId="17" fillId="0" borderId="10" xfId="23" quotePrefix="1" applyFont="1" applyBorder="1" applyAlignment="1">
      <alignment horizontal="left" wrapText="1"/>
    </xf>
    <xf numFmtId="3" fontId="17" fillId="0" borderId="0" xfId="24" applyNumberFormat="1" applyFont="1" applyBorder="1" applyAlignment="1">
      <alignment horizontal="right" wrapText="1"/>
    </xf>
    <xf numFmtId="3" fontId="17" fillId="0" borderId="11" xfId="24" applyNumberFormat="1" applyFont="1" applyBorder="1" applyAlignment="1">
      <alignment horizontal="right" wrapText="1"/>
    </xf>
    <xf numFmtId="0" fontId="152" fillId="0" borderId="0" xfId="1" applyFont="1" applyBorder="1"/>
    <xf numFmtId="3" fontId="16" fillId="0" borderId="11" xfId="24" applyNumberFormat="1" applyFont="1" applyBorder="1" applyAlignment="1">
      <alignment horizontal="right" wrapText="1"/>
    </xf>
    <xf numFmtId="3" fontId="95" fillId="0" borderId="0" xfId="1" applyNumberFormat="1" applyFont="1" applyBorder="1"/>
    <xf numFmtId="0" fontId="95" fillId="0" borderId="8" xfId="1" applyFont="1" applyBorder="1"/>
    <xf numFmtId="0" fontId="95" fillId="0" borderId="12" xfId="1" applyFont="1" applyBorder="1"/>
    <xf numFmtId="0" fontId="95" fillId="0" borderId="7" xfId="1" applyFont="1" applyBorder="1"/>
    <xf numFmtId="3" fontId="14" fillId="0" borderId="3" xfId="1" applyNumberFormat="1" applyFont="1" applyFill="1" applyBorder="1" applyAlignment="1">
      <alignment horizontal="center" wrapText="1"/>
    </xf>
    <xf numFmtId="3" fontId="14" fillId="0" borderId="14" xfId="22" quotePrefix="1" applyNumberFormat="1" applyFont="1" applyFill="1" applyBorder="1" applyAlignment="1">
      <alignment horizontal="center" vertical="center" wrapText="1"/>
    </xf>
    <xf numFmtId="3" fontId="14" fillId="0" borderId="9" xfId="22" quotePrefix="1" applyNumberFormat="1" applyFont="1" applyFill="1" applyBorder="1" applyAlignment="1">
      <alignment horizontal="center" vertical="center" wrapText="1"/>
    </xf>
    <xf numFmtId="3" fontId="14" fillId="0" borderId="2" xfId="22" quotePrefix="1" applyNumberFormat="1" applyFont="1" applyFill="1" applyBorder="1" applyAlignment="1">
      <alignment horizontal="center" vertical="center" wrapText="1"/>
    </xf>
    <xf numFmtId="0" fontId="151" fillId="0" borderId="0" xfId="1" applyFont="1" applyFill="1"/>
    <xf numFmtId="3" fontId="17" fillId="0" borderId="15" xfId="1" applyNumberFormat="1" applyFont="1" applyBorder="1" applyAlignment="1"/>
    <xf numFmtId="3" fontId="17" fillId="0" borderId="0" xfId="1" applyNumberFormat="1" applyFont="1" applyBorder="1" applyAlignment="1"/>
    <xf numFmtId="3" fontId="17" fillId="0" borderId="11" xfId="1" applyNumberFormat="1" applyFont="1" applyBorder="1" applyAlignment="1"/>
    <xf numFmtId="3" fontId="16" fillId="0" borderId="15" xfId="1" applyNumberFormat="1" applyFont="1" applyBorder="1" applyAlignment="1"/>
    <xf numFmtId="3" fontId="16" fillId="0" borderId="0" xfId="1" applyNumberFormat="1" applyFont="1" applyBorder="1" applyAlignment="1"/>
    <xf numFmtId="3" fontId="16" fillId="0" borderId="11" xfId="1" applyNumberFormat="1" applyFont="1" applyBorder="1" applyAlignment="1"/>
    <xf numFmtId="2" fontId="16" fillId="0" borderId="10" xfId="1" applyNumberFormat="1" applyFont="1" applyBorder="1" applyAlignment="1">
      <alignment horizontal="left" indent="1"/>
    </xf>
    <xf numFmtId="2" fontId="16" fillId="0" borderId="10" xfId="1" applyNumberFormat="1" applyFont="1" applyBorder="1" applyAlignment="1">
      <alignment horizontal="left" vertical="top" wrapText="1" indent="1"/>
    </xf>
    <xf numFmtId="0" fontId="34" fillId="0" borderId="0" xfId="1" applyFont="1" applyAlignment="1">
      <alignment horizontal="left"/>
    </xf>
    <xf numFmtId="0" fontId="34" fillId="0" borderId="0" xfId="1" applyFont="1" applyAlignment="1">
      <alignment horizontal="right"/>
    </xf>
    <xf numFmtId="0" fontId="88" fillId="0" borderId="0" xfId="1" applyFont="1" applyBorder="1" applyAlignment="1">
      <alignment horizontal="left"/>
    </xf>
    <xf numFmtId="0" fontId="88" fillId="0" borderId="0" xfId="1" applyFont="1" applyAlignment="1">
      <alignment horizontal="center"/>
    </xf>
    <xf numFmtId="0" fontId="88" fillId="0" borderId="0" xfId="1" applyFont="1" applyFill="1" applyAlignment="1">
      <alignment horizontal="center"/>
    </xf>
    <xf numFmtId="0" fontId="88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53" fillId="0" borderId="0" xfId="1" applyFont="1" applyBorder="1" applyAlignment="1">
      <alignment vertical="center" wrapText="1"/>
    </xf>
    <xf numFmtId="0" fontId="14" fillId="2" borderId="13" xfId="1" applyFont="1" applyFill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 wrapText="1"/>
    </xf>
    <xf numFmtId="2" fontId="17" fillId="0" borderId="9" xfId="1" applyNumberFormat="1" applyFont="1" applyBorder="1" applyAlignment="1">
      <alignment horizontal="right" wrapText="1"/>
    </xf>
    <xf numFmtId="4" fontId="17" fillId="0" borderId="9" xfId="1" applyNumberFormat="1" applyFont="1" applyFill="1" applyBorder="1" applyAlignment="1">
      <alignment horizontal="right"/>
    </xf>
    <xf numFmtId="4" fontId="17" fillId="0" borderId="2" xfId="1" applyNumberFormat="1" applyFont="1" applyFill="1" applyBorder="1" applyAlignment="1">
      <alignment horizontal="right"/>
    </xf>
    <xf numFmtId="0" fontId="78" fillId="0" borderId="0" xfId="1" applyFont="1" applyFill="1"/>
    <xf numFmtId="2" fontId="17" fillId="0" borderId="0" xfId="1" applyNumberFormat="1" applyFont="1" applyBorder="1" applyAlignment="1">
      <alignment horizontal="right" wrapText="1"/>
    </xf>
    <xf numFmtId="4" fontId="17" fillId="0" borderId="0" xfId="1" applyNumberFormat="1" applyFont="1" applyFill="1" applyBorder="1" applyAlignment="1">
      <alignment horizontal="right"/>
    </xf>
    <xf numFmtId="4" fontId="17" fillId="0" borderId="11" xfId="1" applyNumberFormat="1" applyFont="1" applyFill="1" applyBorder="1" applyAlignment="1">
      <alignment horizontal="right"/>
    </xf>
    <xf numFmtId="4" fontId="17" fillId="0" borderId="0" xfId="1" applyNumberFormat="1" applyFont="1" applyFill="1" applyBorder="1" applyAlignment="1">
      <alignment horizontal="right" wrapText="1"/>
    </xf>
    <xf numFmtId="4" fontId="17" fillId="0" borderId="0" xfId="1" quotePrefix="1" applyNumberFormat="1" applyFont="1" applyFill="1" applyBorder="1" applyAlignment="1">
      <alignment horizontal="right"/>
    </xf>
    <xf numFmtId="4" fontId="17" fillId="0" borderId="11" xfId="1" applyNumberFormat="1" applyFont="1" applyFill="1" applyBorder="1" applyAlignment="1">
      <alignment horizontal="right" wrapText="1"/>
    </xf>
    <xf numFmtId="2" fontId="16" fillId="0" borderId="0" xfId="1" applyNumberFormat="1" applyFont="1" applyFill="1" applyBorder="1" applyAlignment="1">
      <alignment horizontal="right"/>
    </xf>
    <xf numFmtId="4" fontId="16" fillId="0" borderId="0" xfId="1" applyNumberFormat="1" applyFont="1" applyFill="1" applyBorder="1" applyAlignment="1">
      <alignment horizontal="right"/>
    </xf>
    <xf numFmtId="4" fontId="16" fillId="0" borderId="0" xfId="1" applyNumberFormat="1" applyFont="1" applyFill="1" applyBorder="1" applyAlignment="1">
      <alignment horizontal="right" wrapText="1"/>
    </xf>
    <xf numFmtId="4" fontId="16" fillId="0" borderId="0" xfId="1" quotePrefix="1" applyNumberFormat="1" applyFont="1" applyFill="1" applyBorder="1" applyAlignment="1">
      <alignment horizontal="right"/>
    </xf>
    <xf numFmtId="4" fontId="16" fillId="0" borderId="11" xfId="1" applyNumberFormat="1" applyFont="1" applyFill="1" applyBorder="1" applyAlignment="1">
      <alignment horizontal="right" wrapText="1"/>
    </xf>
    <xf numFmtId="0" fontId="26" fillId="0" borderId="0" xfId="1" applyFont="1" applyFill="1"/>
    <xf numFmtId="164" fontId="16" fillId="0" borderId="10" xfId="1" applyNumberFormat="1" applyFont="1" applyFill="1" applyBorder="1" applyAlignment="1">
      <alignment horizontal="left" wrapText="1"/>
    </xf>
    <xf numFmtId="2" fontId="16" fillId="0" borderId="0" xfId="1" quotePrefix="1" applyNumberFormat="1" applyFont="1" applyFill="1" applyBorder="1" applyAlignment="1">
      <alignment horizontal="right"/>
    </xf>
    <xf numFmtId="2" fontId="16" fillId="0" borderId="0" xfId="1" applyNumberFormat="1" applyFont="1" applyFill="1" applyBorder="1" applyAlignment="1">
      <alignment horizontal="right" wrapText="1"/>
    </xf>
    <xf numFmtId="2" fontId="16" fillId="0" borderId="0" xfId="1" quotePrefix="1" applyNumberFormat="1" applyFont="1" applyFill="1" applyBorder="1" applyAlignment="1">
      <alignment horizontal="right" wrapText="1"/>
    </xf>
    <xf numFmtId="2" fontId="16" fillId="0" borderId="11" xfId="1" applyNumberFormat="1" applyFont="1" applyFill="1" applyBorder="1" applyAlignment="1">
      <alignment horizontal="right" wrapText="1"/>
    </xf>
    <xf numFmtId="2" fontId="16" fillId="0" borderId="11" xfId="1" applyNumberFormat="1" applyFont="1" applyFill="1" applyBorder="1" applyAlignment="1">
      <alignment horizontal="right"/>
    </xf>
    <xf numFmtId="0" fontId="16" fillId="0" borderId="11" xfId="1" applyFont="1" applyFill="1" applyBorder="1" applyAlignment="1">
      <alignment horizontal="center" wrapText="1"/>
    </xf>
    <xf numFmtId="2" fontId="16" fillId="0" borderId="15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2" fontId="16" fillId="0" borderId="11" xfId="1" applyNumberFormat="1" applyFont="1" applyFill="1" applyBorder="1" applyAlignment="1">
      <alignment horizontal="center"/>
    </xf>
    <xf numFmtId="2" fontId="16" fillId="0" borderId="15" xfId="1" applyNumberFormat="1" applyFont="1" applyFill="1" applyBorder="1" applyAlignment="1">
      <alignment horizontal="right"/>
    </xf>
    <xf numFmtId="0" fontId="16" fillId="0" borderId="10" xfId="1" applyFont="1" applyFill="1" applyBorder="1" applyAlignment="1">
      <alignment horizontal="left" vertical="center" wrapText="1"/>
    </xf>
    <xf numFmtId="0" fontId="16" fillId="0" borderId="10" xfId="1" applyFont="1" applyFill="1" applyBorder="1"/>
    <xf numFmtId="164" fontId="16" fillId="0" borderId="15" xfId="1" applyNumberFormat="1" applyFont="1" applyFill="1" applyBorder="1" applyAlignment="1">
      <alignment horizontal="center"/>
    </xf>
    <xf numFmtId="0" fontId="16" fillId="0" borderId="15" xfId="1" applyFont="1" applyFill="1" applyBorder="1" applyAlignment="1">
      <alignment horizontal="left" vertical="center" wrapText="1"/>
    </xf>
    <xf numFmtId="2" fontId="16" fillId="0" borderId="16" xfId="1" applyNumberFormat="1" applyFont="1" applyFill="1" applyBorder="1" applyAlignment="1">
      <alignment horizontal="right"/>
    </xf>
    <xf numFmtId="2" fontId="16" fillId="0" borderId="12" xfId="1" applyNumberFormat="1" applyFont="1" applyFill="1" applyBorder="1" applyAlignment="1">
      <alignment horizontal="right"/>
    </xf>
    <xf numFmtId="2" fontId="16" fillId="0" borderId="12" xfId="1" quotePrefix="1" applyNumberFormat="1" applyFont="1" applyFill="1" applyBorder="1" applyAlignment="1">
      <alignment horizontal="right" wrapText="1"/>
    </xf>
    <xf numFmtId="2" fontId="16" fillId="0" borderId="7" xfId="1" applyNumberFormat="1" applyFont="1" applyFill="1" applyBorder="1" applyAlignment="1">
      <alignment horizontal="right"/>
    </xf>
    <xf numFmtId="0" fontId="78" fillId="0" borderId="0" xfId="1" applyFont="1"/>
    <xf numFmtId="0" fontId="14" fillId="2" borderId="13" xfId="1" applyFont="1" applyFill="1" applyBorder="1" applyAlignment="1">
      <alignment vertical="center" wrapText="1"/>
    </xf>
    <xf numFmtId="164" fontId="14" fillId="2" borderId="13" xfId="1" applyNumberFormat="1" applyFont="1" applyFill="1" applyBorder="1" applyAlignment="1">
      <alignment horizontal="center" vertical="center" wrapText="1"/>
    </xf>
    <xf numFmtId="0" fontId="154" fillId="0" borderId="0" xfId="1" applyFont="1" applyAlignment="1">
      <alignment vertical="center" wrapText="1"/>
    </xf>
    <xf numFmtId="0" fontId="17" fillId="0" borderId="10" xfId="1" applyNumberFormat="1" applyFont="1" applyFill="1" applyBorder="1" applyAlignment="1">
      <alignment horizontal="center"/>
    </xf>
    <xf numFmtId="0" fontId="46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16" fillId="0" borderId="16" xfId="1" applyNumberFormat="1" applyFont="1" applyFill="1" applyBorder="1" applyAlignment="1">
      <alignment horizontal="right"/>
    </xf>
    <xf numFmtId="3" fontId="16" fillId="0" borderId="12" xfId="1" applyNumberFormat="1" applyFont="1" applyFill="1" applyBorder="1" applyAlignment="1">
      <alignment horizontal="right"/>
    </xf>
    <xf numFmtId="3" fontId="16" fillId="0" borderId="7" xfId="1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right" vertical="center"/>
    </xf>
    <xf numFmtId="165" fontId="47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69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5" fontId="19" fillId="0" borderId="0" xfId="1" applyNumberFormat="1" applyFont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/>
    </xf>
    <xf numFmtId="0" fontId="155" fillId="0" borderId="0" xfId="1" applyFont="1" applyBorder="1"/>
    <xf numFmtId="0" fontId="116" fillId="0" borderId="0" xfId="1" applyFont="1" applyAlignment="1">
      <alignment horizontal="right" wrapText="1"/>
    </xf>
    <xf numFmtId="0" fontId="116" fillId="0" borderId="0" xfId="1" applyFont="1"/>
    <xf numFmtId="0" fontId="155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15" fillId="0" borderId="12" xfId="1" applyFont="1" applyBorder="1"/>
    <xf numFmtId="164" fontId="14" fillId="2" borderId="3" xfId="1" applyNumberFormat="1" applyFont="1" applyFill="1" applyBorder="1" applyAlignment="1">
      <alignment horizontal="center" vertical="center" wrapText="1"/>
    </xf>
    <xf numFmtId="164" fontId="14" fillId="2" borderId="10" xfId="1" applyNumberFormat="1" applyFont="1" applyFill="1" applyBorder="1" applyAlignment="1">
      <alignment horizontal="center" vertical="center" wrapText="1"/>
    </xf>
    <xf numFmtId="164" fontId="14" fillId="2" borderId="26" xfId="1" applyNumberFormat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43" fillId="0" borderId="0" xfId="1" applyFont="1" applyAlignment="1">
      <alignment wrapText="1"/>
    </xf>
    <xf numFmtId="0" fontId="17" fillId="0" borderId="14" xfId="1" applyFont="1" applyFill="1" applyBorder="1" applyAlignment="1">
      <alignment horizontal="left" wrapText="1"/>
    </xf>
    <xf numFmtId="3" fontId="20" fillId="0" borderId="14" xfId="1" applyNumberFormat="1" applyFont="1" applyFill="1" applyBorder="1" applyAlignment="1">
      <alignment horizontal="right" wrapText="1"/>
    </xf>
    <xf numFmtId="3" fontId="20" fillId="0" borderId="9" xfId="1" applyNumberFormat="1" applyFont="1" applyFill="1" applyBorder="1" applyAlignment="1">
      <alignment horizontal="right" wrapText="1"/>
    </xf>
    <xf numFmtId="3" fontId="20" fillId="0" borderId="2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16" fillId="0" borderId="15" xfId="1" applyFont="1" applyFill="1" applyBorder="1" applyAlignment="1">
      <alignment horizontal="left" wrapText="1" indent="1"/>
    </xf>
    <xf numFmtId="3" fontId="16" fillId="0" borderId="15" xfId="1" applyNumberFormat="1" applyFont="1" applyFill="1" applyBorder="1" applyAlignment="1">
      <alignment horizontal="right" wrapText="1"/>
    </xf>
    <xf numFmtId="3" fontId="17" fillId="0" borderId="15" xfId="1" applyNumberFormat="1" applyFont="1" applyBorder="1" applyAlignment="1">
      <alignment horizontal="right" wrapText="1"/>
    </xf>
    <xf numFmtId="3" fontId="17" fillId="0" borderId="0" xfId="1" applyNumberFormat="1" applyFont="1" applyBorder="1" applyAlignment="1">
      <alignment horizontal="right" wrapText="1"/>
    </xf>
    <xf numFmtId="3" fontId="17" fillId="0" borderId="11" xfId="1" applyNumberFormat="1" applyFont="1" applyBorder="1" applyAlignment="1">
      <alignment horizontal="right" wrapText="1"/>
    </xf>
    <xf numFmtId="0" fontId="18" fillId="0" borderId="0" xfId="1" applyFont="1" applyAlignment="1">
      <alignment wrapText="1"/>
    </xf>
    <xf numFmtId="3" fontId="16" fillId="0" borderId="15" xfId="1" applyNumberFormat="1" applyFont="1" applyBorder="1" applyAlignment="1">
      <alignment horizontal="right" wrapText="1"/>
    </xf>
    <xf numFmtId="3" fontId="16" fillId="0" borderId="0" xfId="1" applyNumberFormat="1" applyFont="1" applyBorder="1" applyAlignment="1">
      <alignment horizontal="right" wrapText="1"/>
    </xf>
    <xf numFmtId="3" fontId="16" fillId="0" borderId="11" xfId="1" applyNumberFormat="1" applyFont="1" applyBorder="1" applyAlignment="1">
      <alignment horizontal="right" wrapText="1"/>
    </xf>
    <xf numFmtId="0" fontId="47" fillId="0" borderId="0" xfId="1" applyFont="1" applyAlignment="1">
      <alignment wrapText="1"/>
    </xf>
    <xf numFmtId="0" fontId="16" fillId="0" borderId="15" xfId="1" applyFont="1" applyBorder="1" applyAlignment="1">
      <alignment horizontal="left" wrapText="1"/>
    </xf>
    <xf numFmtId="0" fontId="16" fillId="0" borderId="16" xfId="1" applyFont="1" applyBorder="1" applyAlignment="1">
      <alignment horizontal="left" wrapText="1" indent="1"/>
    </xf>
    <xf numFmtId="3" fontId="16" fillId="0" borderId="16" xfId="1" applyNumberFormat="1" applyFont="1" applyBorder="1" applyAlignment="1">
      <alignment horizontal="right" wrapText="1"/>
    </xf>
    <xf numFmtId="3" fontId="16" fillId="0" borderId="12" xfId="1" applyNumberFormat="1" applyFont="1" applyBorder="1" applyAlignment="1">
      <alignment horizontal="right" wrapText="1"/>
    </xf>
    <xf numFmtId="3" fontId="16" fillId="0" borderId="7" xfId="1" applyNumberFormat="1" applyFont="1" applyBorder="1" applyAlignment="1">
      <alignment horizontal="right" wrapText="1"/>
    </xf>
    <xf numFmtId="0" fontId="33" fillId="0" borderId="0" xfId="1" applyFont="1" applyAlignment="1">
      <alignment wrapText="1"/>
    </xf>
    <xf numFmtId="0" fontId="12" fillId="0" borderId="0" xfId="1" applyFont="1"/>
    <xf numFmtId="0" fontId="8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42" fillId="2" borderId="13" xfId="1" applyFont="1" applyFill="1" applyBorder="1" applyAlignment="1">
      <alignment horizontal="center" vertical="center" wrapText="1"/>
    </xf>
    <xf numFmtId="0" fontId="156" fillId="2" borderId="0" xfId="2" applyFont="1" applyFill="1" applyAlignment="1">
      <alignment horizontal="center"/>
    </xf>
    <xf numFmtId="165" fontId="156" fillId="2" borderId="0" xfId="2" applyNumberFormat="1" applyFont="1" applyFill="1" applyBorder="1" applyAlignment="1">
      <alignment horizontal="center" vertical="top"/>
    </xf>
    <xf numFmtId="0" fontId="156" fillId="2" borderId="0" xfId="2" applyFont="1" applyFill="1" applyBorder="1" applyAlignment="1">
      <alignment horizontal="center"/>
    </xf>
    <xf numFmtId="0" fontId="156" fillId="2" borderId="0" xfId="2" quotePrefix="1" applyFont="1" applyFill="1" applyAlignment="1">
      <alignment horizontal="center"/>
    </xf>
    <xf numFmtId="0" fontId="156" fillId="2" borderId="0" xfId="2" applyFont="1" applyFill="1" applyBorder="1" applyAlignment="1">
      <alignment horizontal="center" wrapText="1"/>
    </xf>
    <xf numFmtId="0" fontId="156" fillId="2" borderId="0" xfId="2" applyFont="1" applyFill="1" applyAlignment="1">
      <alignment horizontal="center" wrapText="1"/>
    </xf>
    <xf numFmtId="0" fontId="156" fillId="2" borderId="0" xfId="2" applyFont="1" applyFill="1" applyAlignment="1">
      <alignment horizontal="center" vertical="center" wrapText="1"/>
    </xf>
    <xf numFmtId="0" fontId="156" fillId="2" borderId="0" xfId="2" applyFont="1" applyFill="1" applyBorder="1" applyAlignment="1">
      <alignment horizontal="center" vertical="center"/>
    </xf>
    <xf numFmtId="0" fontId="156" fillId="2" borderId="0" xfId="2" applyFont="1" applyFill="1" applyAlignment="1" applyProtection="1">
      <alignment horizontal="center"/>
      <protection locked="0"/>
    </xf>
    <xf numFmtId="0" fontId="16" fillId="0" borderId="0" xfId="1" quotePrefix="1" applyFont="1" applyFill="1" applyBorder="1" applyAlignment="1">
      <alignment horizontal="center" wrapText="1"/>
    </xf>
    <xf numFmtId="165" fontId="31" fillId="0" borderId="0" xfId="3" applyNumberFormat="1" applyFont="1" applyFill="1" applyAlignment="1">
      <alignment horizontal="centerContinuous"/>
    </xf>
    <xf numFmtId="165" fontId="14" fillId="2" borderId="3" xfId="1" applyNumberFormat="1" applyFont="1" applyFill="1" applyBorder="1" applyAlignment="1">
      <alignment horizontal="center" vertical="center"/>
    </xf>
    <xf numFmtId="0" fontId="17" fillId="0" borderId="14" xfId="25" applyFont="1" applyBorder="1" applyAlignment="1">
      <alignment horizontal="left"/>
    </xf>
    <xf numFmtId="166" fontId="17" fillId="0" borderId="14" xfId="26" applyNumberFormat="1" applyFont="1" applyBorder="1" applyAlignment="1"/>
    <xf numFmtId="166" fontId="17" fillId="0" borderId="9" xfId="26" applyNumberFormat="1" applyFont="1" applyBorder="1" applyAlignment="1"/>
    <xf numFmtId="166" fontId="17" fillId="0" borderId="0" xfId="26" applyNumberFormat="1" applyFont="1" applyBorder="1" applyAlignment="1"/>
    <xf numFmtId="0" fontId="135" fillId="0" borderId="0" xfId="1" applyFont="1" applyFill="1" applyBorder="1"/>
    <xf numFmtId="0" fontId="16" fillId="0" borderId="15" xfId="25" applyFont="1" applyBorder="1" applyAlignment="1">
      <alignment horizontal="left" indent="1"/>
    </xf>
    <xf numFmtId="166" fontId="16" fillId="0" borderId="15" xfId="26" applyNumberFormat="1" applyFont="1" applyBorder="1" applyAlignment="1"/>
    <xf numFmtId="166" fontId="16" fillId="0" borderId="0" xfId="26" applyNumberFormat="1" applyFont="1" applyBorder="1" applyAlignment="1"/>
    <xf numFmtId="166" fontId="16" fillId="0" borderId="11" xfId="26" applyNumberFormat="1" applyFont="1" applyBorder="1" applyAlignment="1"/>
    <xf numFmtId="0" fontId="16" fillId="0" borderId="15" xfId="25" applyFont="1" applyBorder="1" applyAlignment="1">
      <alignment horizontal="left" indent="2"/>
    </xf>
    <xf numFmtId="0" fontId="16" fillId="0" borderId="15" xfId="25" applyFont="1" applyBorder="1" applyAlignment="1">
      <alignment horizontal="left" indent="3"/>
    </xf>
    <xf numFmtId="0" fontId="16" fillId="0" borderId="15" xfId="25" applyFont="1" applyFill="1" applyBorder="1" applyAlignment="1">
      <alignment horizontal="left" indent="4"/>
    </xf>
    <xf numFmtId="0" fontId="16" fillId="0" borderId="15" xfId="25" applyFont="1" applyFill="1" applyBorder="1" applyAlignment="1">
      <alignment horizontal="left" wrapText="1" indent="5"/>
    </xf>
    <xf numFmtId="0" fontId="157" fillId="0" borderId="0" xfId="1" applyFont="1" applyFill="1" applyBorder="1"/>
    <xf numFmtId="0" fontId="16" fillId="0" borderId="15" xfId="25" applyFont="1" applyFill="1" applyBorder="1" applyAlignment="1">
      <alignment horizontal="left" indent="3"/>
    </xf>
    <xf numFmtId="0" fontId="17" fillId="0" borderId="15" xfId="25" applyFont="1" applyBorder="1"/>
    <xf numFmtId="166" fontId="17" fillId="0" borderId="15" xfId="26" applyNumberFormat="1" applyFont="1" applyBorder="1" applyAlignment="1"/>
    <xf numFmtId="166" fontId="17" fillId="0" borderId="11" xfId="26" applyNumberFormat="1" applyFont="1" applyBorder="1" applyAlignment="1"/>
    <xf numFmtId="0" fontId="17" fillId="0" borderId="16" xfId="25" applyFont="1" applyBorder="1"/>
    <xf numFmtId="0" fontId="17" fillId="0" borderId="15" xfId="25" applyFont="1" applyBorder="1" applyAlignment="1">
      <alignment wrapText="1"/>
    </xf>
    <xf numFmtId="166" fontId="17" fillId="0" borderId="14" xfId="26" applyNumberFormat="1" applyFont="1" applyBorder="1" applyAlignment="1">
      <alignment horizontal="right"/>
    </xf>
    <xf numFmtId="166" fontId="17" fillId="0" borderId="9" xfId="26" applyNumberFormat="1" applyFont="1" applyBorder="1" applyAlignment="1">
      <alignment horizontal="right"/>
    </xf>
    <xf numFmtId="166" fontId="17" fillId="0" borderId="0" xfId="26" applyNumberFormat="1" applyFont="1" applyBorder="1" applyAlignment="1">
      <alignment horizontal="right"/>
    </xf>
    <xf numFmtId="166" fontId="17" fillId="0" borderId="2" xfId="26" applyNumberFormat="1" applyFont="1" applyBorder="1" applyAlignment="1">
      <alignment horizontal="right"/>
    </xf>
    <xf numFmtId="166" fontId="16" fillId="0" borderId="15" xfId="26" applyNumberFormat="1" applyFont="1" applyBorder="1" applyAlignment="1">
      <alignment horizontal="right"/>
    </xf>
    <xf numFmtId="166" fontId="16" fillId="0" borderId="0" xfId="26" applyNumberFormat="1" applyFont="1" applyBorder="1" applyAlignment="1">
      <alignment horizontal="right"/>
    </xf>
    <xf numFmtId="166" fontId="16" fillId="0" borderId="11" xfId="26" applyNumberFormat="1" applyFont="1" applyBorder="1" applyAlignment="1">
      <alignment horizontal="right"/>
    </xf>
    <xf numFmtId="166" fontId="16" fillId="0" borderId="15" xfId="26" applyNumberFormat="1" applyFont="1" applyFill="1" applyBorder="1" applyAlignment="1">
      <alignment horizontal="right"/>
    </xf>
    <xf numFmtId="166" fontId="16" fillId="0" borderId="0" xfId="26" applyNumberFormat="1" applyFont="1" applyFill="1" applyBorder="1" applyAlignment="1">
      <alignment horizontal="right"/>
    </xf>
    <xf numFmtId="166" fontId="16" fillId="0" borderId="11" xfId="26" applyNumberFormat="1" applyFont="1" applyFill="1" applyBorder="1" applyAlignment="1">
      <alignment horizontal="right"/>
    </xf>
    <xf numFmtId="0" fontId="16" fillId="0" borderId="15" xfId="25" applyFont="1" applyBorder="1" applyAlignment="1">
      <alignment horizontal="left" indent="4"/>
    </xf>
    <xf numFmtId="0" fontId="78" fillId="0" borderId="0" xfId="1" applyFont="1" applyBorder="1"/>
    <xf numFmtId="0" fontId="16" fillId="0" borderId="15" xfId="25" applyFont="1" applyBorder="1"/>
    <xf numFmtId="166" fontId="16" fillId="0" borderId="0" xfId="1" applyNumberFormat="1" applyFont="1" applyBorder="1"/>
    <xf numFmtId="166" fontId="17" fillId="0" borderId="15" xfId="26" applyNumberFormat="1" applyFont="1" applyBorder="1" applyAlignment="1">
      <alignment horizontal="right"/>
    </xf>
    <xf numFmtId="166" fontId="17" fillId="0" borderId="11" xfId="26" applyNumberFormat="1" applyFont="1" applyBorder="1" applyAlignment="1">
      <alignment horizontal="right"/>
    </xf>
    <xf numFmtId="0" fontId="16" fillId="0" borderId="15" xfId="25" quotePrefix="1" applyFont="1" applyBorder="1" applyAlignment="1">
      <alignment horizontal="left"/>
    </xf>
    <xf numFmtId="166" fontId="16" fillId="0" borderId="0" xfId="26" applyNumberFormat="1" applyFont="1" applyBorder="1"/>
    <xf numFmtId="166" fontId="17" fillId="0" borderId="15" xfId="26" applyNumberFormat="1" applyFont="1" applyFill="1" applyBorder="1" applyAlignment="1">
      <alignment horizontal="right"/>
    </xf>
    <xf numFmtId="166" fontId="17" fillId="0" borderId="0" xfId="26" applyNumberFormat="1" applyFont="1" applyFill="1" applyBorder="1" applyAlignment="1">
      <alignment horizontal="right"/>
    </xf>
    <xf numFmtId="166" fontId="17" fillId="0" borderId="11" xfId="26" applyNumberFormat="1" applyFont="1" applyFill="1" applyBorder="1" applyAlignment="1">
      <alignment horizontal="right"/>
    </xf>
    <xf numFmtId="0" fontId="15" fillId="0" borderId="16" xfId="1" quotePrefix="1" applyFont="1" applyFill="1" applyBorder="1" applyAlignment="1">
      <alignment horizontal="left"/>
    </xf>
    <xf numFmtId="166" fontId="15" fillId="0" borderId="16" xfId="1" applyNumberFormat="1" applyFont="1" applyFill="1" applyBorder="1"/>
    <xf numFmtId="166" fontId="15" fillId="0" borderId="12" xfId="1" applyNumberFormat="1" applyFont="1" applyFill="1" applyBorder="1"/>
    <xf numFmtId="166" fontId="15" fillId="0" borderId="7" xfId="1" applyNumberFormat="1" applyFont="1" applyFill="1" applyBorder="1"/>
    <xf numFmtId="0" fontId="87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49" fontId="14" fillId="2" borderId="3" xfId="1" applyNumberFormat="1" applyFont="1" applyFill="1" applyBorder="1" applyAlignment="1"/>
    <xf numFmtId="49" fontId="14" fillId="2" borderId="8" xfId="1" applyNumberFormat="1" applyFont="1" applyFill="1" applyBorder="1" applyAlignment="1"/>
    <xf numFmtId="0" fontId="20" fillId="0" borderId="10" xfId="27" applyFont="1" applyFill="1" applyBorder="1" applyAlignment="1">
      <alignment wrapText="1"/>
    </xf>
    <xf numFmtId="166" fontId="17" fillId="0" borderId="9" xfId="27" applyNumberFormat="1" applyFont="1" applyFill="1" applyBorder="1" applyAlignment="1">
      <alignment horizontal="right" wrapText="1"/>
    </xf>
    <xf numFmtId="166" fontId="17" fillId="0" borderId="2" xfId="27" applyNumberFormat="1" applyFont="1" applyFill="1" applyBorder="1" applyAlignment="1">
      <alignment horizontal="right" wrapText="1"/>
    </xf>
    <xf numFmtId="0" fontId="15" fillId="0" borderId="10" xfId="27" applyFont="1" applyFill="1" applyBorder="1" applyAlignment="1">
      <alignment horizontal="left" indent="1"/>
    </xf>
    <xf numFmtId="166" fontId="16" fillId="0" borderId="0" xfId="27" applyNumberFormat="1" applyFont="1" applyFill="1" applyBorder="1" applyAlignment="1">
      <alignment horizontal="right" wrapText="1"/>
    </xf>
    <xf numFmtId="166" fontId="16" fillId="0" borderId="11" xfId="27" applyNumberFormat="1" applyFont="1" applyFill="1" applyBorder="1" applyAlignment="1">
      <alignment horizontal="right" wrapText="1"/>
    </xf>
    <xf numFmtId="0" fontId="158" fillId="0" borderId="0" xfId="1" applyFont="1"/>
    <xf numFmtId="166" fontId="17" fillId="0" borderId="0" xfId="27" applyNumberFormat="1" applyFont="1" applyFill="1" applyBorder="1" applyAlignment="1">
      <alignment horizontal="right" wrapText="1"/>
    </xf>
    <xf numFmtId="166" fontId="17" fillId="0" borderId="11" xfId="27" applyNumberFormat="1" applyFont="1" applyFill="1" applyBorder="1" applyAlignment="1">
      <alignment horizontal="right" wrapText="1"/>
    </xf>
    <xf numFmtId="0" fontId="15" fillId="0" borderId="10" xfId="27" applyFont="1" applyFill="1" applyBorder="1" applyAlignment="1">
      <alignment horizontal="left" indent="2"/>
    </xf>
    <xf numFmtId="0" fontId="25" fillId="0" borderId="0" xfId="28" applyFont="1"/>
    <xf numFmtId="0" fontId="46" fillId="0" borderId="0" xfId="29" applyFont="1"/>
    <xf numFmtId="0" fontId="159" fillId="0" borderId="0" xfId="1" applyFont="1"/>
    <xf numFmtId="0" fontId="46" fillId="0" borderId="0" xfId="29" applyFont="1" applyAlignment="1">
      <alignment vertical="top" wrapText="1"/>
    </xf>
    <xf numFmtId="0" fontId="20" fillId="0" borderId="10" xfId="27" applyFont="1" applyFill="1" applyBorder="1" applyAlignment="1"/>
    <xf numFmtId="0" fontId="160" fillId="0" borderId="0" xfId="30" applyFont="1" applyAlignment="1">
      <alignment vertical="center" wrapText="1"/>
    </xf>
    <xf numFmtId="0" fontId="15" fillId="0" borderId="8" xfId="27" applyFont="1" applyFill="1" applyBorder="1" applyAlignment="1">
      <alignment horizontal="left" indent="2"/>
    </xf>
    <xf numFmtId="166" fontId="16" fillId="0" borderId="12" xfId="27" applyNumberFormat="1" applyFont="1" applyFill="1" applyBorder="1" applyAlignment="1">
      <alignment horizontal="right" wrapText="1"/>
    </xf>
    <xf numFmtId="166" fontId="16" fillId="0" borderId="7" xfId="27" applyNumberFormat="1" applyFont="1" applyFill="1" applyBorder="1" applyAlignment="1">
      <alignment horizontal="right" wrapText="1"/>
    </xf>
    <xf numFmtId="0" fontId="20" fillId="0" borderId="10" xfId="27" applyFont="1" applyFill="1" applyBorder="1"/>
    <xf numFmtId="166" fontId="17" fillId="0" borderId="0" xfId="27" applyNumberFormat="1" applyFont="1" applyFill="1" applyBorder="1" applyAlignment="1">
      <alignment horizontal="right" vertical="center" wrapText="1"/>
    </xf>
    <xf numFmtId="166" fontId="17" fillId="0" borderId="11" xfId="27" applyNumberFormat="1" applyFont="1" applyFill="1" applyBorder="1" applyAlignment="1">
      <alignment horizontal="right" vertical="center" wrapText="1"/>
    </xf>
    <xf numFmtId="0" fontId="15" fillId="0" borderId="10" xfId="27" applyFont="1" applyFill="1" applyBorder="1" applyAlignment="1">
      <alignment horizontal="left" vertical="center" indent="1"/>
    </xf>
    <xf numFmtId="166" fontId="16" fillId="0" borderId="0" xfId="27" applyNumberFormat="1" applyFont="1" applyFill="1" applyBorder="1" applyAlignment="1">
      <alignment horizontal="right" vertical="center" wrapText="1"/>
    </xf>
    <xf numFmtId="166" fontId="16" fillId="0" borderId="11" xfId="27" applyNumberFormat="1" applyFont="1" applyFill="1" applyBorder="1" applyAlignment="1">
      <alignment horizontal="right" vertical="center" wrapText="1"/>
    </xf>
    <xf numFmtId="0" fontId="15" fillId="0" borderId="10" xfId="27" applyFont="1" applyFill="1" applyBorder="1" applyAlignment="1">
      <alignment horizontal="left" vertical="center" wrapText="1" indent="1"/>
    </xf>
    <xf numFmtId="0" fontId="20" fillId="0" borderId="10" xfId="27" applyFont="1" applyFill="1" applyBorder="1" applyAlignment="1">
      <alignment horizontal="left"/>
    </xf>
    <xf numFmtId="0" fontId="20" fillId="0" borderId="8" xfId="27" applyFont="1" applyFill="1" applyBorder="1" applyAlignment="1">
      <alignment wrapText="1"/>
    </xf>
    <xf numFmtId="166" fontId="17" fillId="0" borderId="12" xfId="27" applyNumberFormat="1" applyFont="1" applyFill="1" applyBorder="1" applyAlignment="1">
      <alignment horizontal="center" vertical="center" wrapText="1"/>
    </xf>
    <xf numFmtId="166" fontId="17" fillId="0" borderId="7" xfId="27" applyNumberFormat="1" applyFont="1" applyFill="1" applyBorder="1" applyAlignment="1">
      <alignment horizontal="center" vertical="center" wrapText="1"/>
    </xf>
    <xf numFmtId="0" fontId="7" fillId="0" borderId="0" xfId="27" applyFont="1" applyAlignment="1">
      <alignment horizontal="left"/>
    </xf>
    <xf numFmtId="0" fontId="16" fillId="0" borderId="8" xfId="5" quotePrefix="1" applyFont="1" applyFill="1" applyBorder="1"/>
    <xf numFmtId="164" fontId="14" fillId="2" borderId="3" xfId="4" quotePrefix="1" applyNumberFormat="1" applyFont="1" applyFill="1" applyBorder="1" applyAlignment="1">
      <alignment horizontal="center" vertical="center"/>
    </xf>
    <xf numFmtId="164" fontId="17" fillId="0" borderId="8" xfId="3" applyNumberFormat="1" applyFont="1" applyFill="1" applyBorder="1" applyAlignment="1">
      <alignment horizontal="centerContinuous"/>
    </xf>
    <xf numFmtId="0" fontId="67" fillId="0" borderId="0" xfId="27"/>
    <xf numFmtId="0" fontId="71" fillId="0" borderId="0" xfId="27" applyFont="1"/>
    <xf numFmtId="2" fontId="16" fillId="0" borderId="10" xfId="27" applyNumberFormat="1" applyFont="1" applyFill="1" applyBorder="1" applyAlignment="1">
      <alignment horizontal="left" indent="1"/>
    </xf>
    <xf numFmtId="3" fontId="73" fillId="0" borderId="0" xfId="27" applyNumberFormat="1" applyFont="1" applyBorder="1"/>
    <xf numFmtId="2" fontId="16" fillId="0" borderId="10" xfId="27" applyNumberFormat="1" applyFont="1" applyFill="1" applyBorder="1" applyAlignment="1">
      <alignment horizontal="left" indent="3"/>
    </xf>
    <xf numFmtId="4" fontId="20" fillId="0" borderId="15" xfId="1" applyNumberFormat="1" applyFont="1" applyBorder="1" applyAlignment="1">
      <alignment horizontal="left"/>
    </xf>
    <xf numFmtId="0" fontId="20" fillId="0" borderId="15" xfId="1" applyFont="1" applyBorder="1" applyAlignment="1">
      <alignment horizontal="left"/>
    </xf>
    <xf numFmtId="49" fontId="20" fillId="0" borderId="15" xfId="1" applyNumberFormat="1" applyFont="1" applyBorder="1" applyAlignment="1">
      <alignment horizontal="left"/>
    </xf>
    <xf numFmtId="0" fontId="78" fillId="0" borderId="3" xfId="5" applyNumberFormat="1" applyFont="1" applyBorder="1" applyAlignment="1">
      <alignment horizontal="center" vertical="center" wrapText="1"/>
    </xf>
    <xf numFmtId="0" fontId="78" fillId="0" borderId="3" xfId="5" applyFont="1" applyBorder="1" applyAlignment="1">
      <alignment horizontal="center" vertical="center" wrapText="1"/>
    </xf>
    <xf numFmtId="2" fontId="78" fillId="0" borderId="3" xfId="5" applyNumberFormat="1" applyFont="1" applyBorder="1" applyAlignment="1">
      <alignment horizontal="center" vertical="center" wrapText="1"/>
    </xf>
    <xf numFmtId="0" fontId="17" fillId="0" borderId="14" xfId="5" applyFont="1" applyBorder="1" applyAlignment="1">
      <alignment horizontal="left" indent="1"/>
    </xf>
    <xf numFmtId="0" fontId="17" fillId="0" borderId="15" xfId="5" applyFont="1" applyBorder="1" applyAlignment="1">
      <alignment horizontal="left" indent="2"/>
    </xf>
    <xf numFmtId="0" fontId="16" fillId="0" borderId="15" xfId="5" applyFont="1" applyBorder="1"/>
    <xf numFmtId="0" fontId="16" fillId="0" borderId="15" xfId="5" applyFont="1" applyBorder="1" applyAlignment="1">
      <alignment horizontal="left" indent="1"/>
    </xf>
    <xf numFmtId="0" fontId="16" fillId="0" borderId="16" xfId="5" applyFont="1" applyBorder="1"/>
    <xf numFmtId="3" fontId="17" fillId="0" borderId="2" xfId="1" applyNumberFormat="1" applyFont="1" applyFill="1" applyBorder="1" applyAlignment="1">
      <alignment horizontal="right"/>
    </xf>
    <xf numFmtId="49" fontId="14" fillId="2" borderId="3" xfId="7" applyNumberFormat="1" applyFont="1" applyFill="1" applyBorder="1" applyAlignment="1">
      <alignment horizontal="center" vertical="center" wrapText="1"/>
    </xf>
    <xf numFmtId="0" fontId="14" fillId="2" borderId="3" xfId="7" applyFont="1" applyFill="1" applyBorder="1" applyAlignment="1">
      <alignment horizontal="center" vertical="center" wrapText="1"/>
    </xf>
    <xf numFmtId="3" fontId="14" fillId="2" borderId="3" xfId="8" applyNumberFormat="1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horizontal="center" vertical="center" wrapText="1"/>
    </xf>
    <xf numFmtId="0" fontId="17" fillId="0" borderId="15" xfId="8" applyFont="1" applyBorder="1" applyAlignment="1">
      <alignment horizontal="left" wrapText="1"/>
    </xf>
    <xf numFmtId="3" fontId="17" fillId="0" borderId="14" xfId="8" applyNumberFormat="1" applyFont="1" applyFill="1" applyBorder="1" applyAlignment="1">
      <alignment horizontal="right"/>
    </xf>
    <xf numFmtId="166" fontId="17" fillId="0" borderId="2" xfId="8" applyNumberFormat="1" applyFont="1" applyFill="1" applyBorder="1" applyAlignment="1">
      <alignment horizontal="right"/>
    </xf>
    <xf numFmtId="0" fontId="16" fillId="0" borderId="15" xfId="8" applyFont="1" applyBorder="1" applyAlignment="1">
      <alignment horizontal="left" wrapText="1" indent="2"/>
    </xf>
    <xf numFmtId="3" fontId="16" fillId="0" borderId="15" xfId="8" applyNumberFormat="1" applyFont="1" applyFill="1" applyBorder="1" applyAlignment="1">
      <alignment horizontal="right"/>
    </xf>
    <xf numFmtId="0" fontId="17" fillId="0" borderId="15" xfId="8" applyFont="1" applyBorder="1" applyAlignment="1">
      <alignment horizontal="left" wrapText="1" indent="1"/>
    </xf>
    <xf numFmtId="3" fontId="17" fillId="0" borderId="15" xfId="8" applyNumberFormat="1" applyFont="1" applyFill="1" applyBorder="1" applyAlignment="1">
      <alignment horizontal="right"/>
    </xf>
    <xf numFmtId="3" fontId="16" fillId="0" borderId="15" xfId="8" applyNumberFormat="1" applyFont="1" applyFill="1" applyBorder="1"/>
    <xf numFmtId="3" fontId="17" fillId="0" borderId="16" xfId="8" applyNumberFormat="1" applyFont="1" applyFill="1" applyBorder="1" applyAlignment="1">
      <alignment horizontal="right"/>
    </xf>
    <xf numFmtId="166" fontId="17" fillId="0" borderId="12" xfId="8" applyNumberFormat="1" applyFont="1" applyFill="1" applyBorder="1" applyAlignment="1">
      <alignment horizontal="right"/>
    </xf>
    <xf numFmtId="3" fontId="17" fillId="0" borderId="12" xfId="8" applyNumberFormat="1" applyFont="1" applyFill="1" applyBorder="1" applyAlignment="1">
      <alignment horizontal="right"/>
    </xf>
    <xf numFmtId="166" fontId="17" fillId="0" borderId="7" xfId="8" applyNumberFormat="1" applyFont="1" applyFill="1" applyBorder="1" applyAlignment="1">
      <alignment horizontal="right"/>
    </xf>
    <xf numFmtId="0" fontId="16" fillId="0" borderId="15" xfId="8" applyFont="1" applyFill="1" applyBorder="1" applyAlignment="1">
      <alignment horizontal="left" wrapText="1" indent="2"/>
    </xf>
    <xf numFmtId="0" fontId="17" fillId="0" borderId="16" xfId="8" applyFont="1" applyBorder="1" applyAlignment="1">
      <alignment horizontal="left" vertical="justify" wrapText="1" indent="1"/>
    </xf>
    <xf numFmtId="3" fontId="17" fillId="0" borderId="16" xfId="8" applyNumberFormat="1" applyFont="1" applyFill="1" applyBorder="1" applyAlignment="1">
      <alignment horizontal="right" vertical="justify"/>
    </xf>
    <xf numFmtId="0" fontId="17" fillId="0" borderId="14" xfId="8" applyFont="1" applyBorder="1" applyAlignment="1">
      <alignment horizontal="left" wrapText="1"/>
    </xf>
    <xf numFmtId="3" fontId="17" fillId="0" borderId="14" xfId="8" applyNumberFormat="1" applyFont="1" applyBorder="1" applyAlignment="1">
      <alignment horizontal="right"/>
    </xf>
    <xf numFmtId="3" fontId="17" fillId="0" borderId="15" xfId="8" applyNumberFormat="1" applyFont="1" applyBorder="1" applyAlignment="1">
      <alignment horizontal="right"/>
    </xf>
    <xf numFmtId="3" fontId="16" fillId="0" borderId="15" xfId="8" applyNumberFormat="1" applyFont="1" applyBorder="1"/>
    <xf numFmtId="3" fontId="16" fillId="0" borderId="15" xfId="8" applyNumberFormat="1" applyFont="1" applyBorder="1" applyAlignment="1">
      <alignment horizontal="right"/>
    </xf>
    <xf numFmtId="0" fontId="65" fillId="0" borderId="16" xfId="8" applyFont="1" applyBorder="1" applyAlignment="1">
      <alignment horizontal="left"/>
    </xf>
    <xf numFmtId="0" fontId="65" fillId="0" borderId="16" xfId="8" applyFont="1" applyBorder="1"/>
    <xf numFmtId="0" fontId="17" fillId="0" borderId="15" xfId="8" applyFont="1" applyBorder="1" applyAlignment="1">
      <alignment horizontal="left" vertical="justify" wrapText="1" indent="1"/>
    </xf>
    <xf numFmtId="3" fontId="17" fillId="0" borderId="15" xfId="8" applyNumberFormat="1" applyFont="1" applyBorder="1" applyAlignment="1">
      <alignment horizontal="right" vertical="justify"/>
    </xf>
    <xf numFmtId="0" fontId="17" fillId="0" borderId="16" xfId="8" applyFont="1" applyBorder="1" applyAlignment="1">
      <alignment horizontal="left" vertical="justify" wrapText="1"/>
    </xf>
    <xf numFmtId="3" fontId="17" fillId="0" borderId="16" xfId="8" applyNumberFormat="1" applyFont="1" applyBorder="1" applyAlignment="1">
      <alignment horizontal="right" vertical="justify"/>
    </xf>
    <xf numFmtId="0" fontId="71" fillId="0" borderId="0" xfId="27" applyFont="1" applyAlignment="1">
      <alignment horizontal="center" vertical="center"/>
    </xf>
    <xf numFmtId="0" fontId="85" fillId="0" borderId="3" xfId="27" applyFont="1" applyBorder="1" applyAlignment="1">
      <alignment horizontal="center" vertical="center" wrapText="1"/>
    </xf>
    <xf numFmtId="0" fontId="30" fillId="0" borderId="0" xfId="27" applyFont="1" applyBorder="1"/>
    <xf numFmtId="165" fontId="16" fillId="0" borderId="16" xfId="1" applyNumberFormat="1" applyFont="1" applyFill="1" applyBorder="1" applyAlignment="1">
      <alignment horizontal="right"/>
    </xf>
    <xf numFmtId="0" fontId="17" fillId="0" borderId="15" xfId="1" applyFont="1" applyBorder="1" applyAlignment="1">
      <alignment horizontal="left" indent="2"/>
    </xf>
    <xf numFmtId="4" fontId="20" fillId="0" borderId="15" xfId="1" applyNumberFormat="1" applyFont="1" applyBorder="1" applyAlignment="1">
      <alignment horizontal="left" indent="1"/>
    </xf>
    <xf numFmtId="0" fontId="16" fillId="0" borderId="15" xfId="1" applyFont="1" applyFill="1" applyBorder="1" applyAlignment="1">
      <alignment horizontal="left" indent="2"/>
    </xf>
    <xf numFmtId="0" fontId="15" fillId="0" borderId="15" xfId="1" applyFont="1" applyFill="1" applyBorder="1" applyAlignment="1">
      <alignment horizontal="left" indent="2"/>
    </xf>
    <xf numFmtId="0" fontId="17" fillId="0" borderId="15" xfId="1" applyFont="1" applyFill="1" applyBorder="1" applyAlignment="1">
      <alignment horizontal="left" indent="1"/>
    </xf>
    <xf numFmtId="0" fontId="15" fillId="0" borderId="15" xfId="1" applyFont="1" applyFill="1" applyBorder="1" applyAlignment="1">
      <alignment horizontal="left" indent="1"/>
    </xf>
    <xf numFmtId="0" fontId="9" fillId="0" borderId="15" xfId="1" applyFont="1" applyBorder="1"/>
    <xf numFmtId="3" fontId="9" fillId="0" borderId="0" xfId="5" applyNumberFormat="1" applyFont="1" applyBorder="1"/>
    <xf numFmtId="164" fontId="17" fillId="0" borderId="14" xfId="1" applyNumberFormat="1" applyFont="1" applyFill="1" applyBorder="1" applyAlignment="1">
      <alignment horizontal="left"/>
    </xf>
    <xf numFmtId="0" fontId="17" fillId="0" borderId="15" xfId="1" applyFont="1" applyFill="1" applyBorder="1" applyAlignment="1">
      <alignment horizontal="left"/>
    </xf>
    <xf numFmtId="0" fontId="17" fillId="0" borderId="15" xfId="1" applyFont="1" applyFill="1" applyBorder="1"/>
    <xf numFmtId="0" fontId="7" fillId="0" borderId="16" xfId="1" applyFont="1" applyFill="1" applyBorder="1" applyAlignment="1">
      <alignment horizontal="left"/>
    </xf>
    <xf numFmtId="0" fontId="7" fillId="0" borderId="16" xfId="1" applyFont="1" applyFill="1" applyBorder="1"/>
    <xf numFmtId="49" fontId="70" fillId="2" borderId="14" xfId="1" applyNumberFormat="1" applyFont="1" applyFill="1" applyBorder="1" applyAlignment="1">
      <alignment horizontal="center" vertical="center"/>
    </xf>
    <xf numFmtId="49" fontId="70" fillId="2" borderId="3" xfId="1" applyNumberFormat="1" applyFont="1" applyFill="1" applyBorder="1" applyAlignment="1">
      <alignment horizontal="center" vertical="center"/>
    </xf>
    <xf numFmtId="0" fontId="17" fillId="0" borderId="14" xfId="1" applyFont="1" applyBorder="1" applyAlignment="1">
      <alignment horizontal="left" indent="1"/>
    </xf>
    <xf numFmtId="0" fontId="1" fillId="0" borderId="16" xfId="1" applyFont="1" applyBorder="1" applyAlignment="1">
      <alignment wrapText="1"/>
    </xf>
    <xf numFmtId="0" fontId="1" fillId="0" borderId="12" xfId="1" applyFont="1" applyBorder="1" applyAlignment="1">
      <alignment wrapText="1"/>
    </xf>
    <xf numFmtId="0" fontId="1" fillId="0" borderId="7" xfId="1" applyFont="1" applyBorder="1" applyAlignment="1">
      <alignment wrapText="1"/>
    </xf>
    <xf numFmtId="3" fontId="17" fillId="0" borderId="0" xfId="31" quotePrefix="1" applyNumberFormat="1" applyFont="1" applyBorder="1" applyAlignment="1">
      <alignment vertical="center"/>
    </xf>
    <xf numFmtId="3" fontId="17" fillId="0" borderId="11" xfId="31" quotePrefix="1" applyNumberFormat="1" applyFont="1" applyBorder="1" applyAlignment="1">
      <alignment vertical="center"/>
    </xf>
    <xf numFmtId="3" fontId="16" fillId="0" borderId="0" xfId="31" quotePrefix="1" applyNumberFormat="1" applyFont="1" applyBorder="1" applyAlignment="1">
      <alignment vertical="center"/>
    </xf>
    <xf numFmtId="3" fontId="16" fillId="0" borderId="11" xfId="31" quotePrefix="1" applyNumberFormat="1" applyFont="1" applyBorder="1" applyAlignment="1">
      <alignment vertical="center"/>
    </xf>
    <xf numFmtId="3" fontId="16" fillId="0" borderId="0" xfId="31" applyNumberFormat="1" applyFont="1" applyBorder="1" applyAlignment="1">
      <alignment vertical="center"/>
    </xf>
    <xf numFmtId="3" fontId="16" fillId="0" borderId="11" xfId="31" applyNumberFormat="1" applyFont="1" applyBorder="1" applyAlignment="1">
      <alignment vertical="center"/>
    </xf>
    <xf numFmtId="3" fontId="17" fillId="0" borderId="0" xfId="31" applyNumberFormat="1" applyFont="1" applyBorder="1" applyAlignment="1">
      <alignment vertical="center"/>
    </xf>
    <xf numFmtId="3" fontId="17" fillId="0" borderId="11" xfId="31" applyNumberFormat="1" applyFont="1" applyBorder="1" applyAlignment="1">
      <alignment vertical="center"/>
    </xf>
    <xf numFmtId="1" fontId="16" fillId="0" borderId="12" xfId="31" quotePrefix="1" applyNumberFormat="1" applyFont="1" applyBorder="1" applyAlignment="1">
      <alignment vertical="center"/>
    </xf>
    <xf numFmtId="1" fontId="16" fillId="0" borderId="7" xfId="31" quotePrefix="1" applyNumberFormat="1" applyFont="1" applyBorder="1" applyAlignment="1">
      <alignment vertical="center"/>
    </xf>
    <xf numFmtId="49" fontId="15" fillId="0" borderId="8" xfId="14" quotePrefix="1" applyNumberFormat="1" applyFont="1" applyBorder="1" applyAlignment="1">
      <alignment horizontal="left" vertical="center"/>
    </xf>
    <xf numFmtId="49" fontId="12" fillId="3" borderId="8" xfId="16" quotePrefix="1" applyNumberFormat="1" applyFont="1" applyFill="1" applyBorder="1" applyAlignment="1">
      <alignment horizontal="left" wrapText="1" indent="1"/>
    </xf>
    <xf numFmtId="49" fontId="17" fillId="0" borderId="8" xfId="5" quotePrefix="1" applyNumberFormat="1" applyFont="1" applyFill="1" applyBorder="1" applyAlignment="1">
      <alignment horizontal="center"/>
    </xf>
    <xf numFmtId="49" fontId="17" fillId="0" borderId="8" xfId="3" quotePrefix="1" applyNumberFormat="1" applyFont="1" applyBorder="1" applyAlignment="1">
      <alignment horizontal="center"/>
    </xf>
    <xf numFmtId="0" fontId="20" fillId="0" borderId="15" xfId="1" applyFont="1" applyBorder="1" applyAlignment="1" applyProtection="1">
      <alignment horizontal="left" vertical="center" wrapText="1"/>
      <protection locked="0"/>
    </xf>
    <xf numFmtId="166" fontId="17" fillId="0" borderId="15" xfId="1" applyNumberFormat="1" applyFont="1" applyFill="1" applyBorder="1" applyAlignment="1">
      <alignment vertical="top" wrapText="1"/>
    </xf>
    <xf numFmtId="164" fontId="17" fillId="0" borderId="8" xfId="0" quotePrefix="1" applyNumberFormat="1" applyFont="1" applyFill="1" applyBorder="1" applyAlignment="1">
      <alignment horizontal="center" vertical="center" wrapText="1"/>
    </xf>
    <xf numFmtId="164" fontId="17" fillId="0" borderId="8" xfId="1" quotePrefix="1" applyNumberFormat="1" applyFont="1" applyFill="1" applyBorder="1" applyAlignment="1">
      <alignment horizontal="center"/>
    </xf>
    <xf numFmtId="0" fontId="16" fillId="0" borderId="8" xfId="1" quotePrefix="1" applyFont="1" applyBorder="1" applyAlignment="1">
      <alignment horizontal="left" wrapText="1" indent="1"/>
    </xf>
    <xf numFmtId="164" fontId="16" fillId="0" borderId="8" xfId="1" quotePrefix="1" applyNumberFormat="1" applyFont="1" applyFill="1" applyBorder="1" applyAlignment="1">
      <alignment horizontal="center"/>
    </xf>
    <xf numFmtId="0" fontId="156" fillId="2" borderId="0" xfId="2" applyFont="1" applyFill="1" applyAlignment="1">
      <alignment horizontal="center" vertical="center"/>
    </xf>
    <xf numFmtId="1" fontId="156" fillId="2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4" fontId="70" fillId="2" borderId="3" xfId="27" applyNumberFormat="1" applyFont="1" applyFill="1" applyBorder="1" applyAlignment="1">
      <alignment horizontal="center" vertical="center" wrapText="1"/>
    </xf>
    <xf numFmtId="0" fontId="17" fillId="0" borderId="3" xfId="27" applyNumberFormat="1" applyFont="1" applyFill="1" applyBorder="1" applyAlignment="1">
      <alignment horizontal="left"/>
    </xf>
    <xf numFmtId="3" fontId="72" fillId="0" borderId="3" xfId="27" applyNumberFormat="1" applyFont="1" applyBorder="1"/>
    <xf numFmtId="0" fontId="73" fillId="0" borderId="10" xfId="27" applyFont="1" applyBorder="1"/>
    <xf numFmtId="3" fontId="73" fillId="0" borderId="10" xfId="27" applyNumberFormat="1" applyFont="1" applyBorder="1"/>
    <xf numFmtId="0" fontId="73" fillId="0" borderId="10" xfId="27" applyFont="1" applyBorder="1" applyAlignment="1">
      <alignment horizontal="left" indent="1"/>
    </xf>
    <xf numFmtId="0" fontId="73" fillId="0" borderId="10" xfId="27" applyFont="1" applyBorder="1" applyAlignment="1">
      <alignment horizontal="left" indent="3"/>
    </xf>
    <xf numFmtId="0" fontId="73" fillId="0" borderId="8" xfId="27" applyFont="1" applyBorder="1" applyAlignment="1">
      <alignment horizontal="left" indent="3"/>
    </xf>
    <xf numFmtId="3" fontId="73" fillId="0" borderId="8" xfId="27" applyNumberFormat="1" applyFont="1" applyBorder="1"/>
    <xf numFmtId="0" fontId="26" fillId="0" borderId="0" xfId="27" applyFont="1" applyFill="1" applyBorder="1" applyAlignment="1">
      <alignment horizontal="left"/>
    </xf>
    <xf numFmtId="0" fontId="26" fillId="0" borderId="0" xfId="27" applyFont="1"/>
    <xf numFmtId="0" fontId="156" fillId="0" borderId="0" xfId="2" applyFont="1" applyFill="1" applyAlignment="1">
      <alignment horizontal="center"/>
    </xf>
    <xf numFmtId="49" fontId="14" fillId="2" borderId="6" xfId="0" applyNumberFormat="1" applyFont="1" applyFill="1" applyBorder="1" applyAlignment="1">
      <alignment horizontal="center" wrapText="1"/>
    </xf>
    <xf numFmtId="49" fontId="14" fillId="2" borderId="13" xfId="0" applyNumberFormat="1" applyFont="1" applyFill="1" applyBorder="1" applyAlignment="1">
      <alignment horizontal="center" wrapText="1"/>
    </xf>
    <xf numFmtId="0" fontId="34" fillId="0" borderId="0" xfId="1" applyFont="1" applyAlignment="1">
      <alignment horizontal="center"/>
    </xf>
    <xf numFmtId="49" fontId="14" fillId="2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/>
    </xf>
    <xf numFmtId="49" fontId="14" fillId="2" borderId="13" xfId="1" applyNumberFormat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13" xfId="8" applyFont="1" applyFill="1" applyBorder="1" applyAlignment="1">
      <alignment horizontal="left" vertical="center"/>
    </xf>
    <xf numFmtId="0" fontId="14" fillId="2" borderId="3" xfId="1" applyFont="1" applyFill="1" applyBorder="1" applyAlignment="1">
      <alignment horizontal="left"/>
    </xf>
    <xf numFmtId="0" fontId="70" fillId="2" borderId="8" xfId="27" applyFont="1" applyFill="1" applyBorder="1" applyAlignment="1">
      <alignment horizontal="center" vertical="center" wrapText="1"/>
    </xf>
    <xf numFmtId="0" fontId="14" fillId="2" borderId="13" xfId="1" quotePrefix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34" fillId="0" borderId="0" xfId="11" applyFont="1" applyAlignment="1">
      <alignment horizontal="center"/>
    </xf>
    <xf numFmtId="1" fontId="117" fillId="2" borderId="13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wrapText="1"/>
    </xf>
    <xf numFmtId="0" fontId="34" fillId="0" borderId="0" xfId="1" applyFont="1" applyFill="1" applyAlignment="1">
      <alignment horizontal="center"/>
    </xf>
    <xf numFmtId="165" fontId="14" fillId="2" borderId="13" xfId="1" applyNumberFormat="1" applyFont="1" applyFill="1" applyBorder="1" applyAlignment="1">
      <alignment horizontal="center" vertical="center" wrapText="1"/>
    </xf>
    <xf numFmtId="165" fontId="17" fillId="0" borderId="14" xfId="1" applyNumberFormat="1" applyFont="1" applyBorder="1" applyAlignment="1">
      <alignment horizontal="right" wrapText="1"/>
    </xf>
    <xf numFmtId="165" fontId="17" fillId="0" borderId="9" xfId="1" applyNumberFormat="1" applyFont="1" applyBorder="1" applyAlignment="1">
      <alignment horizontal="right" wrapText="1"/>
    </xf>
    <xf numFmtId="165" fontId="17" fillId="0" borderId="2" xfId="1" applyNumberFormat="1" applyFont="1" applyBorder="1" applyAlignment="1">
      <alignment horizontal="right" wrapText="1"/>
    </xf>
    <xf numFmtId="0" fontId="17" fillId="0" borderId="15" xfId="1" applyFont="1" applyBorder="1" applyAlignment="1">
      <alignment horizontal="centerContinuous"/>
    </xf>
    <xf numFmtId="0" fontId="16" fillId="0" borderId="16" xfId="1" applyFont="1" applyBorder="1" applyAlignment="1">
      <alignment horizontal="left" indent="1"/>
    </xf>
    <xf numFmtId="0" fontId="71" fillId="0" borderId="14" xfId="27" applyFont="1" applyBorder="1"/>
    <xf numFmtId="0" fontId="17" fillId="0" borderId="14" xfId="27" applyNumberFormat="1" applyFont="1" applyFill="1" applyBorder="1" applyAlignment="1">
      <alignment horizontal="centerContinuous"/>
    </xf>
    <xf numFmtId="0" fontId="17" fillId="0" borderId="15" xfId="27" applyNumberFormat="1" applyFont="1" applyFill="1" applyBorder="1" applyAlignment="1">
      <alignment horizontal="centerContinuous"/>
    </xf>
    <xf numFmtId="0" fontId="16" fillId="0" borderId="15" xfId="27" applyNumberFormat="1" applyFont="1" applyFill="1" applyBorder="1" applyAlignment="1">
      <alignment horizontal="centerContinuous"/>
    </xf>
    <xf numFmtId="164" fontId="16" fillId="0" borderId="15" xfId="27" applyNumberFormat="1" applyFont="1" applyFill="1" applyBorder="1" applyAlignment="1">
      <alignment horizontal="centerContinuous"/>
    </xf>
    <xf numFmtId="164" fontId="16" fillId="0" borderId="16" xfId="27" applyNumberFormat="1" applyFont="1" applyFill="1" applyBorder="1" applyAlignment="1">
      <alignment horizontal="centerContinuous"/>
    </xf>
    <xf numFmtId="0" fontId="16" fillId="0" borderId="0" xfId="3" quotePrefix="1" applyFont="1" applyFill="1" applyAlignment="1">
      <alignment horizontal="left"/>
    </xf>
    <xf numFmtId="166" fontId="27" fillId="0" borderId="11" xfId="1" applyNumberFormat="1" applyFont="1" applyBorder="1"/>
    <xf numFmtId="0" fontId="5" fillId="0" borderId="0" xfId="1" quotePrefix="1" applyFont="1" applyFill="1"/>
    <xf numFmtId="0" fontId="161" fillId="0" borderId="0" xfId="27" applyFont="1"/>
    <xf numFmtId="0" fontId="17" fillId="0" borderId="4" xfId="1" applyFont="1" applyBorder="1" applyAlignment="1">
      <alignment horizontal="left"/>
    </xf>
    <xf numFmtId="0" fontId="8" fillId="0" borderId="4" xfId="1" applyFont="1" applyBorder="1"/>
    <xf numFmtId="0" fontId="8" fillId="0" borderId="5" xfId="1" applyFont="1" applyBorder="1"/>
    <xf numFmtId="164" fontId="15" fillId="0" borderId="4" xfId="1" applyNumberFormat="1" applyFont="1" applyBorder="1" applyAlignment="1">
      <alignment horizontal="center"/>
    </xf>
    <xf numFmtId="164" fontId="15" fillId="0" borderId="5" xfId="1" applyNumberFormat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1" fontId="20" fillId="0" borderId="2" xfId="1" applyNumberFormat="1" applyFont="1" applyFill="1" applyBorder="1" applyAlignment="1">
      <alignment wrapText="1"/>
    </xf>
    <xf numFmtId="3" fontId="15" fillId="0" borderId="11" xfId="1" applyNumberFormat="1" applyFont="1" applyFill="1" applyBorder="1"/>
    <xf numFmtId="165" fontId="15" fillId="0" borderId="11" xfId="20" applyNumberFormat="1" applyFont="1" applyFill="1" applyBorder="1"/>
    <xf numFmtId="166" fontId="15" fillId="0" borderId="11" xfId="1" applyNumberFormat="1" applyFont="1" applyFill="1" applyBorder="1"/>
    <xf numFmtId="3" fontId="20" fillId="0" borderId="11" xfId="20" applyNumberFormat="1" applyFont="1" applyFill="1" applyBorder="1"/>
    <xf numFmtId="182" fontId="15" fillId="0" borderId="11" xfId="21" applyNumberFormat="1" applyFont="1" applyFill="1" applyBorder="1" applyAlignment="1">
      <alignment horizontal="right"/>
    </xf>
    <xf numFmtId="166" fontId="27" fillId="0" borderId="9" xfId="1" applyNumberFormat="1" applyFont="1" applyBorder="1"/>
    <xf numFmtId="0" fontId="5" fillId="0" borderId="11" xfId="1" applyFont="1" applyBorder="1"/>
    <xf numFmtId="0" fontId="5" fillId="0" borderId="9" xfId="1" applyFont="1" applyBorder="1"/>
    <xf numFmtId="0" fontId="95" fillId="0" borderId="11" xfId="1" applyFont="1" applyBorder="1"/>
    <xf numFmtId="164" fontId="16" fillId="0" borderId="8" xfId="1" applyNumberFormat="1" applyFont="1" applyFill="1" applyBorder="1" applyAlignment="1">
      <alignment horizontal="left" wrapText="1"/>
    </xf>
    <xf numFmtId="0" fontId="156" fillId="2" borderId="0" xfId="2" quotePrefix="1" applyFont="1" applyFill="1" applyBorder="1" applyAlignment="1">
      <alignment horizontal="center"/>
    </xf>
    <xf numFmtId="0" fontId="7" fillId="0" borderId="8" xfId="5" quotePrefix="1" applyFont="1" applyBorder="1" applyAlignment="1">
      <alignment horizontal="left"/>
    </xf>
    <xf numFmtId="0" fontId="84" fillId="0" borderId="0" xfId="0" applyFont="1"/>
    <xf numFmtId="0" fontId="101" fillId="0" borderId="0" xfId="0" applyFont="1" applyAlignment="1">
      <alignment horizontal="center"/>
    </xf>
    <xf numFmtId="0" fontId="102" fillId="0" borderId="0" xfId="0" applyFont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3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49" fontId="103" fillId="2" borderId="13" xfId="0" applyNumberFormat="1" applyFont="1" applyFill="1" applyBorder="1" applyAlignment="1">
      <alignment horizontal="center" vertical="center" wrapText="1"/>
    </xf>
    <xf numFmtId="0" fontId="103" fillId="2" borderId="13" xfId="0" applyFont="1" applyFill="1" applyBorder="1" applyAlignment="1">
      <alignment horizontal="center" vertical="center" wrapText="1"/>
    </xf>
    <xf numFmtId="49" fontId="104" fillId="0" borderId="0" xfId="0" applyNumberFormat="1" applyFont="1" applyBorder="1"/>
    <xf numFmtId="49" fontId="88" fillId="0" borderId="3" xfId="0" applyNumberFormat="1" applyFont="1" applyFill="1" applyBorder="1" applyAlignment="1">
      <alignment vertical="center" wrapText="1"/>
    </xf>
    <xf numFmtId="0" fontId="45" fillId="0" borderId="0" xfId="0" applyFont="1" applyFill="1" applyBorder="1"/>
    <xf numFmtId="0" fontId="88" fillId="0" borderId="3" xfId="0" applyFont="1" applyBorder="1" applyAlignment="1">
      <alignment horizontal="center"/>
    </xf>
    <xf numFmtId="3" fontId="105" fillId="0" borderId="0" xfId="0" applyNumberFormat="1" applyFont="1" applyBorder="1" applyAlignment="1">
      <alignment horizontal="right"/>
    </xf>
    <xf numFmtId="3" fontId="105" fillId="0" borderId="11" xfId="0" applyNumberFormat="1" applyFont="1" applyBorder="1" applyAlignment="1">
      <alignment horizontal="right"/>
    </xf>
    <xf numFmtId="0" fontId="106" fillId="0" borderId="0" xfId="0" applyFont="1" applyBorder="1"/>
    <xf numFmtId="0" fontId="88" fillId="0" borderId="10" xfId="0" applyFont="1" applyBorder="1" applyAlignment="1">
      <alignment horizontal="center"/>
    </xf>
    <xf numFmtId="164" fontId="105" fillId="0" borderId="10" xfId="0" applyNumberFormat="1" applyFont="1" applyFill="1" applyBorder="1" applyAlignment="1">
      <alignment horizontal="center"/>
    </xf>
    <xf numFmtId="3" fontId="107" fillId="0" borderId="0" xfId="0" applyNumberFormat="1" applyFont="1" applyFill="1" applyBorder="1" applyAlignment="1">
      <alignment horizontal="right"/>
    </xf>
    <xf numFmtId="3" fontId="107" fillId="0" borderId="11" xfId="0" applyNumberFormat="1" applyFont="1" applyFill="1" applyBorder="1" applyAlignment="1">
      <alignment horizontal="right"/>
    </xf>
    <xf numFmtId="0" fontId="57" fillId="0" borderId="0" xfId="0" applyFont="1" applyFill="1" applyBorder="1"/>
    <xf numFmtId="0" fontId="86" fillId="0" borderId="10" xfId="0" applyFont="1" applyBorder="1" applyAlignment="1">
      <alignment horizontal="center"/>
    </xf>
    <xf numFmtId="164" fontId="107" fillId="0" borderId="10" xfId="0" applyNumberFormat="1" applyFont="1" applyFill="1" applyBorder="1" applyAlignment="1">
      <alignment horizontal="center"/>
    </xf>
    <xf numFmtId="3" fontId="57" fillId="0" borderId="0" xfId="0" applyNumberFormat="1" applyFont="1" applyFill="1" applyBorder="1"/>
    <xf numFmtId="0" fontId="4" fillId="0" borderId="0" xfId="0" applyFont="1" applyBorder="1"/>
    <xf numFmtId="164" fontId="105" fillId="0" borderId="8" xfId="0" applyNumberFormat="1" applyFont="1" applyFill="1" applyBorder="1" applyAlignment="1">
      <alignment horizontal="center"/>
    </xf>
    <xf numFmtId="3" fontId="107" fillId="0" borderId="12" xfId="0" applyNumberFormat="1" applyFont="1" applyFill="1" applyBorder="1" applyAlignment="1">
      <alignment horizontal="right"/>
    </xf>
    <xf numFmtId="3" fontId="107" fillId="0" borderId="7" xfId="0" applyNumberFormat="1" applyFont="1" applyFill="1" applyBorder="1" applyAlignment="1">
      <alignment horizontal="right"/>
    </xf>
    <xf numFmtId="164" fontId="105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1" fontId="8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5" fillId="0" borderId="0" xfId="0" applyFont="1"/>
    <xf numFmtId="0" fontId="52" fillId="0" borderId="0" xfId="0" applyFont="1"/>
    <xf numFmtId="0" fontId="12" fillId="0" borderId="1" xfId="1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/>
    </xf>
    <xf numFmtId="0" fontId="13" fillId="0" borderId="0" xfId="3" quotePrefix="1" applyFont="1" applyFill="1" applyAlignment="1">
      <alignment horizontal="center" vertical="center"/>
    </xf>
    <xf numFmtId="0" fontId="14" fillId="2" borderId="3" xfId="3" applyFont="1" applyFill="1" applyBorder="1" applyAlignment="1">
      <alignment horizontal="center" vertical="top"/>
    </xf>
    <xf numFmtId="0" fontId="14" fillId="2" borderId="8" xfId="3" applyFont="1" applyFill="1" applyBorder="1" applyAlignment="1">
      <alignment horizontal="center" vertical="top"/>
    </xf>
    <xf numFmtId="0" fontId="14" fillId="2" borderId="13" xfId="3" applyNumberFormat="1" applyFont="1" applyFill="1" applyBorder="1" applyAlignment="1">
      <alignment horizontal="center" vertical="center"/>
    </xf>
    <xf numFmtId="1" fontId="14" fillId="2" borderId="13" xfId="3" applyNumberFormat="1" applyFont="1" applyFill="1" applyBorder="1" applyAlignment="1">
      <alignment horizontal="center" vertical="center"/>
    </xf>
    <xf numFmtId="1" fontId="14" fillId="2" borderId="3" xfId="3" applyNumberFormat="1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181" fontId="14" fillId="2" borderId="3" xfId="1" applyNumberFormat="1" applyFont="1" applyFill="1" applyBorder="1" applyAlignment="1">
      <alignment horizontal="left"/>
    </xf>
    <xf numFmtId="0" fontId="14" fillId="2" borderId="8" xfId="1" applyFont="1" applyFill="1" applyBorder="1" applyAlignment="1"/>
    <xf numFmtId="49" fontId="14" fillId="2" borderId="3" xfId="1" applyNumberFormat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49" fontId="14" fillId="2" borderId="13" xfId="27" quotePrefix="1" applyNumberFormat="1" applyFont="1" applyFill="1" applyBorder="1" applyAlignment="1">
      <alignment horizontal="center" vertical="center" wrapText="1"/>
    </xf>
    <xf numFmtId="0" fontId="33" fillId="0" borderId="1" xfId="3" applyFont="1" applyBorder="1" applyAlignment="1">
      <alignment horizontal="center"/>
    </xf>
    <xf numFmtId="0" fontId="34" fillId="0" borderId="0" xfId="3" applyFont="1" applyFill="1" applyAlignment="1">
      <alignment horizontal="center" vertical="center"/>
    </xf>
    <xf numFmtId="0" fontId="33" fillId="0" borderId="1" xfId="5" applyFont="1" applyBorder="1" applyAlignment="1">
      <alignment horizontal="center"/>
    </xf>
    <xf numFmtId="0" fontId="34" fillId="0" borderId="0" xfId="5" applyFont="1" applyFill="1" applyAlignment="1">
      <alignment horizontal="center"/>
    </xf>
    <xf numFmtId="0" fontId="34" fillId="0" borderId="0" xfId="3" applyFont="1" applyFill="1" applyAlignment="1">
      <alignment horizontal="center"/>
    </xf>
    <xf numFmtId="0" fontId="34" fillId="0" borderId="0" xfId="3" quotePrefix="1" applyFont="1" applyAlignment="1">
      <alignment horizontal="center"/>
    </xf>
    <xf numFmtId="0" fontId="34" fillId="0" borderId="0" xfId="5" applyFont="1" applyAlignment="1">
      <alignment horizontal="center"/>
    </xf>
    <xf numFmtId="0" fontId="33" fillId="0" borderId="1" xfId="1" applyFont="1" applyBorder="1" applyAlignment="1">
      <alignment horizontal="center"/>
    </xf>
    <xf numFmtId="0" fontId="34" fillId="0" borderId="0" xfId="3" applyFont="1" applyAlignment="1">
      <alignment horizontal="center"/>
    </xf>
    <xf numFmtId="0" fontId="14" fillId="2" borderId="14" xfId="3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49" fontId="14" fillId="2" borderId="13" xfId="1" applyNumberFormat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 vertical="center"/>
    </xf>
    <xf numFmtId="0" fontId="68" fillId="0" borderId="1" xfId="27" applyFont="1" applyBorder="1" applyAlignment="1">
      <alignment horizontal="center"/>
    </xf>
    <xf numFmtId="0" fontId="69" fillId="0" borderId="0" xfId="27" applyFont="1" applyAlignment="1">
      <alignment horizontal="center"/>
    </xf>
    <xf numFmtId="0" fontId="26" fillId="0" borderId="0" xfId="27" applyFont="1" applyFill="1" applyBorder="1" applyAlignment="1">
      <alignment horizontal="left" vertical="top"/>
    </xf>
    <xf numFmtId="0" fontId="26" fillId="0" borderId="0" xfId="27" applyFont="1" applyFill="1" applyBorder="1" applyAlignment="1">
      <alignment horizontal="left" vertical="top" wrapText="1"/>
    </xf>
    <xf numFmtId="49" fontId="14" fillId="2" borderId="13" xfId="1" applyNumberFormat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75" fillId="0" borderId="1" xfId="1" applyFont="1" applyBorder="1" applyAlignment="1">
      <alignment horizontal="center"/>
    </xf>
    <xf numFmtId="0" fontId="69" fillId="0" borderId="0" xfId="1" applyFont="1" applyAlignment="1">
      <alignment horizontal="center"/>
    </xf>
    <xf numFmtId="0" fontId="31" fillId="0" borderId="0" xfId="1" applyFont="1" applyBorder="1" applyAlignment="1">
      <alignment horizontal="center"/>
    </xf>
    <xf numFmtId="49" fontId="14" fillId="2" borderId="3" xfId="5" applyNumberFormat="1" applyFont="1" applyFill="1" applyBorder="1" applyAlignment="1">
      <alignment horizontal="center" vertical="center"/>
    </xf>
    <xf numFmtId="49" fontId="14" fillId="2" borderId="10" xfId="5" applyNumberFormat="1" applyFont="1" applyFill="1" applyBorder="1" applyAlignment="1">
      <alignment horizontal="center" vertical="center"/>
    </xf>
    <xf numFmtId="49" fontId="14" fillId="2" borderId="8" xfId="5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/>
    </xf>
    <xf numFmtId="0" fontId="76" fillId="0" borderId="1" xfId="5" applyFont="1" applyBorder="1" applyAlignment="1">
      <alignment horizontal="center"/>
    </xf>
    <xf numFmtId="0" fontId="77" fillId="0" borderId="0" xfId="5" applyFont="1" applyAlignment="1">
      <alignment horizontal="center"/>
    </xf>
    <xf numFmtId="0" fontId="31" fillId="0" borderId="0" xfId="5" applyFont="1" applyAlignment="1">
      <alignment horizontal="center"/>
    </xf>
    <xf numFmtId="49" fontId="14" fillId="2" borderId="13" xfId="5" applyNumberFormat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left"/>
    </xf>
    <xf numFmtId="0" fontId="68" fillId="0" borderId="1" xfId="1" applyFont="1" applyBorder="1" applyAlignment="1">
      <alignment horizontal="center"/>
    </xf>
    <xf numFmtId="49" fontId="14" fillId="2" borderId="13" xfId="8" applyNumberFormat="1" applyFont="1" applyFill="1" applyBorder="1" applyAlignment="1">
      <alignment horizontal="center" vertical="center"/>
    </xf>
    <xf numFmtId="0" fontId="75" fillId="0" borderId="1" xfId="7" applyFont="1" applyBorder="1" applyAlignment="1">
      <alignment horizontal="center" vertical="center"/>
    </xf>
    <xf numFmtId="0" fontId="69" fillId="0" borderId="0" xfId="7" applyFont="1" applyAlignment="1">
      <alignment horizontal="center"/>
    </xf>
    <xf numFmtId="0" fontId="31" fillId="0" borderId="0" xfId="8" applyFont="1" applyBorder="1" applyAlignment="1">
      <alignment horizontal="center"/>
    </xf>
    <xf numFmtId="0" fontId="14" fillId="2" borderId="13" xfId="8" applyFont="1" applyFill="1" applyBorder="1" applyAlignment="1">
      <alignment horizontal="left" vertical="center"/>
    </xf>
    <xf numFmtId="0" fontId="31" fillId="0" borderId="0" xfId="8" applyFont="1" applyFill="1" applyAlignment="1">
      <alignment horizontal="center"/>
    </xf>
    <xf numFmtId="0" fontId="77" fillId="0" borderId="0" xfId="7" applyFont="1" applyAlignment="1">
      <alignment horizontal="center"/>
    </xf>
    <xf numFmtId="0" fontId="31" fillId="0" borderId="0" xfId="1" applyFont="1" applyAlignment="1">
      <alignment horizontal="center" vertical="top" wrapText="1"/>
    </xf>
    <xf numFmtId="0" fontId="14" fillId="2" borderId="3" xfId="1" applyFont="1" applyFill="1" applyBorder="1" applyAlignment="1">
      <alignment horizontal="left"/>
    </xf>
    <xf numFmtId="0" fontId="14" fillId="2" borderId="8" xfId="1" applyFont="1" applyFill="1" applyBorder="1" applyAlignment="1">
      <alignment horizontal="left"/>
    </xf>
    <xf numFmtId="0" fontId="77" fillId="0" borderId="0" xfId="27" applyFont="1" applyAlignment="1">
      <alignment horizontal="center"/>
    </xf>
    <xf numFmtId="0" fontId="70" fillId="2" borderId="3" xfId="27" applyFont="1" applyFill="1" applyBorder="1" applyAlignment="1">
      <alignment horizontal="center" vertical="center" wrapText="1"/>
    </xf>
    <xf numFmtId="0" fontId="70" fillId="2" borderId="8" xfId="27" applyFont="1" applyFill="1" applyBorder="1" applyAlignment="1">
      <alignment horizontal="center" vertical="center" wrapText="1"/>
    </xf>
    <xf numFmtId="0" fontId="70" fillId="2" borderId="6" xfId="27" applyFont="1" applyFill="1" applyBorder="1" applyAlignment="1">
      <alignment horizontal="center" vertical="center" wrapText="1"/>
    </xf>
    <xf numFmtId="0" fontId="70" fillId="2" borderId="5" xfId="27" applyFont="1" applyFill="1" applyBorder="1" applyAlignment="1">
      <alignment horizontal="center" vertical="center" wrapText="1"/>
    </xf>
    <xf numFmtId="49" fontId="14" fillId="2" borderId="17" xfId="1" applyNumberFormat="1" applyFont="1" applyFill="1" applyBorder="1" applyAlignment="1">
      <alignment horizontal="center" vertical="center"/>
    </xf>
    <xf numFmtId="49" fontId="14" fillId="2" borderId="18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center"/>
    </xf>
    <xf numFmtId="0" fontId="34" fillId="0" borderId="0" xfId="5" applyFont="1" applyAlignment="1">
      <alignment horizontal="center" wrapText="1"/>
    </xf>
    <xf numFmtId="49" fontId="14" fillId="2" borderId="6" xfId="5" applyNumberFormat="1" applyFont="1" applyFill="1" applyBorder="1" applyAlignment="1">
      <alignment horizontal="center" vertical="center" wrapText="1"/>
    </xf>
    <xf numFmtId="49" fontId="14" fillId="2" borderId="4" xfId="5" applyNumberFormat="1" applyFont="1" applyFill="1" applyBorder="1" applyAlignment="1">
      <alignment horizontal="center" vertical="center" wrapText="1"/>
    </xf>
    <xf numFmtId="49" fontId="14" fillId="2" borderId="5" xfId="5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49" fontId="14" fillId="2" borderId="6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6" xfId="1" applyNumberFormat="1" applyFont="1" applyFill="1" applyBorder="1" applyAlignment="1">
      <alignment horizontal="center" vertical="center"/>
    </xf>
    <xf numFmtId="0" fontId="88" fillId="0" borderId="1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1" fillId="0" borderId="0" xfId="1" applyFont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vertical="center"/>
    </xf>
    <xf numFmtId="0" fontId="14" fillId="2" borderId="13" xfId="1" quotePrefix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3" xfId="1" quotePrefix="1" applyFont="1" applyFill="1" applyBorder="1" applyAlignment="1">
      <alignment horizontal="center" vertical="center" wrapText="1"/>
    </xf>
    <xf numFmtId="0" fontId="14" fillId="2" borderId="8" xfId="1" quotePrefix="1" applyFont="1" applyFill="1" applyBorder="1" applyAlignment="1">
      <alignment horizontal="center" vertical="center" wrapText="1"/>
    </xf>
    <xf numFmtId="0" fontId="94" fillId="2" borderId="3" xfId="1" applyFont="1" applyFill="1" applyBorder="1" applyAlignment="1">
      <alignment horizontal="center" vertical="center" wrapText="1"/>
    </xf>
    <xf numFmtId="0" fontId="94" fillId="2" borderId="10" xfId="1" applyFont="1" applyFill="1" applyBorder="1" applyAlignment="1">
      <alignment horizontal="center" vertical="center" wrapText="1"/>
    </xf>
    <xf numFmtId="0" fontId="94" fillId="2" borderId="8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 wrapText="1"/>
    </xf>
    <xf numFmtId="0" fontId="16" fillId="0" borderId="5" xfId="11" applyFont="1" applyFill="1" applyBorder="1" applyAlignment="1">
      <alignment horizontal="center" vertical="center" wrapText="1"/>
    </xf>
    <xf numFmtId="0" fontId="33" fillId="0" borderId="1" xfId="11" applyFont="1" applyBorder="1" applyAlignment="1">
      <alignment horizontal="center" vertical="center"/>
    </xf>
    <xf numFmtId="0" fontId="34" fillId="0" borderId="0" xfId="11" applyFont="1" applyAlignment="1">
      <alignment horizontal="center"/>
    </xf>
    <xf numFmtId="0" fontId="14" fillId="2" borderId="6" xfId="11" applyFont="1" applyFill="1" applyBorder="1" applyAlignment="1">
      <alignment horizontal="center" vertical="center" wrapText="1"/>
    </xf>
    <xf numFmtId="0" fontId="14" fillId="2" borderId="4" xfId="11" applyFont="1" applyFill="1" applyBorder="1" applyAlignment="1">
      <alignment horizontal="center" vertical="center" wrapText="1"/>
    </xf>
    <xf numFmtId="0" fontId="14" fillId="2" borderId="5" xfId="1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86" fillId="0" borderId="6" xfId="0" applyFont="1" applyFill="1" applyBorder="1" applyAlignment="1">
      <alignment horizontal="center" vertical="center"/>
    </xf>
    <xf numFmtId="0" fontId="86" fillId="0" borderId="4" xfId="0" applyFont="1" applyFill="1" applyBorder="1" applyAlignment="1">
      <alignment horizontal="center" vertical="center"/>
    </xf>
    <xf numFmtId="0" fontId="86" fillId="0" borderId="5" xfId="0" applyFont="1" applyFill="1" applyBorder="1" applyAlignment="1">
      <alignment horizontal="center" vertical="center"/>
    </xf>
    <xf numFmtId="49" fontId="14" fillId="2" borderId="17" xfId="3" applyNumberFormat="1" applyFont="1" applyFill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49" fontId="34" fillId="0" borderId="0" xfId="3" applyNumberFormat="1" applyFont="1" applyAlignment="1">
      <alignment horizontal="center"/>
    </xf>
    <xf numFmtId="1" fontId="14" fillId="2" borderId="19" xfId="3" applyNumberFormat="1" applyFont="1" applyFill="1" applyBorder="1" applyAlignment="1">
      <alignment horizontal="center" vertical="center" wrapText="1"/>
    </xf>
    <xf numFmtId="1" fontId="14" fillId="2" borderId="20" xfId="3" applyNumberFormat="1" applyFont="1" applyFill="1" applyBorder="1" applyAlignment="1">
      <alignment horizontal="center" vertical="center" wrapText="1"/>
    </xf>
    <xf numFmtId="1" fontId="14" fillId="2" borderId="23" xfId="3" applyNumberFormat="1" applyFont="1" applyFill="1" applyBorder="1" applyAlignment="1">
      <alignment horizontal="center" vertical="center" wrapText="1"/>
    </xf>
    <xf numFmtId="49" fontId="14" fillId="2" borderId="6" xfId="3" applyNumberFormat="1" applyFont="1" applyFill="1" applyBorder="1" applyAlignment="1">
      <alignment horizontal="center" vertical="center" wrapText="1"/>
    </xf>
    <xf numFmtId="49" fontId="14" fillId="2" borderId="4" xfId="3" applyNumberFormat="1" applyFont="1" applyFill="1" applyBorder="1" applyAlignment="1">
      <alignment horizontal="center" vertical="center" wrapText="1"/>
    </xf>
    <xf numFmtId="49" fontId="14" fillId="2" borderId="5" xfId="3" applyNumberFormat="1" applyFont="1" applyFill="1" applyBorder="1" applyAlignment="1">
      <alignment horizontal="center" vertical="center" wrapText="1"/>
    </xf>
    <xf numFmtId="49" fontId="14" fillId="2" borderId="21" xfId="3" applyNumberFormat="1" applyFont="1" applyFill="1" applyBorder="1" applyAlignment="1">
      <alignment horizontal="center" vertical="center" wrapText="1"/>
    </xf>
    <xf numFmtId="0" fontId="14" fillId="2" borderId="22" xfId="3" applyFont="1" applyFill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49" fontId="14" fillId="2" borderId="14" xfId="3" applyNumberFormat="1" applyFont="1" applyFill="1" applyBorder="1" applyAlignment="1">
      <alignment horizontal="center" vertical="center" wrapText="1"/>
    </xf>
    <xf numFmtId="49" fontId="14" fillId="2" borderId="9" xfId="3" applyNumberFormat="1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" fontId="14" fillId="2" borderId="8" xfId="3" applyNumberFormat="1" applyFont="1" applyFill="1" applyBorder="1" applyAlignment="1">
      <alignment horizontal="center" vertical="center" wrapText="1"/>
    </xf>
    <xf numFmtId="164" fontId="20" fillId="0" borderId="6" xfId="14" applyNumberFormat="1" applyFont="1" applyBorder="1" applyAlignment="1">
      <alignment horizontal="center" vertical="center" wrapText="1"/>
    </xf>
    <xf numFmtId="164" fontId="20" fillId="0" borderId="4" xfId="14" applyNumberFormat="1" applyFont="1" applyBorder="1" applyAlignment="1">
      <alignment horizontal="center" vertical="center" wrapText="1"/>
    </xf>
    <xf numFmtId="164" fontId="20" fillId="0" borderId="5" xfId="14" applyNumberFormat="1" applyFont="1" applyBorder="1" applyAlignment="1">
      <alignment horizontal="center" vertical="center" wrapText="1"/>
    </xf>
    <xf numFmtId="0" fontId="33" fillId="0" borderId="1" xfId="14" applyFont="1" applyBorder="1" applyAlignment="1">
      <alignment horizontal="center" vertical="center"/>
    </xf>
    <xf numFmtId="0" fontId="34" fillId="0" borderId="0" xfId="14" applyFont="1" applyFill="1" applyBorder="1" applyAlignment="1">
      <alignment horizontal="center" vertical="center"/>
    </xf>
    <xf numFmtId="0" fontId="14" fillId="2" borderId="3" xfId="14" applyFont="1" applyFill="1" applyBorder="1" applyAlignment="1">
      <alignment horizontal="center" vertical="center" wrapText="1"/>
    </xf>
    <xf numFmtId="0" fontId="14" fillId="2" borderId="10" xfId="14" applyFont="1" applyFill="1" applyBorder="1" applyAlignment="1">
      <alignment horizontal="center" vertical="center" wrapText="1"/>
    </xf>
    <xf numFmtId="0" fontId="14" fillId="2" borderId="8" xfId="14" applyFont="1" applyFill="1" applyBorder="1" applyAlignment="1">
      <alignment horizontal="center" vertical="center" wrapText="1"/>
    </xf>
    <xf numFmtId="0" fontId="14" fillId="2" borderId="6" xfId="14" applyFont="1" applyFill="1" applyBorder="1" applyAlignment="1">
      <alignment horizontal="center" vertical="center" wrapText="1"/>
    </xf>
    <xf numFmtId="0" fontId="14" fillId="2" borderId="4" xfId="14" applyFont="1" applyFill="1" applyBorder="1" applyAlignment="1">
      <alignment horizontal="center" vertical="center" wrapText="1"/>
    </xf>
    <xf numFmtId="0" fontId="14" fillId="2" borderId="5" xfId="14" applyFont="1" applyFill="1" applyBorder="1" applyAlignment="1">
      <alignment horizontal="center" vertical="center" wrapText="1"/>
    </xf>
    <xf numFmtId="164" fontId="31" fillId="0" borderId="6" xfId="16" applyNumberFormat="1" applyFont="1" applyFill="1" applyBorder="1" applyAlignment="1">
      <alignment horizontal="center" vertical="center" wrapText="1"/>
    </xf>
    <xf numFmtId="164" fontId="31" fillId="0" borderId="4" xfId="16" applyNumberFormat="1" applyFont="1" applyFill="1" applyBorder="1" applyAlignment="1">
      <alignment horizontal="center" vertical="center" wrapText="1"/>
    </xf>
    <xf numFmtId="164" fontId="31" fillId="0" borderId="5" xfId="16" applyNumberFormat="1" applyFont="1" applyFill="1" applyBorder="1" applyAlignment="1">
      <alignment horizontal="center" vertical="center" wrapText="1"/>
    </xf>
    <xf numFmtId="0" fontId="113" fillId="0" borderId="1" xfId="0" applyFont="1" applyBorder="1" applyAlignment="1">
      <alignment horizontal="center"/>
    </xf>
    <xf numFmtId="0" fontId="115" fillId="0" borderId="0" xfId="0" applyFont="1" applyFill="1" applyBorder="1" applyAlignment="1">
      <alignment horizontal="center"/>
    </xf>
    <xf numFmtId="0" fontId="117" fillId="2" borderId="3" xfId="0" applyFont="1" applyFill="1" applyBorder="1" applyAlignment="1">
      <alignment horizontal="center" vertical="center" wrapText="1"/>
    </xf>
    <xf numFmtId="0" fontId="117" fillId="2" borderId="8" xfId="0" applyFont="1" applyFill="1" applyBorder="1" applyAlignment="1">
      <alignment horizontal="center" vertical="center" wrapText="1"/>
    </xf>
    <xf numFmtId="1" fontId="117" fillId="2" borderId="13" xfId="0" applyNumberFormat="1" applyFont="1" applyFill="1" applyBorder="1" applyAlignment="1">
      <alignment horizontal="center" vertical="center" wrapText="1"/>
    </xf>
    <xf numFmtId="1" fontId="117" fillId="2" borderId="6" xfId="0" applyNumberFormat="1" applyFont="1" applyFill="1" applyBorder="1" applyAlignment="1">
      <alignment horizontal="center" vertical="center" wrapText="1"/>
    </xf>
    <xf numFmtId="1" fontId="117" fillId="2" borderId="4" xfId="0" applyNumberFormat="1" applyFont="1" applyFill="1" applyBorder="1" applyAlignment="1">
      <alignment horizontal="center" vertical="center" wrapText="1"/>
    </xf>
    <xf numFmtId="1" fontId="117" fillId="2" borderId="5" xfId="0" applyNumberFormat="1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top"/>
    </xf>
    <xf numFmtId="49" fontId="14" fillId="2" borderId="3" xfId="3" applyNumberFormat="1" applyFont="1" applyFill="1" applyBorder="1" applyAlignment="1">
      <alignment horizontal="center" vertical="center"/>
    </xf>
    <xf numFmtId="49" fontId="14" fillId="2" borderId="10" xfId="3" applyNumberFormat="1" applyFont="1" applyFill="1" applyBorder="1" applyAlignment="1">
      <alignment horizontal="center" vertical="center"/>
    </xf>
    <xf numFmtId="49" fontId="14" fillId="2" borderId="8" xfId="3" applyNumberFormat="1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vertical="center"/>
    </xf>
    <xf numFmtId="0" fontId="14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vertical="center"/>
    </xf>
    <xf numFmtId="0" fontId="14" fillId="2" borderId="4" xfId="5" applyFont="1" applyFill="1" applyBorder="1" applyAlignment="1">
      <alignment horizontal="center"/>
    </xf>
    <xf numFmtId="0" fontId="14" fillId="2" borderId="5" xfId="5" applyFont="1" applyFill="1" applyBorder="1" applyAlignment="1">
      <alignment horizontal="center"/>
    </xf>
    <xf numFmtId="0" fontId="14" fillId="2" borderId="6" xfId="5" applyFont="1" applyFill="1" applyBorder="1" applyAlignment="1">
      <alignment horizontal="center"/>
    </xf>
    <xf numFmtId="0" fontId="14" fillId="2" borderId="14" xfId="5" applyFont="1" applyFill="1" applyBorder="1" applyAlignment="1">
      <alignment horizontal="center"/>
    </xf>
    <xf numFmtId="0" fontId="14" fillId="2" borderId="9" xfId="5" applyFont="1" applyFill="1" applyBorder="1" applyAlignment="1">
      <alignment horizontal="center"/>
    </xf>
    <xf numFmtId="0" fontId="14" fillId="2" borderId="13" xfId="5" applyFont="1" applyFill="1" applyBorder="1" applyAlignment="1">
      <alignment horizontal="left" vertical="center"/>
    </xf>
    <xf numFmtId="0" fontId="14" fillId="2" borderId="13" xfId="5" applyFont="1" applyFill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126" fillId="2" borderId="3" xfId="3" applyFont="1" applyFill="1" applyBorder="1" applyAlignment="1">
      <alignment horizontal="center"/>
    </xf>
    <xf numFmtId="0" fontId="126" fillId="2" borderId="8" xfId="3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wrapText="1"/>
    </xf>
    <xf numFmtId="0" fontId="139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/>
    </xf>
    <xf numFmtId="3" fontId="14" fillId="2" borderId="3" xfId="1" applyNumberFormat="1" applyFont="1" applyFill="1" applyBorder="1" applyAlignment="1">
      <alignment horizontal="center" wrapText="1"/>
    </xf>
    <xf numFmtId="3" fontId="14" fillId="2" borderId="8" xfId="1" applyNumberFormat="1" applyFont="1" applyFill="1" applyBorder="1" applyAlignment="1">
      <alignment horizontal="center" wrapText="1"/>
    </xf>
    <xf numFmtId="3" fontId="14" fillId="2" borderId="6" xfId="22" quotePrefix="1" applyNumberFormat="1" applyFont="1" applyFill="1" applyBorder="1" applyAlignment="1">
      <alignment horizontal="center" vertical="center" wrapText="1"/>
    </xf>
    <xf numFmtId="3" fontId="14" fillId="2" borderId="4" xfId="1" applyNumberFormat="1" applyFont="1" applyFill="1" applyBorder="1" applyAlignment="1">
      <alignment wrapText="1"/>
    </xf>
    <xf numFmtId="3" fontId="14" fillId="2" borderId="5" xfId="1" applyNumberFormat="1" applyFont="1" applyFill="1" applyBorder="1" applyAlignment="1">
      <alignment wrapText="1"/>
    </xf>
    <xf numFmtId="165" fontId="14" fillId="2" borderId="13" xfId="1" applyNumberFormat="1" applyFont="1" applyFill="1" applyBorder="1" applyAlignment="1">
      <alignment horizontal="center" vertical="center" wrapText="1"/>
    </xf>
  </cellXfs>
  <cellStyles count="33">
    <cellStyle name="S2 101" xfId="22"/>
    <cellStyle name="S3" xfId="23"/>
    <cellStyle name="S5 107" xfId="24"/>
    <cellStyle name="Гиперссылка" xfId="2" builtinId="8"/>
    <cellStyle name="Обычный" xfId="0" builtinId="0"/>
    <cellStyle name="Обычный 2" xfId="1"/>
    <cellStyle name="Обычный 2 2" xfId="16"/>
    <cellStyle name="Обычный 2 3" xfId="30"/>
    <cellStyle name="Обычный 3" xfId="3"/>
    <cellStyle name="Обычный 3 2" xfId="19"/>
    <cellStyle name="Обычный 3 3" xfId="27"/>
    <cellStyle name="Обычный 4" xfId="5"/>
    <cellStyle name="Обычный 5" xfId="6"/>
    <cellStyle name="Обычный 6" xfId="7"/>
    <cellStyle name="Обычный 7" xfId="11"/>
    <cellStyle name="Обычный 8" xfId="14"/>
    <cellStyle name="Обычный_09.04" xfId="10"/>
    <cellStyle name="Обычный_2B01" xfId="4"/>
    <cellStyle name="Обычный_2D77" xfId="18"/>
    <cellStyle name="Обычный_BoP-2012" xfId="25"/>
    <cellStyle name="Обычный_ВД_пар_01_07_03-рус" xfId="29"/>
    <cellStyle name="Обычный_новые таблицы" xfId="8"/>
    <cellStyle name="Обычный_стбюл-новый" xfId="28"/>
    <cellStyle name="Процентный 2" xfId="20"/>
    <cellStyle name="Финансовый 2" xfId="9"/>
    <cellStyle name="Финансовый 3" xfId="12"/>
    <cellStyle name="Финансовый 4" xfId="13"/>
    <cellStyle name="Финансовый 5" xfId="15"/>
    <cellStyle name="Финансовый 6" xfId="17"/>
    <cellStyle name="Финансовый 7" xfId="21"/>
    <cellStyle name="Финансовый 8" xfId="26"/>
    <cellStyle name="Финансовый 8 2" xfId="32"/>
    <cellStyle name="Финансовый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71"/>
  <sheetViews>
    <sheetView view="pageBreakPreview" topLeftCell="A43" zoomScale="130" zoomScaleNormal="75" zoomScaleSheetLayoutView="130" workbookViewId="0">
      <selection activeCell="B51" sqref="B51"/>
    </sheetView>
  </sheetViews>
  <sheetFormatPr defaultColWidth="8" defaultRowHeight="15"/>
  <cols>
    <col min="1" max="1" width="14.140625" style="19" bestFit="1" customWidth="1"/>
    <col min="2" max="2" width="15.5703125" style="19" bestFit="1" customWidth="1"/>
    <col min="3" max="3" width="116" style="19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1066</v>
      </c>
      <c r="C6" s="1910" t="s">
        <v>1067</v>
      </c>
    </row>
    <row r="7" spans="1:3" ht="14.25" customHeight="1">
      <c r="A7" s="6"/>
      <c r="B7" s="7" t="s">
        <v>1068</v>
      </c>
      <c r="C7" s="1910" t="s">
        <v>1069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28</v>
      </c>
    </row>
    <row r="20" spans="1:3" s="12" customFormat="1">
      <c r="A20" s="13"/>
      <c r="B20" s="7" t="s">
        <v>29</v>
      </c>
      <c r="C20" s="6" t="s">
        <v>30</v>
      </c>
    </row>
    <row r="21" spans="1:3">
      <c r="A21" s="15"/>
      <c r="B21" s="5"/>
      <c r="C21" s="3" t="s">
        <v>31</v>
      </c>
    </row>
    <row r="22" spans="1:3">
      <c r="A22" s="15"/>
      <c r="B22" s="7" t="s">
        <v>32</v>
      </c>
      <c r="C22" s="16" t="s">
        <v>33</v>
      </c>
    </row>
    <row r="23" spans="1:3" ht="14.25" customHeight="1">
      <c r="A23" s="10"/>
      <c r="B23" s="7" t="s">
        <v>34</v>
      </c>
      <c r="C23" s="16" t="s">
        <v>35</v>
      </c>
    </row>
    <row r="24" spans="1:3" ht="14.25" customHeight="1">
      <c r="A24" s="10"/>
      <c r="B24" s="7" t="s">
        <v>36</v>
      </c>
      <c r="C24" s="16" t="s">
        <v>37</v>
      </c>
    </row>
    <row r="25" spans="1:3" ht="14.25" customHeight="1">
      <c r="A25" s="10"/>
      <c r="B25" s="7" t="s">
        <v>38</v>
      </c>
      <c r="C25" s="16" t="s">
        <v>39</v>
      </c>
    </row>
    <row r="26" spans="1:3" ht="14.25" customHeight="1">
      <c r="A26" s="10"/>
      <c r="B26" s="5"/>
      <c r="C26" s="3" t="s">
        <v>40</v>
      </c>
    </row>
    <row r="27" spans="1:3" ht="14.25" customHeight="1">
      <c r="A27" s="10"/>
      <c r="B27" s="7" t="s">
        <v>41</v>
      </c>
      <c r="C27" s="16" t="s">
        <v>42</v>
      </c>
    </row>
    <row r="28" spans="1:3" ht="14.25" customHeight="1">
      <c r="A28" s="10"/>
      <c r="B28" s="7" t="s">
        <v>43</v>
      </c>
      <c r="C28" s="16" t="s">
        <v>44</v>
      </c>
    </row>
    <row r="29" spans="1:3" ht="14.25" customHeight="1">
      <c r="A29" s="10"/>
      <c r="B29" s="7" t="s">
        <v>45</v>
      </c>
      <c r="C29" s="16" t="s">
        <v>46</v>
      </c>
    </row>
    <row r="30" spans="1:3" ht="14.25" customHeight="1">
      <c r="A30" s="6"/>
      <c r="B30" s="5"/>
      <c r="C30" s="4" t="s">
        <v>47</v>
      </c>
    </row>
    <row r="31" spans="1:3" ht="14.25" customHeight="1">
      <c r="A31" s="6"/>
      <c r="B31" s="7" t="s">
        <v>48</v>
      </c>
      <c r="C31" s="6" t="s">
        <v>49</v>
      </c>
    </row>
    <row r="32" spans="1:3" ht="14.25" customHeight="1">
      <c r="A32" s="6"/>
      <c r="B32" s="7" t="s">
        <v>50</v>
      </c>
      <c r="C32" s="6" t="s">
        <v>51</v>
      </c>
    </row>
    <row r="33" spans="1:3" ht="14.25" customHeight="1">
      <c r="A33" s="6"/>
      <c r="B33" s="7" t="s">
        <v>52</v>
      </c>
      <c r="C33" s="6" t="s">
        <v>53</v>
      </c>
    </row>
    <row r="34" spans="1:3" ht="14.25" customHeight="1">
      <c r="A34" s="6"/>
      <c r="B34" s="5"/>
      <c r="C34" s="4" t="s">
        <v>54</v>
      </c>
    </row>
    <row r="35" spans="1:3" ht="30">
      <c r="A35" s="6"/>
      <c r="B35" s="7" t="s">
        <v>55</v>
      </c>
      <c r="C35" s="17" t="s">
        <v>56</v>
      </c>
    </row>
    <row r="36" spans="1:3" ht="14.25" customHeight="1">
      <c r="A36" s="6"/>
      <c r="B36" s="7" t="s">
        <v>57</v>
      </c>
      <c r="C36" s="6" t="s">
        <v>58</v>
      </c>
    </row>
    <row r="37" spans="1:3" ht="14.25" customHeight="1">
      <c r="A37" s="6"/>
      <c r="B37" s="5"/>
      <c r="C37" s="4" t="s">
        <v>59</v>
      </c>
    </row>
    <row r="38" spans="1:3" ht="14.25" customHeight="1">
      <c r="A38" s="6"/>
      <c r="B38" s="7" t="s">
        <v>60</v>
      </c>
      <c r="C38" s="6" t="s">
        <v>61</v>
      </c>
    </row>
    <row r="39" spans="1:3" ht="14.25" customHeight="1">
      <c r="A39" s="6"/>
      <c r="B39" s="7" t="s">
        <v>62</v>
      </c>
      <c r="C39" s="6" t="s">
        <v>63</v>
      </c>
    </row>
    <row r="40" spans="1:3" ht="14.25" customHeight="1">
      <c r="A40" s="6"/>
      <c r="B40" s="7" t="s">
        <v>64</v>
      </c>
      <c r="C40" s="6" t="s">
        <v>65</v>
      </c>
    </row>
    <row r="41" spans="1:3" ht="14.25" customHeight="1">
      <c r="A41" s="6"/>
      <c r="B41" s="5"/>
      <c r="C41" s="4" t="s">
        <v>66</v>
      </c>
    </row>
    <row r="42" spans="1:3" ht="30">
      <c r="A42" s="6"/>
      <c r="B42" s="7" t="s">
        <v>67</v>
      </c>
      <c r="C42" s="17" t="s">
        <v>68</v>
      </c>
    </row>
    <row r="43" spans="1:3" ht="14.25" customHeight="1">
      <c r="A43" s="6"/>
      <c r="B43" s="7" t="s">
        <v>69</v>
      </c>
      <c r="C43" s="6" t="s">
        <v>70</v>
      </c>
    </row>
    <row r="44" spans="1:3" ht="14.25" customHeight="1">
      <c r="A44" s="6"/>
      <c r="B44" s="7" t="s">
        <v>71</v>
      </c>
      <c r="C44" s="6" t="s">
        <v>72</v>
      </c>
    </row>
    <row r="45" spans="1:3" ht="14.25" customHeight="1">
      <c r="A45" s="6"/>
      <c r="B45" s="7" t="s">
        <v>73</v>
      </c>
      <c r="C45" s="6" t="s">
        <v>74</v>
      </c>
    </row>
    <row r="46" spans="1:3" ht="14.25" customHeight="1">
      <c r="A46" s="6"/>
      <c r="B46" s="7" t="s">
        <v>75</v>
      </c>
      <c r="C46" s="6" t="s">
        <v>76</v>
      </c>
    </row>
    <row r="47" spans="1:3" ht="14.25" customHeight="1">
      <c r="A47" s="6"/>
      <c r="B47" s="7" t="s">
        <v>77</v>
      </c>
      <c r="C47" s="6" t="s">
        <v>78</v>
      </c>
    </row>
    <row r="48" spans="1:3" ht="14.25" customHeight="1">
      <c r="A48" s="6"/>
      <c r="B48" s="6"/>
      <c r="C48" s="6"/>
    </row>
    <row r="49" spans="1:3" s="18" customFormat="1" ht="14.25" customHeight="1">
      <c r="A49" s="4" t="s">
        <v>79</v>
      </c>
      <c r="B49" s="4"/>
      <c r="C49" s="4" t="s">
        <v>80</v>
      </c>
    </row>
    <row r="50" spans="1:3" ht="14.25" customHeight="1">
      <c r="A50" s="6"/>
      <c r="B50" s="7" t="s">
        <v>81</v>
      </c>
      <c r="C50" s="6" t="s">
        <v>87</v>
      </c>
    </row>
    <row r="51" spans="1:3" ht="14.25" customHeight="1">
      <c r="A51" s="6"/>
      <c r="B51" s="7" t="s">
        <v>82</v>
      </c>
      <c r="C51" s="6" t="s">
        <v>83</v>
      </c>
    </row>
    <row r="52" spans="1:3" ht="14.25" customHeight="1">
      <c r="A52" s="6"/>
      <c r="B52" s="7" t="s">
        <v>84</v>
      </c>
      <c r="C52" s="6" t="s">
        <v>85</v>
      </c>
    </row>
    <row r="53" spans="1:3" ht="14.25" customHeight="1">
      <c r="A53" s="6"/>
      <c r="B53" s="7" t="s">
        <v>86</v>
      </c>
      <c r="C53" s="6" t="s">
        <v>117</v>
      </c>
    </row>
    <row r="54" spans="1:3" ht="14.25" customHeight="1">
      <c r="A54" s="6"/>
      <c r="B54" s="7" t="s">
        <v>88</v>
      </c>
      <c r="C54" s="6" t="s">
        <v>89</v>
      </c>
    </row>
    <row r="55" spans="1:3" ht="14.25" customHeight="1">
      <c r="A55" s="6"/>
      <c r="B55" s="7" t="s">
        <v>90</v>
      </c>
      <c r="C55" s="6" t="s">
        <v>91</v>
      </c>
    </row>
    <row r="56" spans="1:3" ht="14.25" customHeight="1">
      <c r="A56" s="6"/>
      <c r="B56" s="7" t="s">
        <v>92</v>
      </c>
      <c r="C56" s="6" t="s">
        <v>93</v>
      </c>
    </row>
    <row r="57" spans="1:3" ht="14.25" customHeight="1">
      <c r="A57" s="6"/>
      <c r="B57" s="7" t="s">
        <v>94</v>
      </c>
      <c r="C57" s="6" t="s">
        <v>95</v>
      </c>
    </row>
    <row r="58" spans="1:3" ht="14.25" customHeight="1">
      <c r="A58" s="6"/>
      <c r="B58" s="7" t="s">
        <v>96</v>
      </c>
      <c r="C58" s="6" t="s">
        <v>97</v>
      </c>
    </row>
    <row r="59" spans="1:3" ht="14.25" customHeight="1">
      <c r="A59" s="6"/>
      <c r="B59" s="6"/>
      <c r="C59" s="6"/>
    </row>
    <row r="60" spans="1:3" s="18" customFormat="1" ht="14.25" customHeight="1">
      <c r="A60" s="4" t="s">
        <v>98</v>
      </c>
      <c r="B60" s="4"/>
      <c r="C60" s="4" t="s">
        <v>99</v>
      </c>
    </row>
    <row r="61" spans="1:3" ht="14.25" customHeight="1">
      <c r="A61" s="6"/>
      <c r="B61" s="7" t="s">
        <v>100</v>
      </c>
      <c r="C61" s="6" t="s">
        <v>101</v>
      </c>
    </row>
    <row r="62" spans="1:3" ht="14.25" customHeight="1">
      <c r="A62" s="6"/>
      <c r="B62" s="7" t="s">
        <v>102</v>
      </c>
      <c r="C62" s="6" t="s">
        <v>103</v>
      </c>
    </row>
    <row r="63" spans="1:3" ht="14.25" customHeight="1">
      <c r="A63" s="6"/>
      <c r="B63" s="6"/>
      <c r="C63" s="6"/>
    </row>
    <row r="64" spans="1:3" s="18" customFormat="1" ht="14.25" customHeight="1">
      <c r="A64" s="4" t="s">
        <v>104</v>
      </c>
      <c r="B64" s="4"/>
      <c r="C64" s="4" t="s">
        <v>105</v>
      </c>
    </row>
    <row r="65" spans="1:3" ht="14.25" customHeight="1">
      <c r="A65" s="1922"/>
      <c r="B65" s="5"/>
      <c r="C65" s="4" t="s">
        <v>106</v>
      </c>
    </row>
    <row r="66" spans="1:3" ht="14.25" customHeight="1">
      <c r="A66" s="6"/>
      <c r="B66" s="7" t="s">
        <v>107</v>
      </c>
      <c r="C66" s="6" t="s">
        <v>108</v>
      </c>
    </row>
    <row r="67" spans="1:3" ht="14.25" customHeight="1">
      <c r="A67" s="6"/>
      <c r="B67" s="7" t="s">
        <v>109</v>
      </c>
      <c r="C67" s="6" t="s">
        <v>110</v>
      </c>
    </row>
    <row r="68" spans="1:3" ht="14.25" customHeight="1">
      <c r="A68" s="6"/>
      <c r="B68" s="7" t="s">
        <v>111</v>
      </c>
      <c r="C68" s="6" t="s">
        <v>112</v>
      </c>
    </row>
    <row r="69" spans="1:3" ht="14.25" customHeight="1">
      <c r="A69" s="6"/>
      <c r="B69" s="7" t="s">
        <v>113</v>
      </c>
      <c r="C69" s="6" t="s">
        <v>114</v>
      </c>
    </row>
    <row r="70" spans="1:3" ht="14.25" customHeight="1">
      <c r="A70" s="1959" t="s">
        <v>298</v>
      </c>
      <c r="B70" s="7" t="s">
        <v>115</v>
      </c>
      <c r="C70" s="6" t="s">
        <v>116</v>
      </c>
    </row>
    <row r="71" spans="1:3" ht="14.25" customHeight="1">
      <c r="A71" s="1959"/>
      <c r="B71" s="6"/>
      <c r="C71" s="6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2.4'!A1" display="Таблица 2.12.4."/>
    <hyperlink ref="B27" location="'2.13.1'!A1" display="Таблица 2.13.1. "/>
    <hyperlink ref="B28" location="'2.13.2'!A1" display="Таблица 2.13.2. "/>
    <hyperlink ref="B29" location="'2.13.3'!A1" display="Таблица 2.13.3."/>
    <hyperlink ref="B31" location="'2.14.1'!A1" display="Таблица 2.14.1. "/>
    <hyperlink ref="B32" location="'2.14.2'!A1" display="Таблица 2.14.2. "/>
    <hyperlink ref="B33" location="'2.14.3'!A1" display="Таблица 2.14.3."/>
    <hyperlink ref="B35" location="'2.15.1'!A1" display="Таблица 2.15.1. "/>
    <hyperlink ref="B36" location="'2.15.2'!A1" display="Таблица 2.15.2."/>
    <hyperlink ref="B38" location="'2.16.1'!A1" display="Таблица 2.16.1. "/>
    <hyperlink ref="B39" location="'2.16.2'!A1" display="Таблица 2.16.2."/>
    <hyperlink ref="B40" location="'2.16.3'!A1" display="Таблица 2.16.3. "/>
    <hyperlink ref="B42" location="'2.17.1'!A1" display="Таблица 2.17.1."/>
    <hyperlink ref="B43" location="'2.17.2'!A1" display="Таблица 2.17.2. "/>
    <hyperlink ref="B44" location="'2.18'!A1" display="Таблица 2.18."/>
    <hyperlink ref="B45" location="'2.19'!A1" display="Таблица 2.19."/>
    <hyperlink ref="B46" location="'2.20'!A1" display="Таблица 2.20."/>
    <hyperlink ref="B47" location="'2.21'!A1" display="Таблица 2.21."/>
    <hyperlink ref="B50" location="'3.1'!A1" display="Таблица 3.1."/>
    <hyperlink ref="B51" location="'3.2'!A1" display="Таблица 3.2."/>
    <hyperlink ref="B52" location="'3.3'!A1" display="Таблица 3.3."/>
    <hyperlink ref="B53" location="'3.4'!A1" display="Таблица 3.4."/>
    <hyperlink ref="B54" location="'3.5'!A1" display="Таблица 3.5. "/>
    <hyperlink ref="B55" location="'3.6'!A1" display="Таблица 3.6. "/>
    <hyperlink ref="B56" location="'3.7'!A1" display="Таблица 3.7. "/>
    <hyperlink ref="B57" location="'3.8'!A1" display="Таблица 3.8. "/>
    <hyperlink ref="B58" location="'3.9'!A1" display="Таблица 3.9. "/>
    <hyperlink ref="B61" location="'4.1'!A1" display="Таблица 4.1."/>
    <hyperlink ref="B62" location="'4.2'!A1" display="Таблица 4.2."/>
    <hyperlink ref="B66" location="'5.2.1'!A1" display="Таблица 5.2.1. "/>
    <hyperlink ref="B67" location="'5.2.2'!A1" display="Таблица 5.2.2. "/>
    <hyperlink ref="B68" location="'5.2.3'!A1" display="Таблица 5.2.3. "/>
    <hyperlink ref="B69" location="'5.2.4'!A1" display="Таблица 5.2.4. "/>
    <hyperlink ref="B70" location="'5.3'!A1" display="Таблица 5.3. "/>
    <hyperlink ref="B6" location="'1.3'!A1" display="Таблица 1.3."/>
    <hyperlink ref="B7" location="'1.4'!Область_печати" display="Таблица 1.4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H67"/>
  <sheetViews>
    <sheetView view="pageBreakPreview" topLeftCell="A50" zoomScale="60" zoomScaleNormal="75" workbookViewId="0">
      <selection activeCell="A67" sqref="A67"/>
    </sheetView>
  </sheetViews>
  <sheetFormatPr defaultColWidth="9.140625" defaultRowHeight="15"/>
  <cols>
    <col min="1" max="1" width="71.140625" style="279" customWidth="1"/>
    <col min="2" max="7" width="15.7109375" style="351" customWidth="1"/>
    <col min="8" max="8" width="15.7109375" style="126" customWidth="1"/>
    <col min="9" max="16384" width="9.140625" style="126"/>
  </cols>
  <sheetData>
    <row r="1" spans="1:8" ht="19.5" thickBot="1">
      <c r="A1" s="2045" t="s">
        <v>180</v>
      </c>
      <c r="B1" s="2045"/>
      <c r="C1" s="2045"/>
      <c r="D1" s="2045"/>
      <c r="E1" s="2045"/>
      <c r="F1" s="2045"/>
      <c r="G1" s="2045"/>
      <c r="H1" s="2045"/>
    </row>
    <row r="3" spans="1:8" s="331" customFormat="1" ht="21">
      <c r="A3" s="2049" t="s">
        <v>357</v>
      </c>
      <c r="B3" s="2049"/>
      <c r="C3" s="2049"/>
      <c r="D3" s="2049"/>
      <c r="E3" s="2049"/>
      <c r="F3" s="2049"/>
      <c r="G3" s="2049"/>
      <c r="H3" s="2049"/>
    </row>
    <row r="4" spans="1:8" ht="15" customHeight="1">
      <c r="A4" s="332"/>
      <c r="B4" s="333"/>
      <c r="C4" s="333"/>
      <c r="D4" s="333"/>
      <c r="E4" s="333"/>
      <c r="F4" s="333"/>
      <c r="G4" s="333"/>
    </row>
    <row r="5" spans="1:8" ht="15" customHeight="1">
      <c r="A5" s="284" t="s">
        <v>197</v>
      </c>
      <c r="B5" s="334"/>
      <c r="C5" s="334"/>
      <c r="D5" s="334"/>
      <c r="E5" s="334"/>
      <c r="F5" s="334"/>
      <c r="G5" s="334"/>
    </row>
    <row r="6" spans="1:8" ht="25.5" customHeight="1">
      <c r="A6" s="144"/>
      <c r="B6" s="162">
        <v>2018</v>
      </c>
      <c r="C6" s="162" t="s">
        <v>358</v>
      </c>
      <c r="D6" s="162" t="s">
        <v>359</v>
      </c>
      <c r="E6" s="162" t="s">
        <v>360</v>
      </c>
      <c r="F6" s="162" t="s">
        <v>156</v>
      </c>
      <c r="G6" s="162" t="s">
        <v>159</v>
      </c>
      <c r="H6" s="162" t="s">
        <v>998</v>
      </c>
    </row>
    <row r="7" spans="1:8" ht="15" customHeight="1">
      <c r="A7" s="335"/>
      <c r="B7" s="336"/>
      <c r="C7" s="337"/>
      <c r="D7" s="337"/>
      <c r="E7" s="337"/>
      <c r="F7" s="337"/>
      <c r="G7" s="337"/>
      <c r="H7" s="338"/>
    </row>
    <row r="8" spans="1:8" ht="15" customHeight="1">
      <c r="A8" s="339" t="s">
        <v>287</v>
      </c>
      <c r="B8" s="340">
        <v>829190.58100000047</v>
      </c>
      <c r="C8" s="341">
        <v>1552973.2109999997</v>
      </c>
      <c r="D8" s="341">
        <v>2455298.4669999992</v>
      </c>
      <c r="E8" s="341">
        <v>3603191.2849999997</v>
      </c>
      <c r="F8" s="341">
        <v>3572229.6682679802</v>
      </c>
      <c r="G8" s="341">
        <v>3456256.38419748</v>
      </c>
      <c r="H8" s="342">
        <v>3395079.6703184005</v>
      </c>
    </row>
    <row r="9" spans="1:8" s="312" customFormat="1" ht="15" customHeight="1">
      <c r="A9" s="343" t="s">
        <v>361</v>
      </c>
      <c r="B9" s="340">
        <v>2289575.5590000004</v>
      </c>
      <c r="C9" s="341">
        <v>2843048.6649999996</v>
      </c>
      <c r="D9" s="341">
        <v>3810827.9829999995</v>
      </c>
      <c r="E9" s="341">
        <v>5248148.517</v>
      </c>
      <c r="F9" s="341">
        <v>5405766.4782755002</v>
      </c>
      <c r="G9" s="341">
        <v>5259688.0801922102</v>
      </c>
      <c r="H9" s="342">
        <v>5248025.4739876501</v>
      </c>
    </row>
    <row r="10" spans="1:8" ht="15" customHeight="1">
      <c r="A10" s="344" t="s">
        <v>362</v>
      </c>
      <c r="B10" s="252">
        <v>15.948</v>
      </c>
      <c r="C10" s="253">
        <v>4591.08</v>
      </c>
      <c r="D10" s="253">
        <v>1565.6030000000001</v>
      </c>
      <c r="E10" s="253">
        <v>3025.4479999999999</v>
      </c>
      <c r="F10" s="253">
        <v>438.84699999999998</v>
      </c>
      <c r="G10" s="253">
        <v>250.184</v>
      </c>
      <c r="H10" s="255">
        <v>1213.7190000000001</v>
      </c>
    </row>
    <row r="11" spans="1:8" s="345" customFormat="1" ht="15" customHeight="1">
      <c r="A11" s="344" t="s">
        <v>363</v>
      </c>
      <c r="B11" s="252">
        <v>428512.17689999996</v>
      </c>
      <c r="C11" s="253">
        <v>365804.70629599999</v>
      </c>
      <c r="D11" s="253">
        <v>423771.52468000003</v>
      </c>
      <c r="E11" s="253">
        <v>146381.44517600001</v>
      </c>
      <c r="F11" s="253">
        <v>283568.02135848004</v>
      </c>
      <c r="G11" s="253">
        <v>688501.52815193997</v>
      </c>
      <c r="H11" s="255">
        <v>802739.07043133001</v>
      </c>
    </row>
    <row r="12" spans="1:8" ht="15" customHeight="1">
      <c r="A12" s="344" t="s">
        <v>364</v>
      </c>
      <c r="B12" s="252">
        <v>1737987.5180000002</v>
      </c>
      <c r="C12" s="253">
        <v>2151763.9979999997</v>
      </c>
      <c r="D12" s="253">
        <v>2432159.1869999999</v>
      </c>
      <c r="E12" s="253">
        <v>3574836.0090000001</v>
      </c>
      <c r="F12" s="253">
        <v>3480807.4042939995</v>
      </c>
      <c r="G12" s="253">
        <v>3023569.2499898602</v>
      </c>
      <c r="H12" s="255">
        <v>2928744.4615811598</v>
      </c>
    </row>
    <row r="13" spans="1:8" ht="15" customHeight="1">
      <c r="A13" s="344" t="s">
        <v>294</v>
      </c>
      <c r="B13" s="252">
        <v>0</v>
      </c>
      <c r="C13" s="253">
        <v>48362.042999999998</v>
      </c>
      <c r="D13" s="253">
        <v>49966.851000000002</v>
      </c>
      <c r="E13" s="253">
        <v>58624.311000000002</v>
      </c>
      <c r="F13" s="253">
        <v>51435.195613689997</v>
      </c>
      <c r="G13" s="253">
        <v>50474.464193629996</v>
      </c>
      <c r="H13" s="255">
        <v>44712.895560099998</v>
      </c>
    </row>
    <row r="14" spans="1:8" ht="15" customHeight="1">
      <c r="A14" s="344" t="s">
        <v>365</v>
      </c>
      <c r="B14" s="252">
        <v>0</v>
      </c>
      <c r="C14" s="253">
        <v>0</v>
      </c>
      <c r="D14" s="253">
        <v>0</v>
      </c>
      <c r="E14" s="253">
        <v>0</v>
      </c>
      <c r="F14" s="253">
        <v>0</v>
      </c>
      <c r="G14" s="253">
        <v>0</v>
      </c>
      <c r="H14" s="255">
        <v>0</v>
      </c>
    </row>
    <row r="15" spans="1:8" ht="15" customHeight="1">
      <c r="A15" s="344" t="s">
        <v>366</v>
      </c>
      <c r="B15" s="252">
        <v>123059.9161</v>
      </c>
      <c r="C15" s="253">
        <v>272526.83770400001</v>
      </c>
      <c r="D15" s="253">
        <v>903364.81731999991</v>
      </c>
      <c r="E15" s="253">
        <v>1465281.3038239998</v>
      </c>
      <c r="F15" s="253">
        <v>1589517.0100093298</v>
      </c>
      <c r="G15" s="253">
        <v>1496892.6538567797</v>
      </c>
      <c r="H15" s="255">
        <v>1470615.3274150598</v>
      </c>
    </row>
    <row r="16" spans="1:8" ht="15" customHeight="1">
      <c r="A16" s="343" t="s">
        <v>367</v>
      </c>
      <c r="B16" s="340">
        <v>1460384.9779999999</v>
      </c>
      <c r="C16" s="341">
        <v>1290075.4539999999</v>
      </c>
      <c r="D16" s="341">
        <v>1355529.5160000001</v>
      </c>
      <c r="E16" s="341">
        <v>1644957.2320000003</v>
      </c>
      <c r="F16" s="341">
        <v>1833536.8100075198</v>
      </c>
      <c r="G16" s="341">
        <v>1803431.6959947301</v>
      </c>
      <c r="H16" s="342">
        <v>1852945.8036692499</v>
      </c>
    </row>
    <row r="17" spans="1:8" ht="15" customHeight="1">
      <c r="A17" s="344" t="s">
        <v>363</v>
      </c>
      <c r="B17" s="252">
        <v>0</v>
      </c>
      <c r="C17" s="253">
        <v>0</v>
      </c>
      <c r="D17" s="253">
        <v>0</v>
      </c>
      <c r="E17" s="253">
        <v>0</v>
      </c>
      <c r="F17" s="253">
        <v>56116.996122689998</v>
      </c>
      <c r="G17" s="253">
        <v>56633.184769360007</v>
      </c>
      <c r="H17" s="255">
        <v>76511.843383130006</v>
      </c>
    </row>
    <row r="18" spans="1:8" ht="15" customHeight="1">
      <c r="A18" s="344" t="s">
        <v>341</v>
      </c>
      <c r="B18" s="252">
        <v>747855.12699999998</v>
      </c>
      <c r="C18" s="253">
        <v>749681.44499999995</v>
      </c>
      <c r="D18" s="253">
        <v>731145.76299999992</v>
      </c>
      <c r="E18" s="253">
        <v>1067545.1630000002</v>
      </c>
      <c r="F18" s="253">
        <v>1142991.76433622</v>
      </c>
      <c r="G18" s="253">
        <v>1047549.9957936599</v>
      </c>
      <c r="H18" s="255">
        <v>1069408.61056979</v>
      </c>
    </row>
    <row r="19" spans="1:8" ht="15" customHeight="1">
      <c r="A19" s="344" t="s">
        <v>294</v>
      </c>
      <c r="B19" s="252">
        <v>690227.91700000002</v>
      </c>
      <c r="C19" s="253">
        <v>510434.58499999996</v>
      </c>
      <c r="D19" s="253">
        <v>599892.27099999995</v>
      </c>
      <c r="E19" s="253">
        <v>541365.47600000002</v>
      </c>
      <c r="F19" s="253">
        <v>583250.47712259996</v>
      </c>
      <c r="G19" s="253">
        <v>655659.72640438005</v>
      </c>
      <c r="H19" s="255">
        <v>661931.36438385001</v>
      </c>
    </row>
    <row r="20" spans="1:8" s="312" customFormat="1" ht="15" customHeight="1">
      <c r="A20" s="344" t="s">
        <v>365</v>
      </c>
      <c r="B20" s="252">
        <v>0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  <c r="H20" s="255">
        <v>0</v>
      </c>
    </row>
    <row r="21" spans="1:8" ht="15" customHeight="1">
      <c r="A21" s="344" t="s">
        <v>366</v>
      </c>
      <c r="B21" s="252">
        <v>22301.934000000001</v>
      </c>
      <c r="C21" s="253">
        <v>29959.423999999999</v>
      </c>
      <c r="D21" s="253">
        <v>24491.482</v>
      </c>
      <c r="E21" s="253">
        <v>36046.592999999993</v>
      </c>
      <c r="F21" s="253">
        <v>51177.572426009996</v>
      </c>
      <c r="G21" s="253">
        <v>43588.78902733</v>
      </c>
      <c r="H21" s="255">
        <v>45093.985332479999</v>
      </c>
    </row>
    <row r="22" spans="1:8" ht="15" customHeight="1">
      <c r="A22" s="346"/>
      <c r="B22" s="252"/>
      <c r="C22" s="253"/>
      <c r="D22" s="253"/>
      <c r="E22" s="253"/>
      <c r="F22" s="253"/>
      <c r="G22" s="253"/>
      <c r="H22" s="255"/>
    </row>
    <row r="23" spans="1:8" ht="15" customHeight="1">
      <c r="A23" s="339" t="s">
        <v>368</v>
      </c>
      <c r="B23" s="340">
        <v>3290185.5850000004</v>
      </c>
      <c r="C23" s="341">
        <v>3366420.7520000003</v>
      </c>
      <c r="D23" s="341">
        <v>2748063.1170000001</v>
      </c>
      <c r="E23" s="341">
        <v>2581783.875</v>
      </c>
      <c r="F23" s="341">
        <v>1888192.1578057602</v>
      </c>
      <c r="G23" s="341">
        <v>2151916.0844688499</v>
      </c>
      <c r="H23" s="342">
        <v>2003725.9280847399</v>
      </c>
    </row>
    <row r="24" spans="1:8" ht="15" customHeight="1">
      <c r="A24" s="344" t="s">
        <v>369</v>
      </c>
      <c r="B24" s="252">
        <v>751.81299999999999</v>
      </c>
      <c r="C24" s="253">
        <v>791.76199999999994</v>
      </c>
      <c r="D24" s="253">
        <v>902.21299999999997</v>
      </c>
      <c r="E24" s="253">
        <v>626.63400000000001</v>
      </c>
      <c r="F24" s="253">
        <v>2212.7709999999997</v>
      </c>
      <c r="G24" s="253">
        <v>984.09399999999994</v>
      </c>
      <c r="H24" s="255">
        <v>1087.9860000000001</v>
      </c>
    </row>
    <row r="25" spans="1:8" ht="15" customHeight="1">
      <c r="A25" s="344" t="s">
        <v>370</v>
      </c>
      <c r="B25" s="252">
        <v>3289433.7720000003</v>
      </c>
      <c r="C25" s="253">
        <v>3365628.99</v>
      </c>
      <c r="D25" s="253">
        <v>2747160.9040000001</v>
      </c>
      <c r="E25" s="253">
        <v>2581157.2409999999</v>
      </c>
      <c r="F25" s="253">
        <v>1885979.3868057602</v>
      </c>
      <c r="G25" s="253">
        <v>2150931.9904688499</v>
      </c>
      <c r="H25" s="255">
        <v>2002637.9420847399</v>
      </c>
    </row>
    <row r="26" spans="1:8" ht="15" customHeight="1">
      <c r="A26" s="346"/>
      <c r="B26" s="252"/>
      <c r="C26" s="253"/>
      <c r="D26" s="253"/>
      <c r="E26" s="253"/>
      <c r="F26" s="253"/>
      <c r="G26" s="253"/>
      <c r="H26" s="255"/>
    </row>
    <row r="27" spans="1:8" ht="15" customHeight="1">
      <c r="A27" s="339" t="s">
        <v>310</v>
      </c>
      <c r="B27" s="340">
        <v>3987153.9920000001</v>
      </c>
      <c r="C27" s="341">
        <v>4399224.1519999998</v>
      </c>
      <c r="D27" s="341">
        <v>6134923.9300000006</v>
      </c>
      <c r="E27" s="341">
        <v>5943344.3680000007</v>
      </c>
      <c r="F27" s="341">
        <v>6070794.0976952082</v>
      </c>
      <c r="G27" s="341">
        <v>6549774.33558957</v>
      </c>
      <c r="H27" s="342">
        <v>7372665.1255303994</v>
      </c>
    </row>
    <row r="28" spans="1:8" s="312" customFormat="1" ht="15" customHeight="1">
      <c r="A28" s="343" t="s">
        <v>371</v>
      </c>
      <c r="B28" s="340">
        <v>4010877.0920000002</v>
      </c>
      <c r="C28" s="341">
        <v>4416236.9879999999</v>
      </c>
      <c r="D28" s="341">
        <v>6192864.3190000011</v>
      </c>
      <c r="E28" s="341">
        <v>6043496.5300000003</v>
      </c>
      <c r="F28" s="341">
        <v>6140812.6440245584</v>
      </c>
      <c r="G28" s="341">
        <v>6635705.5303592999</v>
      </c>
      <c r="H28" s="342">
        <v>7435362.6797571592</v>
      </c>
    </row>
    <row r="29" spans="1:8" ht="15" customHeight="1">
      <c r="A29" s="344" t="s">
        <v>372</v>
      </c>
      <c r="B29" s="252">
        <v>3969009.0470000003</v>
      </c>
      <c r="C29" s="253">
        <v>4405536.5429999996</v>
      </c>
      <c r="D29" s="253">
        <v>6184300.0900000008</v>
      </c>
      <c r="E29" s="253">
        <v>5875754.8130000001</v>
      </c>
      <c r="F29" s="253">
        <v>5965689.0196295585</v>
      </c>
      <c r="G29" s="253">
        <v>6507999.5569642996</v>
      </c>
      <c r="H29" s="255">
        <v>7268398.8103621593</v>
      </c>
    </row>
    <row r="30" spans="1:8" ht="15" customHeight="1">
      <c r="A30" s="344" t="s">
        <v>370</v>
      </c>
      <c r="B30" s="252">
        <v>41868.044999999998</v>
      </c>
      <c r="C30" s="253">
        <v>10700.445</v>
      </c>
      <c r="D30" s="253">
        <v>8564.2289999999994</v>
      </c>
      <c r="E30" s="253">
        <v>167741.717</v>
      </c>
      <c r="F30" s="253">
        <v>175123.62439500002</v>
      </c>
      <c r="G30" s="253">
        <v>127705.97339499999</v>
      </c>
      <c r="H30" s="255">
        <v>166963.86939499999</v>
      </c>
    </row>
    <row r="31" spans="1:8" ht="15" customHeight="1">
      <c r="A31" s="343" t="s">
        <v>373</v>
      </c>
      <c r="B31" s="340">
        <v>23723.1</v>
      </c>
      <c r="C31" s="341">
        <v>17012.835999999999</v>
      </c>
      <c r="D31" s="341">
        <v>57940.388999999996</v>
      </c>
      <c r="E31" s="341">
        <v>100152.16199999998</v>
      </c>
      <c r="F31" s="341">
        <v>70018.546329349992</v>
      </c>
      <c r="G31" s="341">
        <v>85931.194769730006</v>
      </c>
      <c r="H31" s="342">
        <v>62697.554226760003</v>
      </c>
    </row>
    <row r="32" spans="1:8" ht="15" customHeight="1">
      <c r="A32" s="344" t="s">
        <v>363</v>
      </c>
      <c r="B32" s="252">
        <v>0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  <c r="H32" s="255">
        <v>0</v>
      </c>
    </row>
    <row r="33" spans="1:8" ht="15" customHeight="1">
      <c r="A33" s="344" t="s">
        <v>374</v>
      </c>
      <c r="B33" s="252">
        <v>23723.1</v>
      </c>
      <c r="C33" s="253">
        <v>17012.835999999999</v>
      </c>
      <c r="D33" s="253">
        <v>57940.388999999996</v>
      </c>
      <c r="E33" s="253">
        <v>100152.16199999998</v>
      </c>
      <c r="F33" s="253">
        <v>70018.546329349992</v>
      </c>
      <c r="G33" s="253">
        <v>85931.194769730006</v>
      </c>
      <c r="H33" s="255">
        <v>62697.554226760003</v>
      </c>
    </row>
    <row r="34" spans="1:8" ht="15" customHeight="1">
      <c r="A34" s="346"/>
      <c r="B34" s="252"/>
      <c r="C34" s="253"/>
      <c r="D34" s="253"/>
      <c r="E34" s="253"/>
      <c r="F34" s="253"/>
      <c r="G34" s="253"/>
      <c r="H34" s="255"/>
    </row>
    <row r="35" spans="1:8" ht="15" customHeight="1">
      <c r="A35" s="339" t="s">
        <v>375</v>
      </c>
      <c r="B35" s="340">
        <v>2644949.8739999998</v>
      </c>
      <c r="C35" s="341">
        <v>2914693.4869999997</v>
      </c>
      <c r="D35" s="341">
        <v>4107383.5769999996</v>
      </c>
      <c r="E35" s="341">
        <v>4281034.574</v>
      </c>
      <c r="F35" s="341">
        <v>4258215.3984744204</v>
      </c>
      <c r="G35" s="341">
        <v>4130319.5003513</v>
      </c>
      <c r="H35" s="342">
        <v>4272022.5262764199</v>
      </c>
    </row>
    <row r="36" spans="1:8" ht="15" customHeight="1">
      <c r="A36" s="344" t="s">
        <v>376</v>
      </c>
      <c r="B36" s="252">
        <v>11759.137000000001</v>
      </c>
      <c r="C36" s="253">
        <v>10052.257</v>
      </c>
      <c r="D36" s="253">
        <v>788534.83100000001</v>
      </c>
      <c r="E36" s="253">
        <v>857775.53799999994</v>
      </c>
      <c r="F36" s="253">
        <v>807375.40598629997</v>
      </c>
      <c r="G36" s="253">
        <v>827366.50825078995</v>
      </c>
      <c r="H36" s="255">
        <v>836928.51337746985</v>
      </c>
    </row>
    <row r="37" spans="1:8" s="312" customFormat="1" ht="15" customHeight="1">
      <c r="A37" s="344" t="s">
        <v>377</v>
      </c>
      <c r="B37" s="252">
        <v>617121.56900000002</v>
      </c>
      <c r="C37" s="253">
        <v>815578.96000000008</v>
      </c>
      <c r="D37" s="253">
        <v>781662.55500000005</v>
      </c>
      <c r="E37" s="253">
        <v>966552.75699999998</v>
      </c>
      <c r="F37" s="253">
        <v>959464.88756572001</v>
      </c>
      <c r="G37" s="253">
        <v>868288.38686018006</v>
      </c>
      <c r="H37" s="255">
        <v>983915.46452842001</v>
      </c>
    </row>
    <row r="38" spans="1:8" ht="15" customHeight="1">
      <c r="A38" s="344" t="s">
        <v>378</v>
      </c>
      <c r="B38" s="252">
        <v>1818325.9989999998</v>
      </c>
      <c r="C38" s="253">
        <v>1867552.7799999998</v>
      </c>
      <c r="D38" s="253">
        <v>2276047.3169999998</v>
      </c>
      <c r="E38" s="253">
        <v>2201761.6180000002</v>
      </c>
      <c r="F38" s="253">
        <v>2240877.7928317506</v>
      </c>
      <c r="G38" s="253">
        <v>2192772.73374175</v>
      </c>
      <c r="H38" s="255">
        <v>2213540.5585349901</v>
      </c>
    </row>
    <row r="39" spans="1:8" s="312" customFormat="1" ht="15" customHeight="1">
      <c r="A39" s="344" t="s">
        <v>379</v>
      </c>
      <c r="B39" s="252">
        <v>197743.16899999999</v>
      </c>
      <c r="C39" s="253">
        <v>221509.49</v>
      </c>
      <c r="D39" s="253">
        <v>261138.87400000001</v>
      </c>
      <c r="E39" s="253">
        <v>254944.66099999999</v>
      </c>
      <c r="F39" s="253">
        <v>250497.31209065003</v>
      </c>
      <c r="G39" s="253">
        <v>241891.87149858003</v>
      </c>
      <c r="H39" s="255">
        <v>237637.98983553998</v>
      </c>
    </row>
    <row r="40" spans="1:8" ht="15" customHeight="1">
      <c r="A40" s="347"/>
      <c r="B40" s="348"/>
      <c r="C40" s="349"/>
      <c r="D40" s="349"/>
      <c r="E40" s="349"/>
      <c r="F40" s="349"/>
      <c r="G40" s="349"/>
      <c r="H40" s="350"/>
    </row>
    <row r="41" spans="1:8" ht="15" customHeight="1">
      <c r="H41" s="351"/>
    </row>
    <row r="42" spans="1:8" ht="15" customHeight="1">
      <c r="A42" s="352" t="s">
        <v>363</v>
      </c>
      <c r="B42" s="353">
        <v>1174.3150000000001</v>
      </c>
      <c r="C42" s="354">
        <v>2534.2170000000001</v>
      </c>
      <c r="D42" s="354">
        <v>397.28300000000002</v>
      </c>
      <c r="E42" s="354">
        <v>25306.621999999999</v>
      </c>
      <c r="F42" s="354">
        <v>14056.18115052</v>
      </c>
      <c r="G42" s="341">
        <v>21524.550866229998</v>
      </c>
      <c r="H42" s="342">
        <v>9290.5747578100018</v>
      </c>
    </row>
    <row r="43" spans="1:8" ht="15" customHeight="1">
      <c r="A43" s="355" t="s">
        <v>380</v>
      </c>
      <c r="B43" s="252">
        <v>0</v>
      </c>
      <c r="C43" s="253">
        <v>0</v>
      </c>
      <c r="D43" s="253">
        <v>0</v>
      </c>
      <c r="E43" s="253">
        <v>0</v>
      </c>
      <c r="F43" s="253">
        <v>0</v>
      </c>
      <c r="G43" s="253">
        <v>17622.75434322</v>
      </c>
      <c r="H43" s="255">
        <v>4751.6580198199999</v>
      </c>
    </row>
    <row r="44" spans="1:8" ht="15" customHeight="1">
      <c r="A44" s="356"/>
      <c r="B44" s="252"/>
      <c r="C44" s="253"/>
      <c r="D44" s="253"/>
      <c r="E44" s="253"/>
      <c r="F44" s="253"/>
      <c r="G44" s="253"/>
      <c r="H44" s="255"/>
    </row>
    <row r="45" spans="1:8" ht="15" customHeight="1">
      <c r="A45" s="357" t="s">
        <v>341</v>
      </c>
      <c r="B45" s="340">
        <v>6074.9690000000001</v>
      </c>
      <c r="C45" s="341">
        <v>164992.01799999998</v>
      </c>
      <c r="D45" s="341">
        <v>6991.9489999999996</v>
      </c>
      <c r="E45" s="341">
        <v>7502.1509999999998</v>
      </c>
      <c r="F45" s="341">
        <v>7630.8496118099911</v>
      </c>
      <c r="G45" s="341">
        <v>7769.1816284400029</v>
      </c>
      <c r="H45" s="342">
        <v>7905.8313911999967</v>
      </c>
    </row>
    <row r="46" spans="1:8" ht="15" customHeight="1">
      <c r="A46" s="355" t="s">
        <v>380</v>
      </c>
      <c r="B46" s="252">
        <v>0</v>
      </c>
      <c r="C46" s="253">
        <v>156454.416</v>
      </c>
      <c r="D46" s="253">
        <v>0</v>
      </c>
      <c r="E46" s="253">
        <v>0</v>
      </c>
      <c r="F46" s="253">
        <v>0</v>
      </c>
      <c r="G46" s="253">
        <v>0</v>
      </c>
      <c r="H46" s="255">
        <v>0</v>
      </c>
    </row>
    <row r="47" spans="1:8" ht="15" customHeight="1">
      <c r="A47" s="356"/>
      <c r="B47" s="252"/>
      <c r="C47" s="253"/>
      <c r="D47" s="253"/>
      <c r="E47" s="253"/>
      <c r="F47" s="253"/>
      <c r="G47" s="253"/>
      <c r="H47" s="255"/>
    </row>
    <row r="48" spans="1:8" ht="15" customHeight="1">
      <c r="A48" s="357" t="s">
        <v>294</v>
      </c>
      <c r="B48" s="340">
        <v>379654.82</v>
      </c>
      <c r="C48" s="341">
        <v>449081.58099999995</v>
      </c>
      <c r="D48" s="341">
        <v>859400.08799999999</v>
      </c>
      <c r="E48" s="341">
        <v>884294.26600000006</v>
      </c>
      <c r="F48" s="341">
        <v>905161.52348278998</v>
      </c>
      <c r="G48" s="341">
        <v>901174.51369450008</v>
      </c>
      <c r="H48" s="342">
        <v>903397.82101534004</v>
      </c>
    </row>
    <row r="49" spans="1:8" ht="15" customHeight="1">
      <c r="A49" s="355" t="s">
        <v>380</v>
      </c>
      <c r="B49" s="252">
        <v>6011.7560000000003</v>
      </c>
      <c r="C49" s="253">
        <v>2987.0969999999998</v>
      </c>
      <c r="D49" s="253">
        <v>4.032</v>
      </c>
      <c r="E49" s="253">
        <v>393.01000000000005</v>
      </c>
      <c r="F49" s="253">
        <v>10607.654</v>
      </c>
      <c r="G49" s="253">
        <v>7991.3629999999994</v>
      </c>
      <c r="H49" s="255">
        <v>13994.816000000001</v>
      </c>
    </row>
    <row r="50" spans="1:8" ht="15.75">
      <c r="A50" s="356"/>
      <c r="B50" s="252"/>
      <c r="C50" s="253"/>
      <c r="D50" s="253"/>
      <c r="E50" s="253"/>
      <c r="F50" s="253"/>
      <c r="G50" s="253"/>
      <c r="H50" s="255"/>
    </row>
    <row r="51" spans="1:8" ht="15.75">
      <c r="A51" s="357" t="s">
        <v>365</v>
      </c>
      <c r="B51" s="340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2">
        <v>0</v>
      </c>
    </row>
    <row r="52" spans="1:8" ht="15.75">
      <c r="A52" s="355" t="s">
        <v>380</v>
      </c>
      <c r="B52" s="252">
        <v>0</v>
      </c>
      <c r="C52" s="253">
        <v>0</v>
      </c>
      <c r="D52" s="253">
        <v>0</v>
      </c>
      <c r="E52" s="253">
        <v>0</v>
      </c>
      <c r="F52" s="253">
        <v>0</v>
      </c>
      <c r="G52" s="253">
        <v>0</v>
      </c>
      <c r="H52" s="255">
        <v>0</v>
      </c>
    </row>
    <row r="53" spans="1:8" ht="15.75">
      <c r="A53" s="356"/>
      <c r="B53" s="252"/>
      <c r="C53" s="253"/>
      <c r="D53" s="253"/>
      <c r="E53" s="253"/>
      <c r="F53" s="253"/>
      <c r="G53" s="253"/>
      <c r="H53" s="255"/>
    </row>
    <row r="54" spans="1:8" ht="15.75">
      <c r="A54" s="358" t="s">
        <v>381</v>
      </c>
      <c r="B54" s="340">
        <v>9999944.0510000009</v>
      </c>
      <c r="C54" s="341">
        <v>11300323.671</v>
      </c>
      <c r="D54" s="341">
        <v>13510919.659</v>
      </c>
      <c r="E54" s="341">
        <v>13836286.601999998</v>
      </c>
      <c r="F54" s="341">
        <v>13841458.640999999</v>
      </c>
      <c r="G54" s="341">
        <v>14270160.702</v>
      </c>
      <c r="H54" s="342">
        <v>15048119.981999999</v>
      </c>
    </row>
    <row r="55" spans="1:8" ht="31.5">
      <c r="A55" s="359" t="s">
        <v>382</v>
      </c>
      <c r="B55" s="252">
        <v>208334.196</v>
      </c>
      <c r="C55" s="253">
        <v>274562.35600000003</v>
      </c>
      <c r="D55" s="253">
        <v>348568.66800000001</v>
      </c>
      <c r="E55" s="253">
        <v>450151.71300000005</v>
      </c>
      <c r="F55" s="253">
        <v>475252.42699999991</v>
      </c>
      <c r="G55" s="253">
        <v>498799.61799999996</v>
      </c>
      <c r="H55" s="255">
        <v>541637.69000000006</v>
      </c>
    </row>
    <row r="56" spans="1:8" s="360" customFormat="1" ht="31.5">
      <c r="A56" s="359" t="s">
        <v>383</v>
      </c>
      <c r="B56" s="252">
        <v>9547441.4050000012</v>
      </c>
      <c r="C56" s="253">
        <v>10802153.886</v>
      </c>
      <c r="D56" s="253">
        <v>12914140.363</v>
      </c>
      <c r="E56" s="253">
        <v>13071797.506999999</v>
      </c>
      <c r="F56" s="253">
        <v>12985877.992000001</v>
      </c>
      <c r="G56" s="253">
        <v>13386776.390999999</v>
      </c>
      <c r="H56" s="255">
        <v>14105288.002999999</v>
      </c>
    </row>
    <row r="57" spans="1:8" ht="31.5">
      <c r="A57" s="359" t="s">
        <v>384</v>
      </c>
      <c r="B57" s="252">
        <v>244168.45</v>
      </c>
      <c r="C57" s="253">
        <v>223607.429</v>
      </c>
      <c r="D57" s="253">
        <v>248210.62800000003</v>
      </c>
      <c r="E57" s="253">
        <v>314337.38199999998</v>
      </c>
      <c r="F57" s="253">
        <v>380328.22200000007</v>
      </c>
      <c r="G57" s="253">
        <v>384584.69299999997</v>
      </c>
      <c r="H57" s="255">
        <v>401194.28899999999</v>
      </c>
    </row>
    <row r="58" spans="1:8" ht="15.75">
      <c r="A58" s="361" t="s">
        <v>380</v>
      </c>
      <c r="B58" s="252">
        <v>5735.0899999999992</v>
      </c>
      <c r="C58" s="253">
        <v>7319.4149999999991</v>
      </c>
      <c r="D58" s="253">
        <v>7064.3130000000001</v>
      </c>
      <c r="E58" s="253">
        <v>5927.6320000000005</v>
      </c>
      <c r="F58" s="253">
        <v>7271.9380000000001</v>
      </c>
      <c r="G58" s="253">
        <v>7881.9249999999993</v>
      </c>
      <c r="H58" s="255">
        <v>7995.1149999999998</v>
      </c>
    </row>
    <row r="59" spans="1:8" ht="15.75">
      <c r="A59" s="357"/>
      <c r="B59" s="252"/>
      <c r="C59" s="253"/>
      <c r="D59" s="253"/>
      <c r="E59" s="253"/>
      <c r="F59" s="253"/>
      <c r="G59" s="253"/>
      <c r="H59" s="255"/>
    </row>
    <row r="60" spans="1:8" ht="15.75">
      <c r="A60" s="357" t="s">
        <v>296</v>
      </c>
      <c r="B60" s="340">
        <v>1230649.1340000001</v>
      </c>
      <c r="C60" s="341">
        <v>1189768.0049999999</v>
      </c>
      <c r="D60" s="341">
        <v>1483131.3840000001</v>
      </c>
      <c r="E60" s="341">
        <v>1629798.389</v>
      </c>
      <c r="F60" s="341">
        <v>1624333.04578514</v>
      </c>
      <c r="G60" s="341">
        <v>1588006.4866080903</v>
      </c>
      <c r="H60" s="342">
        <v>1662658.6568343802</v>
      </c>
    </row>
    <row r="61" spans="1:8" ht="15.75">
      <c r="A61" s="357"/>
      <c r="B61" s="252"/>
      <c r="C61" s="253"/>
      <c r="D61" s="253"/>
      <c r="E61" s="253"/>
      <c r="F61" s="362"/>
      <c r="G61" s="362"/>
      <c r="H61" s="363"/>
    </row>
    <row r="62" spans="1:8" ht="15.75">
      <c r="A62" s="357" t="s">
        <v>385</v>
      </c>
      <c r="B62" s="340">
        <v>-866017.25699999963</v>
      </c>
      <c r="C62" s="341">
        <v>-873387.88999999978</v>
      </c>
      <c r="D62" s="341">
        <v>-415171.27200000017</v>
      </c>
      <c r="E62" s="341">
        <v>26166.071999999811</v>
      </c>
      <c r="F62" s="341">
        <v>-603208.91880303971</v>
      </c>
      <c r="G62" s="341">
        <v>-500369.1302062106</v>
      </c>
      <c r="H62" s="342">
        <v>-587879.61580491997</v>
      </c>
    </row>
    <row r="63" spans="1:8" ht="15.75">
      <c r="A63" s="256"/>
      <c r="B63" s="364"/>
      <c r="C63" s="365"/>
      <c r="D63" s="365"/>
      <c r="E63" s="365"/>
      <c r="F63" s="365"/>
      <c r="G63" s="365"/>
      <c r="H63" s="366"/>
    </row>
    <row r="64" spans="1:8" ht="15.75">
      <c r="B64" s="334"/>
      <c r="C64" s="334"/>
      <c r="D64" s="367"/>
      <c r="E64" s="334"/>
      <c r="F64" s="334"/>
      <c r="G64" s="334"/>
      <c r="H64" s="334"/>
    </row>
    <row r="65" spans="1:8" ht="15.75">
      <c r="A65" s="368" t="s">
        <v>386</v>
      </c>
      <c r="B65" s="334"/>
      <c r="C65" s="334"/>
      <c r="D65" s="367"/>
      <c r="E65" s="334"/>
      <c r="F65" s="334"/>
      <c r="G65" s="334"/>
      <c r="H65" s="334"/>
    </row>
    <row r="66" spans="1:8">
      <c r="A66" s="368" t="s">
        <v>387</v>
      </c>
      <c r="H66" s="351"/>
    </row>
    <row r="67" spans="1:8" ht="15.75">
      <c r="A67" s="1722" t="s">
        <v>996</v>
      </c>
    </row>
  </sheetData>
  <mergeCells count="2">
    <mergeCell ref="A1:H1"/>
    <mergeCell ref="A3:H3"/>
  </mergeCells>
  <hyperlinks>
    <hyperlink ref="A6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J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26" customWidth="1"/>
    <col min="2" max="8" width="15.7109375" style="126" customWidth="1"/>
    <col min="9" max="13" width="8.85546875" style="369" customWidth="1"/>
    <col min="14" max="16384" width="8.85546875" style="369"/>
  </cols>
  <sheetData>
    <row r="1" spans="1:8" ht="19.5" thickBot="1">
      <c r="A1" s="2045" t="s">
        <v>180</v>
      </c>
      <c r="B1" s="2045"/>
      <c r="C1" s="2045"/>
      <c r="D1" s="2045"/>
      <c r="E1" s="2045"/>
      <c r="F1" s="2045"/>
      <c r="G1" s="2045"/>
      <c r="H1" s="2045"/>
    </row>
    <row r="3" spans="1:8" ht="16.5" customHeight="1">
      <c r="A3" s="2049" t="s">
        <v>388</v>
      </c>
      <c r="B3" s="2049"/>
      <c r="C3" s="2049"/>
      <c r="D3" s="2049"/>
      <c r="E3" s="2049"/>
      <c r="F3" s="2049"/>
      <c r="G3" s="2049"/>
      <c r="H3" s="2049"/>
    </row>
    <row r="4" spans="1:8" ht="15" customHeight="1">
      <c r="A4" s="370"/>
      <c r="B4" s="371"/>
      <c r="C4" s="371"/>
      <c r="D4" s="371"/>
      <c r="E4" s="371"/>
      <c r="F4" s="371"/>
      <c r="G4" s="371"/>
      <c r="H4" s="371"/>
    </row>
    <row r="5" spans="1:8" ht="15" customHeight="1">
      <c r="A5" s="88" t="s">
        <v>197</v>
      </c>
      <c r="B5" s="100"/>
      <c r="C5" s="100"/>
      <c r="D5" s="100"/>
      <c r="E5" s="100"/>
      <c r="F5" s="100"/>
      <c r="G5" s="100"/>
      <c r="H5" s="100"/>
    </row>
    <row r="6" spans="1:8" ht="27" customHeight="1">
      <c r="A6" s="144"/>
      <c r="B6" s="287">
        <v>2018</v>
      </c>
      <c r="C6" s="162" t="s">
        <v>358</v>
      </c>
      <c r="D6" s="162" t="s">
        <v>359</v>
      </c>
      <c r="E6" s="162" t="s">
        <v>360</v>
      </c>
      <c r="F6" s="162" t="s">
        <v>156</v>
      </c>
      <c r="G6" s="162" t="s">
        <v>159</v>
      </c>
      <c r="H6" s="162" t="s">
        <v>998</v>
      </c>
    </row>
    <row r="7" spans="1:8" ht="15" customHeight="1">
      <c r="A7" s="372"/>
      <c r="B7" s="373"/>
      <c r="C7" s="373"/>
      <c r="D7" s="373"/>
      <c r="E7" s="373"/>
      <c r="F7" s="373"/>
      <c r="G7" s="373"/>
      <c r="H7" s="374"/>
    </row>
    <row r="8" spans="1:8" ht="15" customHeight="1">
      <c r="A8" s="357" t="s">
        <v>287</v>
      </c>
      <c r="B8" s="341">
        <v>14158409.153253701</v>
      </c>
      <c r="C8" s="341">
        <v>14922176.226271531</v>
      </c>
      <c r="D8" s="341">
        <v>19109366.922747925</v>
      </c>
      <c r="E8" s="341">
        <v>20736842.478297137</v>
      </c>
      <c r="F8" s="341">
        <v>21649707.612438265</v>
      </c>
      <c r="G8" s="341">
        <v>20633240.855702054</v>
      </c>
      <c r="H8" s="342">
        <v>21028538.378117882</v>
      </c>
    </row>
    <row r="9" spans="1:8" s="268" customFormat="1" ht="15" customHeight="1">
      <c r="A9" s="355" t="s">
        <v>361</v>
      </c>
      <c r="B9" s="253">
        <v>17062004.848982774</v>
      </c>
      <c r="C9" s="253">
        <v>17636339.058603335</v>
      </c>
      <c r="D9" s="253">
        <v>22101324.567051824</v>
      </c>
      <c r="E9" s="253">
        <v>23845713.893865831</v>
      </c>
      <c r="F9" s="253">
        <v>25912666.513341092</v>
      </c>
      <c r="G9" s="253">
        <v>25661036.218809817</v>
      </c>
      <c r="H9" s="255">
        <v>25459515.911628049</v>
      </c>
    </row>
    <row r="10" spans="1:8" s="268" customFormat="1" ht="15" customHeight="1">
      <c r="A10" s="355" t="s">
        <v>367</v>
      </c>
      <c r="B10" s="253">
        <v>2903595.6957290736</v>
      </c>
      <c r="C10" s="253">
        <v>2714162.8323318046</v>
      </c>
      <c r="D10" s="253">
        <v>2991957.6443038974</v>
      </c>
      <c r="E10" s="253">
        <v>3108871.4155686963</v>
      </c>
      <c r="F10" s="253">
        <v>4262958.9009028263</v>
      </c>
      <c r="G10" s="253">
        <v>5027795.3631077632</v>
      </c>
      <c r="H10" s="255">
        <v>4430977.5335101662</v>
      </c>
    </row>
    <row r="11" spans="1:8" ht="15" customHeight="1">
      <c r="A11" s="375"/>
      <c r="B11" s="253"/>
      <c r="C11" s="253"/>
      <c r="D11" s="253"/>
      <c r="E11" s="253"/>
      <c r="F11" s="253"/>
      <c r="G11" s="253"/>
      <c r="H11" s="255"/>
    </row>
    <row r="12" spans="1:8" ht="15" customHeight="1">
      <c r="A12" s="357" t="s">
        <v>389</v>
      </c>
      <c r="B12" s="341">
        <v>22459680.704733238</v>
      </c>
      <c r="C12" s="341">
        <v>24310250.576446123</v>
      </c>
      <c r="D12" s="341">
        <v>28392353.434868086</v>
      </c>
      <c r="E12" s="341">
        <v>32778671.931900717</v>
      </c>
      <c r="F12" s="341">
        <v>32935312.757105406</v>
      </c>
      <c r="G12" s="341">
        <v>34804555.927348331</v>
      </c>
      <c r="H12" s="342">
        <v>37061627.365513891</v>
      </c>
    </row>
    <row r="13" spans="1:8" s="377" customFormat="1" ht="15" customHeight="1">
      <c r="A13" s="376" t="s">
        <v>310</v>
      </c>
      <c r="B13" s="341">
        <v>4292492.8278523572</v>
      </c>
      <c r="C13" s="341">
        <v>5143293.3323198641</v>
      </c>
      <c r="D13" s="341">
        <v>7341466.6176434243</v>
      </c>
      <c r="E13" s="341">
        <v>7643998.7755697817</v>
      </c>
      <c r="F13" s="341">
        <v>6949281.1798508018</v>
      </c>
      <c r="G13" s="341">
        <v>8116904.4644233491</v>
      </c>
      <c r="H13" s="342">
        <v>9166692.2107255384</v>
      </c>
    </row>
    <row r="14" spans="1:8" s="268" customFormat="1" ht="15" customHeight="1">
      <c r="A14" s="356" t="s">
        <v>371</v>
      </c>
      <c r="B14" s="253">
        <v>6525737.9567239899</v>
      </c>
      <c r="C14" s="253">
        <v>7227130.515533641</v>
      </c>
      <c r="D14" s="253">
        <v>10108322.343999151</v>
      </c>
      <c r="E14" s="253">
        <v>10865234.353839731</v>
      </c>
      <c r="F14" s="253">
        <v>10596952.382200278</v>
      </c>
      <c r="G14" s="253">
        <v>11169182.40944689</v>
      </c>
      <c r="H14" s="255">
        <v>12338654.25002585</v>
      </c>
    </row>
    <row r="15" spans="1:8" s="268" customFormat="1" ht="15" customHeight="1">
      <c r="A15" s="356" t="s">
        <v>373</v>
      </c>
      <c r="B15" s="253">
        <v>2233245.1288716323</v>
      </c>
      <c r="C15" s="253">
        <v>2083837.1832137771</v>
      </c>
      <c r="D15" s="253">
        <v>2766855.7263557268</v>
      </c>
      <c r="E15" s="253">
        <v>3221235.5782699496</v>
      </c>
      <c r="F15" s="253">
        <v>3647671.2023494765</v>
      </c>
      <c r="G15" s="253">
        <v>3052277.9450235409</v>
      </c>
      <c r="H15" s="255">
        <v>3171962.0393003123</v>
      </c>
    </row>
    <row r="16" spans="1:8" ht="15" customHeight="1">
      <c r="A16" s="376" t="s">
        <v>375</v>
      </c>
      <c r="B16" s="341">
        <v>18167187.87688088</v>
      </c>
      <c r="C16" s="341">
        <v>19166957.24412626</v>
      </c>
      <c r="D16" s="341">
        <v>21050886.817224663</v>
      </c>
      <c r="E16" s="341">
        <v>25134673.156330936</v>
      </c>
      <c r="F16" s="341">
        <v>25986031.577254605</v>
      </c>
      <c r="G16" s="341">
        <v>26687651.46292498</v>
      </c>
      <c r="H16" s="342">
        <v>27894935.154788349</v>
      </c>
    </row>
    <row r="17" spans="1:8" ht="15" customHeight="1">
      <c r="A17" s="359" t="s">
        <v>376</v>
      </c>
      <c r="B17" s="253">
        <v>24782.928</v>
      </c>
      <c r="C17" s="253">
        <v>10052.261999999999</v>
      </c>
      <c r="D17" s="253">
        <v>788536.83</v>
      </c>
      <c r="E17" s="253">
        <v>872244.33046401991</v>
      </c>
      <c r="F17" s="253">
        <v>820734.43132834998</v>
      </c>
      <c r="G17" s="253">
        <v>840683.08081832994</v>
      </c>
      <c r="H17" s="255">
        <v>850084.6816473098</v>
      </c>
    </row>
    <row r="18" spans="1:8" ht="15" customHeight="1">
      <c r="A18" s="359" t="s">
        <v>377</v>
      </c>
      <c r="B18" s="253">
        <v>2111032.6679096203</v>
      </c>
      <c r="C18" s="253">
        <v>2283785.0508371298</v>
      </c>
      <c r="D18" s="253">
        <v>2151307.05987851</v>
      </c>
      <c r="E18" s="253">
        <v>2426505.7644809801</v>
      </c>
      <c r="F18" s="253">
        <v>2518345.3616330498</v>
      </c>
      <c r="G18" s="253">
        <v>2517628.1687036203</v>
      </c>
      <c r="H18" s="255">
        <v>2538124.9733635401</v>
      </c>
    </row>
    <row r="19" spans="1:8" ht="15" customHeight="1">
      <c r="A19" s="359" t="s">
        <v>379</v>
      </c>
      <c r="B19" s="253">
        <v>16031372.280971259</v>
      </c>
      <c r="C19" s="253">
        <v>16873119.931289129</v>
      </c>
      <c r="D19" s="253">
        <v>18111042.927346151</v>
      </c>
      <c r="E19" s="253">
        <v>21835923.061385937</v>
      </c>
      <c r="F19" s="253">
        <v>22646951.784293205</v>
      </c>
      <c r="G19" s="253">
        <v>23329340.213403031</v>
      </c>
      <c r="H19" s="255">
        <v>24506725.4997775</v>
      </c>
    </row>
    <row r="20" spans="1:8" s="268" customFormat="1" ht="15" customHeight="1">
      <c r="A20" s="356"/>
      <c r="B20" s="253"/>
      <c r="C20" s="253"/>
      <c r="D20" s="253"/>
      <c r="E20" s="253"/>
      <c r="F20" s="253"/>
      <c r="G20" s="253"/>
      <c r="H20" s="255"/>
    </row>
    <row r="21" spans="1:8" ht="15" customHeight="1">
      <c r="A21" s="378" t="s">
        <v>390</v>
      </c>
      <c r="B21" s="341">
        <v>2259405.5286460002</v>
      </c>
      <c r="C21" s="341">
        <v>2299713.7225860003</v>
      </c>
      <c r="D21" s="341">
        <v>2827143.9845209992</v>
      </c>
      <c r="E21" s="341">
        <v>2997096.6441170899</v>
      </c>
      <c r="F21" s="341">
        <v>3056406.7872800692</v>
      </c>
      <c r="G21" s="341">
        <v>3259243.15959372</v>
      </c>
      <c r="H21" s="342">
        <v>3315158.9133624104</v>
      </c>
    </row>
    <row r="22" spans="1:8" ht="15" customHeight="1">
      <c r="A22" s="356"/>
      <c r="B22" s="253"/>
      <c r="C22" s="253"/>
      <c r="D22" s="253"/>
      <c r="E22" s="253"/>
      <c r="F22" s="105"/>
      <c r="G22" s="105"/>
      <c r="H22" s="379"/>
    </row>
    <row r="23" spans="1:8" ht="15" customHeight="1">
      <c r="A23" s="378" t="s">
        <v>363</v>
      </c>
      <c r="B23" s="341">
        <v>16579116.011808058</v>
      </c>
      <c r="C23" s="341">
        <v>16829903.182342522</v>
      </c>
      <c r="D23" s="341">
        <v>19691581.529002801</v>
      </c>
      <c r="E23" s="341">
        <v>24016976.756112326</v>
      </c>
      <c r="F23" s="341">
        <v>23917507.726220701</v>
      </c>
      <c r="G23" s="341">
        <v>24321266.032708123</v>
      </c>
      <c r="H23" s="342">
        <v>26474026.402163532</v>
      </c>
    </row>
    <row r="24" spans="1:8" ht="15" customHeight="1">
      <c r="A24" s="356"/>
      <c r="B24" s="253"/>
      <c r="C24" s="253"/>
      <c r="D24" s="253"/>
      <c r="E24" s="253"/>
      <c r="F24" s="105"/>
      <c r="G24" s="105"/>
      <c r="H24" s="379"/>
    </row>
    <row r="25" spans="1:8" ht="15" customHeight="1">
      <c r="A25" s="357" t="s">
        <v>341</v>
      </c>
      <c r="B25" s="341">
        <v>159481.11077142053</v>
      </c>
      <c r="C25" s="341">
        <v>135247.24766976802</v>
      </c>
      <c r="D25" s="341">
        <v>264528.15855273465</v>
      </c>
      <c r="E25" s="341">
        <v>390670.52892545471</v>
      </c>
      <c r="F25" s="341">
        <v>310080.87228541111</v>
      </c>
      <c r="G25" s="341">
        <v>448727.38022675394</v>
      </c>
      <c r="H25" s="342">
        <v>394908.47998642549</v>
      </c>
    </row>
    <row r="26" spans="1:8" ht="15" customHeight="1">
      <c r="A26" s="356"/>
      <c r="B26" s="253"/>
      <c r="C26" s="253"/>
      <c r="D26" s="253"/>
      <c r="E26" s="253"/>
      <c r="F26" s="105"/>
      <c r="G26" s="105"/>
      <c r="H26" s="379"/>
    </row>
    <row r="27" spans="1:8" ht="15" customHeight="1">
      <c r="A27" s="357" t="s">
        <v>294</v>
      </c>
      <c r="B27" s="341">
        <v>446675.93400000001</v>
      </c>
      <c r="C27" s="341">
        <v>474676.65700000001</v>
      </c>
      <c r="D27" s="341">
        <v>884773.79599999997</v>
      </c>
      <c r="E27" s="341">
        <v>898173.13472605008</v>
      </c>
      <c r="F27" s="341">
        <v>910295.71534371004</v>
      </c>
      <c r="G27" s="341">
        <v>909724.10692015011</v>
      </c>
      <c r="H27" s="342">
        <v>907465.68856744992</v>
      </c>
    </row>
    <row r="28" spans="1:8" ht="15" customHeight="1">
      <c r="A28" s="356"/>
      <c r="B28" s="253"/>
      <c r="C28" s="253"/>
      <c r="D28" s="253"/>
      <c r="E28" s="253"/>
      <c r="F28" s="105"/>
      <c r="G28" s="105"/>
      <c r="H28" s="379"/>
    </row>
    <row r="29" spans="1:8" ht="15" customHeight="1">
      <c r="A29" s="357" t="s">
        <v>365</v>
      </c>
      <c r="B29" s="341">
        <v>296.67599999999999</v>
      </c>
      <c r="C29" s="341">
        <v>21.620999999999999</v>
      </c>
      <c r="D29" s="341">
        <v>77.974999999999994</v>
      </c>
      <c r="E29" s="341">
        <v>155.06285130000001</v>
      </c>
      <c r="F29" s="341">
        <v>2358.0604342300003</v>
      </c>
      <c r="G29" s="341">
        <v>4880.1829202700001</v>
      </c>
      <c r="H29" s="342">
        <v>2829.0367463900002</v>
      </c>
    </row>
    <row r="30" spans="1:8" ht="15" customHeight="1">
      <c r="A30" s="356"/>
      <c r="B30" s="253"/>
      <c r="C30" s="253"/>
      <c r="D30" s="253"/>
      <c r="E30" s="253"/>
      <c r="F30" s="105"/>
      <c r="G30" s="105"/>
      <c r="H30" s="379"/>
    </row>
    <row r="31" spans="1:8" ht="15" customHeight="1">
      <c r="A31" s="358" t="s">
        <v>381</v>
      </c>
      <c r="B31" s="341">
        <v>9994208.9610000011</v>
      </c>
      <c r="C31" s="341">
        <v>11293004.255999999</v>
      </c>
      <c r="D31" s="341">
        <v>13503855.345999999</v>
      </c>
      <c r="E31" s="341">
        <v>13830358.969999997</v>
      </c>
      <c r="F31" s="341">
        <v>13834186.703</v>
      </c>
      <c r="G31" s="341">
        <v>14262278.776999999</v>
      </c>
      <c r="H31" s="342">
        <v>15040124.866999999</v>
      </c>
    </row>
    <row r="32" spans="1:8" ht="15" customHeight="1">
      <c r="A32" s="357"/>
      <c r="B32" s="253"/>
      <c r="C32" s="253"/>
      <c r="D32" s="253"/>
      <c r="E32" s="253"/>
      <c r="F32" s="105"/>
      <c r="G32" s="105"/>
      <c r="H32" s="379"/>
    </row>
    <row r="33" spans="1:10" ht="15" customHeight="1">
      <c r="A33" s="357" t="s">
        <v>296</v>
      </c>
      <c r="B33" s="341">
        <v>7021013.350880757</v>
      </c>
      <c r="C33" s="341">
        <v>8512721.7579534575</v>
      </c>
      <c r="D33" s="341">
        <v>11787262.79307016</v>
      </c>
      <c r="E33" s="341">
        <v>12122517.667569326</v>
      </c>
      <c r="F33" s="341">
        <v>13747595.874222334</v>
      </c>
      <c r="G33" s="341">
        <v>13146385.711605715</v>
      </c>
      <c r="H33" s="342">
        <v>12596133.373251542</v>
      </c>
    </row>
    <row r="34" spans="1:10" ht="15" customHeight="1">
      <c r="A34" s="357"/>
      <c r="B34" s="253"/>
      <c r="C34" s="253"/>
      <c r="D34" s="253"/>
      <c r="E34" s="253"/>
      <c r="F34" s="105"/>
      <c r="G34" s="105"/>
      <c r="H34" s="379"/>
    </row>
    <row r="35" spans="1:10" ht="15" customHeight="1">
      <c r="A35" s="357" t="s">
        <v>385</v>
      </c>
      <c r="B35" s="341">
        <v>157892.2848807117</v>
      </c>
      <c r="C35" s="341">
        <v>-312861.64183415502</v>
      </c>
      <c r="D35" s="341">
        <v>-1457503.2245307015</v>
      </c>
      <c r="E35" s="341">
        <v>-740434.35410357011</v>
      </c>
      <c r="F35" s="341">
        <v>-1193411.3692589432</v>
      </c>
      <c r="G35" s="341">
        <v>-914708.56794046832</v>
      </c>
      <c r="H35" s="342">
        <v>-640481.0174621488</v>
      </c>
    </row>
    <row r="36" spans="1:10" ht="15" customHeight="1">
      <c r="A36" s="380"/>
      <c r="B36" s="271"/>
      <c r="C36" s="271"/>
      <c r="D36" s="271"/>
      <c r="E36" s="271"/>
      <c r="F36" s="271"/>
      <c r="G36" s="271"/>
      <c r="H36" s="272"/>
    </row>
    <row r="37" spans="1:10" ht="15" customHeight="1">
      <c r="A37" s="105"/>
      <c r="B37" s="274"/>
      <c r="C37" s="274"/>
      <c r="D37" s="274"/>
      <c r="E37" s="274"/>
      <c r="F37" s="274"/>
      <c r="G37" s="274"/>
      <c r="H37" s="274"/>
    </row>
    <row r="38" spans="1:10" s="383" customFormat="1" ht="15" customHeight="1">
      <c r="A38" s="127" t="s">
        <v>391</v>
      </c>
      <c r="B38" s="124"/>
      <c r="C38" s="124"/>
      <c r="D38" s="124"/>
      <c r="E38" s="124"/>
      <c r="F38" s="381"/>
      <c r="G38" s="381"/>
      <c r="H38" s="381"/>
      <c r="I38" s="382"/>
      <c r="J38" s="382"/>
    </row>
    <row r="39" spans="1:10" s="383" customFormat="1" ht="15" customHeight="1">
      <c r="A39" s="124" t="s">
        <v>392</v>
      </c>
      <c r="B39" s="124"/>
      <c r="C39" s="124"/>
      <c r="D39" s="124"/>
      <c r="E39" s="124"/>
      <c r="F39" s="381"/>
      <c r="G39" s="381"/>
      <c r="H39" s="381"/>
      <c r="I39" s="382"/>
      <c r="J39" s="382"/>
    </row>
    <row r="40" spans="1:10" s="383" customFormat="1" ht="15" customHeight="1">
      <c r="A40" s="127" t="s">
        <v>393</v>
      </c>
      <c r="B40" s="124"/>
      <c r="C40" s="124"/>
      <c r="D40" s="124"/>
      <c r="E40" s="124"/>
      <c r="F40" s="124"/>
      <c r="G40" s="124"/>
      <c r="H40" s="124"/>
    </row>
    <row r="41" spans="1:10" s="385" customFormat="1" ht="15" customHeight="1">
      <c r="A41" s="1724" t="s">
        <v>996</v>
      </c>
      <c r="B41" s="384"/>
      <c r="C41" s="384"/>
      <c r="D41" s="384"/>
      <c r="E41" s="384"/>
      <c r="F41" s="384"/>
      <c r="G41" s="384"/>
      <c r="H41" s="384"/>
    </row>
    <row r="42" spans="1:10" s="387" customFormat="1" ht="15" customHeight="1">
      <c r="A42" s="386"/>
      <c r="B42" s="386"/>
      <c r="C42" s="386"/>
      <c r="D42" s="386"/>
      <c r="E42" s="386"/>
      <c r="F42" s="386"/>
      <c r="G42" s="386"/>
      <c r="H42" s="386"/>
    </row>
    <row r="43" spans="1:10" s="387" customFormat="1" ht="15" customHeight="1">
      <c r="A43" s="386"/>
      <c r="B43" s="388"/>
      <c r="C43" s="388"/>
      <c r="D43" s="388"/>
      <c r="E43" s="388"/>
      <c r="F43" s="388"/>
      <c r="G43" s="388"/>
      <c r="H43" s="388"/>
    </row>
    <row r="44" spans="1:10" s="387" customFormat="1" ht="15" customHeight="1">
      <c r="A44" s="386"/>
      <c r="B44" s="388"/>
      <c r="C44" s="388"/>
      <c r="D44" s="388"/>
      <c r="E44" s="388"/>
      <c r="F44" s="388"/>
      <c r="G44" s="388"/>
      <c r="H44" s="388"/>
    </row>
    <row r="45" spans="1:10" s="387" customFormat="1" ht="15" customHeight="1">
      <c r="A45" s="386"/>
      <c r="B45" s="388"/>
      <c r="C45" s="388"/>
      <c r="D45" s="388"/>
      <c r="E45" s="388"/>
      <c r="F45" s="388"/>
      <c r="G45" s="388"/>
      <c r="H45" s="388"/>
    </row>
    <row r="46" spans="1:10" s="387" customFormat="1" ht="15" customHeight="1">
      <c r="A46" s="386"/>
      <c r="B46" s="388"/>
      <c r="C46" s="388"/>
      <c r="D46" s="388"/>
      <c r="E46" s="388"/>
      <c r="F46" s="388"/>
      <c r="G46" s="388"/>
      <c r="H46" s="388"/>
    </row>
    <row r="47" spans="1:10" s="387" customFormat="1" ht="15" customHeight="1">
      <c r="A47" s="386"/>
      <c r="B47" s="388"/>
      <c r="C47" s="388"/>
      <c r="D47" s="388"/>
      <c r="E47" s="388"/>
      <c r="F47" s="388"/>
      <c r="G47" s="388"/>
      <c r="H47" s="388"/>
    </row>
    <row r="48" spans="1:10" s="387" customFormat="1" ht="15" customHeight="1">
      <c r="A48" s="386"/>
      <c r="B48" s="388"/>
      <c r="C48" s="388"/>
      <c r="D48" s="388"/>
      <c r="E48" s="388"/>
      <c r="F48" s="388"/>
      <c r="G48" s="388"/>
      <c r="H48" s="388"/>
    </row>
    <row r="49" spans="1:8" s="387" customFormat="1" ht="15" customHeight="1">
      <c r="A49" s="386"/>
      <c r="B49" s="388"/>
      <c r="C49" s="388"/>
      <c r="D49" s="388"/>
      <c r="E49" s="388"/>
      <c r="F49" s="388"/>
      <c r="G49" s="388"/>
      <c r="H49" s="388"/>
    </row>
    <row r="50" spans="1:8" s="387" customFormat="1" ht="15" customHeight="1">
      <c r="A50" s="386"/>
      <c r="B50" s="388"/>
      <c r="C50" s="388"/>
      <c r="D50" s="388"/>
      <c r="E50" s="388"/>
      <c r="F50" s="388"/>
      <c r="G50" s="388"/>
      <c r="H50" s="388"/>
    </row>
    <row r="51" spans="1:8" ht="15" customHeight="1">
      <c r="A51" s="389"/>
      <c r="B51" s="390"/>
      <c r="C51" s="390"/>
      <c r="D51" s="390"/>
      <c r="E51" s="390"/>
      <c r="F51" s="390"/>
      <c r="G51" s="390"/>
      <c r="H51" s="390"/>
    </row>
    <row r="52" spans="1:8" ht="15" customHeight="1">
      <c r="A52" s="389"/>
      <c r="B52" s="391"/>
      <c r="C52" s="391"/>
      <c r="D52" s="391"/>
      <c r="E52" s="391"/>
      <c r="F52" s="391"/>
      <c r="G52" s="391"/>
      <c r="H52" s="391"/>
    </row>
    <row r="53" spans="1:8" ht="15" customHeight="1">
      <c r="A53" s="389"/>
      <c r="B53" s="391"/>
      <c r="C53" s="391"/>
      <c r="D53" s="391"/>
      <c r="E53" s="391"/>
      <c r="F53" s="391"/>
      <c r="G53" s="391"/>
      <c r="H53" s="391"/>
    </row>
    <row r="54" spans="1:8">
      <c r="A54" s="389"/>
      <c r="B54" s="389"/>
      <c r="C54" s="389"/>
      <c r="D54" s="389"/>
      <c r="E54" s="389"/>
      <c r="F54" s="389"/>
      <c r="G54" s="389"/>
      <c r="H54" s="389"/>
    </row>
    <row r="55" spans="1:8">
      <c r="A55" s="389"/>
      <c r="B55" s="392"/>
      <c r="C55" s="392"/>
      <c r="D55" s="392"/>
      <c r="E55" s="392"/>
      <c r="F55" s="392"/>
      <c r="G55" s="392"/>
      <c r="H55" s="392"/>
    </row>
    <row r="56" spans="1:8">
      <c r="A56" s="389"/>
      <c r="B56" s="391"/>
      <c r="C56" s="391"/>
      <c r="D56" s="391"/>
      <c r="E56" s="391"/>
      <c r="F56" s="391"/>
      <c r="G56" s="391"/>
      <c r="H56" s="391"/>
    </row>
    <row r="57" spans="1:8">
      <c r="A57" s="389"/>
      <c r="B57" s="391"/>
      <c r="C57" s="391"/>
      <c r="D57" s="391"/>
      <c r="E57" s="391"/>
      <c r="F57" s="391"/>
      <c r="G57" s="391"/>
      <c r="H57" s="391"/>
    </row>
    <row r="58" spans="1:8">
      <c r="A58" s="389"/>
      <c r="B58" s="391"/>
      <c r="C58" s="391"/>
      <c r="D58" s="391"/>
      <c r="E58" s="391"/>
      <c r="F58" s="391"/>
      <c r="G58" s="391"/>
      <c r="H58" s="391"/>
    </row>
    <row r="59" spans="1:8">
      <c r="A59" s="389"/>
      <c r="B59" s="391"/>
      <c r="C59" s="391"/>
      <c r="D59" s="391"/>
      <c r="E59" s="391"/>
      <c r="F59" s="391"/>
      <c r="G59" s="391"/>
      <c r="H59" s="391"/>
    </row>
    <row r="60" spans="1:8">
      <c r="A60" s="389"/>
      <c r="B60" s="391"/>
      <c r="C60" s="391"/>
      <c r="D60" s="391"/>
      <c r="E60" s="391"/>
      <c r="F60" s="391"/>
      <c r="G60" s="391"/>
      <c r="H60" s="391"/>
    </row>
  </sheetData>
  <mergeCells count="2">
    <mergeCell ref="A1:H1"/>
    <mergeCell ref="A3:H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B596"/>
  <sheetViews>
    <sheetView view="pageBreakPreview" topLeftCell="A22" zoomScale="60" zoomScaleNormal="75" workbookViewId="0">
      <selection activeCell="A49" sqref="A49"/>
    </sheetView>
  </sheetViews>
  <sheetFormatPr defaultColWidth="9.140625" defaultRowHeight="15"/>
  <cols>
    <col min="1" max="1" width="60.5703125" style="393" customWidth="1"/>
    <col min="2" max="2" width="13.7109375" style="440" customWidth="1"/>
    <col min="3" max="3" width="13.7109375" style="440" customWidth="1" collapsed="1"/>
    <col min="4" max="16" width="13.7109375" style="440" customWidth="1"/>
    <col min="17" max="17" width="12.28515625" style="393" bestFit="1" customWidth="1"/>
    <col min="18" max="21" width="9.140625" style="393"/>
    <col min="22" max="23" width="11.28515625" style="393" bestFit="1" customWidth="1"/>
    <col min="24" max="16384" width="9.140625" style="393"/>
  </cols>
  <sheetData>
    <row r="1" spans="1:28" ht="19.5" thickBot="1">
      <c r="A1" s="2047" t="s">
        <v>180</v>
      </c>
      <c r="B1" s="2047"/>
      <c r="C1" s="2047"/>
      <c r="D1" s="2047"/>
      <c r="E1" s="2047"/>
      <c r="F1" s="2047"/>
      <c r="G1" s="2047"/>
      <c r="H1" s="2047"/>
      <c r="I1" s="2047"/>
      <c r="J1" s="2047"/>
      <c r="K1" s="2047"/>
      <c r="L1" s="2047"/>
      <c r="M1" s="2047"/>
      <c r="N1" s="2047"/>
      <c r="O1" s="2047"/>
      <c r="P1" s="2047"/>
    </row>
    <row r="3" spans="1:28" s="394" customFormat="1" ht="21">
      <c r="A3" s="2051" t="s">
        <v>394</v>
      </c>
      <c r="B3" s="2051"/>
      <c r="C3" s="2051"/>
      <c r="D3" s="2051"/>
      <c r="E3" s="2051"/>
      <c r="F3" s="2051"/>
      <c r="G3" s="2051"/>
      <c r="H3" s="2051"/>
      <c r="I3" s="2051"/>
      <c r="J3" s="2051"/>
      <c r="K3" s="2051"/>
      <c r="L3" s="2051"/>
      <c r="M3" s="2051"/>
      <c r="N3" s="2051"/>
      <c r="O3" s="2051"/>
      <c r="P3" s="2051"/>
    </row>
    <row r="4" spans="1:28" ht="15" customHeight="1">
      <c r="A4" s="395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</row>
    <row r="5" spans="1:28" ht="15" customHeight="1">
      <c r="A5" s="397" t="s">
        <v>197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</row>
    <row r="6" spans="1:28" s="400" customFormat="1" ht="27" customHeight="1">
      <c r="A6" s="144"/>
      <c r="B6" s="162" t="s">
        <v>198</v>
      </c>
      <c r="C6" s="162" t="s">
        <v>199</v>
      </c>
      <c r="D6" s="162" t="s">
        <v>200</v>
      </c>
      <c r="E6" s="162" t="s">
        <v>339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16" t="s">
        <v>161</v>
      </c>
      <c r="N6" s="1816">
        <v>44834</v>
      </c>
      <c r="O6" s="1816">
        <v>44865</v>
      </c>
      <c r="P6" s="1816">
        <v>44895</v>
      </c>
      <c r="Q6" s="399"/>
      <c r="T6" s="156"/>
      <c r="U6" s="156"/>
      <c r="V6" s="156"/>
      <c r="W6" s="156"/>
    </row>
    <row r="7" spans="1:28" ht="20.25" customHeight="1">
      <c r="A7" s="401" t="s">
        <v>395</v>
      </c>
      <c r="B7" s="182">
        <v>6650873.3527398203</v>
      </c>
      <c r="C7" s="182">
        <v>6893176.4165781699</v>
      </c>
      <c r="D7" s="182">
        <v>9777550.7637574896</v>
      </c>
      <c r="E7" s="182">
        <v>10957713.88368812</v>
      </c>
      <c r="F7" s="182">
        <v>10683933.841816396</v>
      </c>
      <c r="G7" s="182">
        <v>10764863.0041462</v>
      </c>
      <c r="H7" s="182">
        <v>10791799.9480779</v>
      </c>
      <c r="I7" s="182">
        <v>9968049.1831960697</v>
      </c>
      <c r="J7" s="182">
        <v>9875007.5060819704</v>
      </c>
      <c r="K7" s="182">
        <v>10688772.037341861</v>
      </c>
      <c r="L7" s="182">
        <v>11579073.55026816</v>
      </c>
      <c r="M7" s="182">
        <v>12076476.603292301</v>
      </c>
      <c r="N7" s="182">
        <v>11871383.769992501</v>
      </c>
      <c r="O7" s="182">
        <v>12374432.312466979</v>
      </c>
      <c r="P7" s="183">
        <v>11719901.798931289</v>
      </c>
      <c r="Q7" s="399"/>
      <c r="R7" s="402"/>
      <c r="S7" s="402"/>
      <c r="T7" s="156"/>
      <c r="U7" s="156"/>
      <c r="V7" s="156"/>
      <c r="W7" s="156"/>
      <c r="X7" s="402"/>
      <c r="Y7" s="402"/>
      <c r="Z7" s="402"/>
      <c r="AA7" s="402"/>
      <c r="AB7" s="402"/>
    </row>
    <row r="8" spans="1:28" s="407" customFormat="1" ht="15" customHeight="1">
      <c r="A8" s="403" t="s">
        <v>396</v>
      </c>
      <c r="B8" s="404">
        <v>11.063145008657486</v>
      </c>
      <c r="C8" s="404">
        <v>2.5975336269086426</v>
      </c>
      <c r="D8" s="404">
        <v>1.1379582598612927</v>
      </c>
      <c r="E8" s="404">
        <v>4.5963492308582801</v>
      </c>
      <c r="F8" s="404">
        <v>-2.4985142409976504</v>
      </c>
      <c r="G8" s="404">
        <v>0.75748468240274747</v>
      </c>
      <c r="H8" s="404">
        <v>0.25023025301227619</v>
      </c>
      <c r="I8" s="404">
        <v>-7.6331174488510385</v>
      </c>
      <c r="J8" s="404">
        <v>-0.93339905736968376</v>
      </c>
      <c r="K8" s="404">
        <v>8.2406472173180276</v>
      </c>
      <c r="L8" s="404">
        <v>8.3293151899580096</v>
      </c>
      <c r="M8" s="404">
        <v>4.2957068271893206</v>
      </c>
      <c r="N8" s="404">
        <v>-1.6982836967852677</v>
      </c>
      <c r="O8" s="404">
        <v>4.2374886720960347</v>
      </c>
      <c r="P8" s="405">
        <v>-5.289378106470906</v>
      </c>
      <c r="Q8" s="399"/>
      <c r="R8" s="406"/>
      <c r="S8" s="406"/>
      <c r="T8" s="156"/>
      <c r="U8" s="156"/>
      <c r="V8" s="156"/>
      <c r="W8" s="156"/>
      <c r="X8" s="406"/>
      <c r="Y8" s="406"/>
      <c r="Z8" s="406"/>
      <c r="AA8" s="406"/>
      <c r="AB8" s="406"/>
    </row>
    <row r="9" spans="1:28" s="407" customFormat="1" ht="15" customHeight="1">
      <c r="A9" s="403" t="s">
        <v>397</v>
      </c>
      <c r="B9" s="404">
        <v>20.115665803198141</v>
      </c>
      <c r="C9" s="404">
        <v>3.6431766324122492</v>
      </c>
      <c r="D9" s="404">
        <v>41.843907262294437</v>
      </c>
      <c r="E9" s="404">
        <v>12.070130326555287</v>
      </c>
      <c r="F9" s="404">
        <v>-2.4985142409976504</v>
      </c>
      <c r="G9" s="404">
        <v>-1.7599554212580983</v>
      </c>
      <c r="H9" s="404">
        <v>-1.5141291091493372</v>
      </c>
      <c r="I9" s="404">
        <v>-9.0316713047717485</v>
      </c>
      <c r="J9" s="404">
        <v>-9.8807688273179792</v>
      </c>
      <c r="K9" s="404">
        <v>-2.4543609114179503</v>
      </c>
      <c r="L9" s="404">
        <v>5.6705228223289197</v>
      </c>
      <c r="M9" s="404">
        <v>10.209818685534344</v>
      </c>
      <c r="N9" s="404">
        <v>8.3381433025412974</v>
      </c>
      <c r="O9" s="404">
        <v>12.928959852545646</v>
      </c>
      <c r="P9" s="405">
        <v>6.9557201742398007</v>
      </c>
      <c r="Q9" s="399"/>
      <c r="R9" s="406"/>
      <c r="S9" s="406"/>
      <c r="T9" s="156"/>
      <c r="U9" s="156"/>
      <c r="V9" s="156"/>
      <c r="W9" s="156"/>
      <c r="X9" s="406"/>
      <c r="Y9" s="406"/>
      <c r="Z9" s="406"/>
      <c r="AA9" s="406"/>
      <c r="AB9" s="406"/>
    </row>
    <row r="10" spans="1:28" ht="15" customHeight="1">
      <c r="A10" s="408" t="s">
        <v>398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10"/>
      <c r="Q10" s="399"/>
      <c r="T10" s="156"/>
      <c r="U10" s="156"/>
      <c r="V10" s="156"/>
      <c r="W10" s="156"/>
    </row>
    <row r="11" spans="1:28" ht="15" customHeight="1">
      <c r="A11" s="408" t="s">
        <v>399</v>
      </c>
      <c r="B11" s="411">
        <v>2618852.2896460001</v>
      </c>
      <c r="C11" s="411">
        <v>2688264.6055860003</v>
      </c>
      <c r="D11" s="411">
        <v>3250372.0905209994</v>
      </c>
      <c r="E11" s="411">
        <v>3451715.0586390002</v>
      </c>
      <c r="F11" s="411">
        <v>3429932.5129400003</v>
      </c>
      <c r="G11" s="411">
        <v>3408116.0828029998</v>
      </c>
      <c r="H11" s="411">
        <v>3523866.1267259996</v>
      </c>
      <c r="I11" s="411">
        <v>3574719.8331149998</v>
      </c>
      <c r="J11" s="411">
        <v>3520450.4464620003</v>
      </c>
      <c r="K11" s="411">
        <v>3674234.4948820001</v>
      </c>
      <c r="L11" s="411">
        <v>3779485.0078449999</v>
      </c>
      <c r="M11" s="411">
        <v>3762229.4959500004</v>
      </c>
      <c r="N11" s="411">
        <v>3762938.7336630002</v>
      </c>
      <c r="O11" s="411">
        <v>3765032.4983820003</v>
      </c>
      <c r="P11" s="412">
        <v>3701001.7945960001</v>
      </c>
      <c r="Q11" s="399"/>
      <c r="T11" s="156"/>
      <c r="U11" s="156"/>
      <c r="V11" s="156"/>
      <c r="W11" s="156"/>
    </row>
    <row r="12" spans="1:28" ht="15" customHeight="1">
      <c r="A12" s="408"/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2"/>
      <c r="Q12" s="399"/>
      <c r="T12" s="156"/>
      <c r="U12" s="156"/>
      <c r="V12" s="156"/>
      <c r="W12" s="156"/>
    </row>
    <row r="13" spans="1:28" s="415" customFormat="1" ht="15" customHeight="1">
      <c r="A13" s="408" t="s">
        <v>400</v>
      </c>
      <c r="B13" s="413">
        <v>4032021.0630938201</v>
      </c>
      <c r="C13" s="413">
        <v>4204911.8109921701</v>
      </c>
      <c r="D13" s="413">
        <v>6527178.6732364893</v>
      </c>
      <c r="E13" s="413">
        <v>7505998.82504912</v>
      </c>
      <c r="F13" s="413">
        <v>7254001.3288763948</v>
      </c>
      <c r="G13" s="413">
        <v>7356746.9213431999</v>
      </c>
      <c r="H13" s="413">
        <v>7267933.8213519007</v>
      </c>
      <c r="I13" s="413">
        <v>6393329.3500810694</v>
      </c>
      <c r="J13" s="413">
        <v>6354557.0596199706</v>
      </c>
      <c r="K13" s="413">
        <v>7014537.5424598604</v>
      </c>
      <c r="L13" s="413">
        <v>7799588.5424231607</v>
      </c>
      <c r="M13" s="413">
        <v>8314247.1073423</v>
      </c>
      <c r="N13" s="413">
        <v>8108445.0363295013</v>
      </c>
      <c r="O13" s="413">
        <v>8609399.8140849788</v>
      </c>
      <c r="P13" s="414">
        <v>8018900.0043352889</v>
      </c>
      <c r="Q13" s="399"/>
      <c r="T13" s="156"/>
      <c r="U13" s="156"/>
      <c r="V13" s="156"/>
      <c r="W13" s="156"/>
    </row>
    <row r="14" spans="1:28" s="400" customFormat="1" ht="15" customHeight="1">
      <c r="A14" s="416" t="s">
        <v>401</v>
      </c>
      <c r="B14" s="417">
        <v>5995748.3549635606</v>
      </c>
      <c r="C14" s="417">
        <v>5430745.0505064493</v>
      </c>
      <c r="D14" s="417">
        <v>5087846.099493769</v>
      </c>
      <c r="E14" s="417">
        <v>6945442.2881493885</v>
      </c>
      <c r="F14" s="417">
        <v>7008007.2344694939</v>
      </c>
      <c r="G14" s="417">
        <v>7909223.6767573496</v>
      </c>
      <c r="H14" s="417">
        <v>7211682.6117950864</v>
      </c>
      <c r="I14" s="417">
        <v>7242427.7592376182</v>
      </c>
      <c r="J14" s="417">
        <v>7037712.2293417789</v>
      </c>
      <c r="K14" s="417">
        <v>7096525.306902729</v>
      </c>
      <c r="L14" s="417">
        <v>7574108.0141928904</v>
      </c>
      <c r="M14" s="417">
        <v>7941085.7451153314</v>
      </c>
      <c r="N14" s="417">
        <v>7210050.9095299197</v>
      </c>
      <c r="O14" s="417">
        <v>7570781.0129252914</v>
      </c>
      <c r="P14" s="418">
        <v>6897649.2760254825</v>
      </c>
      <c r="Q14" s="399"/>
      <c r="T14" s="156"/>
      <c r="U14" s="156"/>
      <c r="V14" s="156"/>
      <c r="W14" s="156"/>
    </row>
    <row r="15" spans="1:28" s="422" customFormat="1" ht="15" customHeight="1">
      <c r="A15" s="419" t="s">
        <v>396</v>
      </c>
      <c r="B15" s="420">
        <v>4.2741499574531474</v>
      </c>
      <c r="C15" s="420">
        <v>-1.8457050932745034</v>
      </c>
      <c r="D15" s="420">
        <v>-9.6911840101612512</v>
      </c>
      <c r="E15" s="420">
        <v>12.917723674898298</v>
      </c>
      <c r="F15" s="420">
        <v>0.90080579068170152</v>
      </c>
      <c r="G15" s="420">
        <v>12.859810387397204</v>
      </c>
      <c r="H15" s="420">
        <v>-8.8193366817038026</v>
      </c>
      <c r="I15" s="420">
        <v>0.42632418947898998</v>
      </c>
      <c r="J15" s="420">
        <v>-2.8266147306022873</v>
      </c>
      <c r="K15" s="420">
        <v>0.83568460380840293</v>
      </c>
      <c r="L15" s="420">
        <v>6.7298105289023766</v>
      </c>
      <c r="M15" s="420">
        <v>4.8451610438453372</v>
      </c>
      <c r="N15" s="420">
        <v>-9.2057290281128132</v>
      </c>
      <c r="O15" s="420">
        <v>5.0031561208336797</v>
      </c>
      <c r="P15" s="421">
        <v>-8.8911795989158549</v>
      </c>
      <c r="Q15" s="399"/>
      <c r="T15" s="156"/>
      <c r="U15" s="156"/>
      <c r="V15" s="156"/>
      <c r="W15" s="156"/>
    </row>
    <row r="16" spans="1:28" s="422" customFormat="1" ht="15" customHeight="1">
      <c r="A16" s="419" t="s">
        <v>397</v>
      </c>
      <c r="B16" s="420">
        <v>16.143919020046866</v>
      </c>
      <c r="C16" s="420">
        <v>-9.4233992323806461</v>
      </c>
      <c r="D16" s="420">
        <v>-6.3140314602082555</v>
      </c>
      <c r="E16" s="420">
        <v>36.510463412807383</v>
      </c>
      <c r="F16" s="420">
        <v>0.90080579068170152</v>
      </c>
      <c r="G16" s="420">
        <v>13.876458094719268</v>
      </c>
      <c r="H16" s="420">
        <v>3.83330985414662</v>
      </c>
      <c r="I16" s="420">
        <v>4.2759763707915113</v>
      </c>
      <c r="J16" s="420">
        <v>1.3284962622153671</v>
      </c>
      <c r="K16" s="420">
        <v>2.1752829047492668</v>
      </c>
      <c r="L16" s="420">
        <v>9.0514858516088879</v>
      </c>
      <c r="M16" s="420">
        <v>14.335205961825537</v>
      </c>
      <c r="N16" s="420">
        <v>3.8098167172451838</v>
      </c>
      <c r="O16" s="420">
        <v>9.0035839163602702</v>
      </c>
      <c r="P16" s="421">
        <v>-0.68812049889828586</v>
      </c>
      <c r="Q16" s="399"/>
      <c r="T16" s="156"/>
      <c r="U16" s="156"/>
      <c r="V16" s="156"/>
      <c r="W16" s="156"/>
    </row>
    <row r="17" spans="1:23" s="422" customFormat="1" ht="15" customHeight="1">
      <c r="A17" s="423" t="s">
        <v>402</v>
      </c>
      <c r="B17" s="420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1"/>
      <c r="Q17" s="399"/>
      <c r="T17" s="156"/>
      <c r="U17" s="156"/>
      <c r="V17" s="156"/>
      <c r="W17" s="156"/>
    </row>
    <row r="18" spans="1:23" s="415" customFormat="1" ht="15" customHeight="1">
      <c r="A18" s="423" t="s">
        <v>403</v>
      </c>
      <c r="B18" s="413">
        <v>2608447.9797830903</v>
      </c>
      <c r="C18" s="413">
        <v>1700881.9239679601</v>
      </c>
      <c r="D18" s="413">
        <v>1299270.2925470099</v>
      </c>
      <c r="E18" s="413">
        <v>2074806.3226276301</v>
      </c>
      <c r="F18" s="413">
        <v>2355116.286097669</v>
      </c>
      <c r="G18" s="413">
        <v>3241122.4211765998</v>
      </c>
      <c r="H18" s="413">
        <v>2535485.4908923195</v>
      </c>
      <c r="I18" s="413">
        <v>2572546.59268574</v>
      </c>
      <c r="J18" s="413">
        <v>2355291.7768875598</v>
      </c>
      <c r="K18" s="413">
        <v>2201695.23194829</v>
      </c>
      <c r="L18" s="413">
        <v>2630146.1242476101</v>
      </c>
      <c r="M18" s="413">
        <v>2982461.3575841999</v>
      </c>
      <c r="N18" s="413">
        <v>2304151.6120385304</v>
      </c>
      <c r="O18" s="413">
        <v>2592491.8284920501</v>
      </c>
      <c r="P18" s="414">
        <v>1913640.2358069299</v>
      </c>
      <c r="Q18" s="399"/>
      <c r="T18" s="156"/>
      <c r="U18" s="156"/>
      <c r="V18" s="156"/>
      <c r="W18" s="156"/>
    </row>
    <row r="19" spans="1:23" s="427" customFormat="1" ht="15" customHeight="1">
      <c r="A19" s="424" t="s">
        <v>404</v>
      </c>
      <c r="B19" s="425">
        <v>2260157.3416460003</v>
      </c>
      <c r="C19" s="425">
        <v>2300505.4845860004</v>
      </c>
      <c r="D19" s="425">
        <v>2828046.1975209992</v>
      </c>
      <c r="E19" s="425">
        <v>2997723.27811709</v>
      </c>
      <c r="F19" s="425">
        <v>2990997.1846488402</v>
      </c>
      <c r="G19" s="425">
        <v>2992529.0945867198</v>
      </c>
      <c r="H19" s="425">
        <v>3058619.5582800694</v>
      </c>
      <c r="I19" s="425">
        <v>3106580.2555334098</v>
      </c>
      <c r="J19" s="425">
        <v>3076771.1708496301</v>
      </c>
      <c r="K19" s="425">
        <v>3260227.25359372</v>
      </c>
      <c r="L19" s="425">
        <v>3344647.5657633301</v>
      </c>
      <c r="M19" s="425">
        <v>3296688.8495793203</v>
      </c>
      <c r="N19" s="425">
        <v>3316246.8993624104</v>
      </c>
      <c r="O19" s="425">
        <v>3309675.2598307901</v>
      </c>
      <c r="P19" s="426">
        <v>3251187.03945994</v>
      </c>
      <c r="Q19" s="399"/>
      <c r="T19" s="156"/>
      <c r="U19" s="156"/>
      <c r="V19" s="156"/>
      <c r="W19" s="156"/>
    </row>
    <row r="20" spans="1:23" s="407" customFormat="1" ht="15" customHeight="1">
      <c r="A20" s="403" t="s">
        <v>396</v>
      </c>
      <c r="B20" s="404">
        <v>8.5326956800918765</v>
      </c>
      <c r="C20" s="404">
        <v>4.5266953459926782</v>
      </c>
      <c r="D20" s="404">
        <v>4.467453034173559</v>
      </c>
      <c r="E20" s="404">
        <v>3.1776854806594628</v>
      </c>
      <c r="F20" s="404">
        <v>-0.22437339421384195</v>
      </c>
      <c r="G20" s="404">
        <v>5.121736475518901E-2</v>
      </c>
      <c r="H20" s="404">
        <v>2.2085153261467809</v>
      </c>
      <c r="I20" s="404">
        <v>1.56805043384702</v>
      </c>
      <c r="J20" s="404">
        <v>-0.95954658279579519</v>
      </c>
      <c r="K20" s="404">
        <v>5.9626170604500999</v>
      </c>
      <c r="L20" s="404">
        <v>2.5893996216538113</v>
      </c>
      <c r="M20" s="404">
        <v>-1.4338944609568927</v>
      </c>
      <c r="N20" s="404">
        <v>0.59326344327539005</v>
      </c>
      <c r="O20" s="404">
        <v>-0.19816496572929054</v>
      </c>
      <c r="P20" s="405">
        <v>-1.7671890979975018</v>
      </c>
      <c r="Q20" s="399"/>
      <c r="T20" s="156"/>
      <c r="U20" s="156"/>
      <c r="V20" s="156"/>
      <c r="W20" s="156"/>
    </row>
    <row r="21" spans="1:23" s="407" customFormat="1" ht="15" customHeight="1">
      <c r="A21" s="403" t="s">
        <v>397</v>
      </c>
      <c r="B21" s="404">
        <v>16.123556608382302</v>
      </c>
      <c r="C21" s="404">
        <v>1.7851917738884566</v>
      </c>
      <c r="D21" s="428">
        <v>22.931512942249526</v>
      </c>
      <c r="E21" s="428">
        <v>5.9997987566407431</v>
      </c>
      <c r="F21" s="428">
        <v>-0.22437339421384195</v>
      </c>
      <c r="G21" s="428">
        <v>-0.17327094759836825</v>
      </c>
      <c r="H21" s="428">
        <v>2.031417663114965</v>
      </c>
      <c r="I21" s="428">
        <v>3.6313217504416997</v>
      </c>
      <c r="J21" s="428">
        <v>2.6369309438792214</v>
      </c>
      <c r="K21" s="428">
        <v>8.7567780986613286</v>
      </c>
      <c r="L21" s="428">
        <v>11.572925699270954</v>
      </c>
      <c r="M21" s="428">
        <v>9.9730876977415477</v>
      </c>
      <c r="N21" s="428">
        <v>10.625517824493443</v>
      </c>
      <c r="O21" s="428">
        <v>10.406296805008679</v>
      </c>
      <c r="P21" s="429">
        <v>8.4552087643678107</v>
      </c>
      <c r="Q21" s="399"/>
      <c r="T21" s="156"/>
      <c r="U21" s="156"/>
      <c r="V21" s="156"/>
      <c r="W21" s="156"/>
    </row>
    <row r="22" spans="1:23" s="427" customFormat="1" ht="15" customHeight="1">
      <c r="A22" s="424" t="s">
        <v>405</v>
      </c>
      <c r="B22" s="425">
        <v>5605005.8160046404</v>
      </c>
      <c r="C22" s="425">
        <v>5928085.2844132707</v>
      </c>
      <c r="D22" s="425">
        <v>7186950.893682709</v>
      </c>
      <c r="E22" s="425">
        <v>8788005.907425601</v>
      </c>
      <c r="F22" s="425">
        <v>8768737.3263644613</v>
      </c>
      <c r="G22" s="425">
        <v>8944223.0246578604</v>
      </c>
      <c r="H22" s="425">
        <v>8926147.3294236287</v>
      </c>
      <c r="I22" s="425">
        <v>8498601.7566691004</v>
      </c>
      <c r="J22" s="425">
        <v>8378060.5814906508</v>
      </c>
      <c r="K22" s="425">
        <v>8891387.7114872187</v>
      </c>
      <c r="L22" s="425">
        <v>8884710.6328961495</v>
      </c>
      <c r="M22" s="425">
        <v>8801537.2833962813</v>
      </c>
      <c r="N22" s="425">
        <v>8707879.3296310809</v>
      </c>
      <c r="O22" s="425">
        <v>8846006.07315051</v>
      </c>
      <c r="P22" s="426">
        <v>9042730.7993320506</v>
      </c>
      <c r="Q22" s="399"/>
      <c r="R22" s="430"/>
      <c r="T22" s="156"/>
      <c r="U22" s="156"/>
      <c r="V22" s="156"/>
      <c r="W22" s="156"/>
    </row>
    <row r="23" spans="1:23" s="407" customFormat="1" ht="15" customHeight="1">
      <c r="A23" s="403" t="s">
        <v>396</v>
      </c>
      <c r="B23" s="404">
        <v>10.947209864671549</v>
      </c>
      <c r="C23" s="404">
        <v>0</v>
      </c>
      <c r="D23" s="404">
        <v>-0.17320225745464768</v>
      </c>
      <c r="E23" s="404">
        <v>14.805940393720746</v>
      </c>
      <c r="F23" s="404">
        <v>-0.21925999213152636</v>
      </c>
      <c r="G23" s="404">
        <v>2.0012653106368674</v>
      </c>
      <c r="H23" s="404">
        <v>-0.20209352097324995</v>
      </c>
      <c r="I23" s="404">
        <v>-4.7898108442059026</v>
      </c>
      <c r="J23" s="404">
        <v>-1.4183647925831764</v>
      </c>
      <c r="K23" s="404">
        <v>6.1270400828879588</v>
      </c>
      <c r="L23" s="404">
        <v>-7.509602334000931E-2</v>
      </c>
      <c r="M23" s="404">
        <v>-0.93614021813962722</v>
      </c>
      <c r="N23" s="404">
        <v>-1.0641090385639984</v>
      </c>
      <c r="O23" s="404">
        <v>1.5862271201831248</v>
      </c>
      <c r="P23" s="405">
        <v>2.2238818801927067</v>
      </c>
      <c r="Q23" s="399"/>
      <c r="R23" s="431"/>
      <c r="T23" s="156"/>
      <c r="U23" s="156"/>
      <c r="V23" s="156"/>
      <c r="W23" s="156"/>
    </row>
    <row r="24" spans="1:23" s="407" customFormat="1" ht="15" customHeight="1">
      <c r="A24" s="403" t="s">
        <v>397</v>
      </c>
      <c r="B24" s="404">
        <v>12.822368342018933</v>
      </c>
      <c r="C24" s="404">
        <v>5.7641236961093512</v>
      </c>
      <c r="D24" s="404">
        <v>21.235619072137439</v>
      </c>
      <c r="E24" s="404">
        <v>22.277249941281923</v>
      </c>
      <c r="F24" s="404">
        <v>-0.21925999213152636</v>
      </c>
      <c r="G24" s="404">
        <v>1.7776173443427155</v>
      </c>
      <c r="H24" s="404">
        <v>1.5719313738888445</v>
      </c>
      <c r="I24" s="404">
        <v>-3.2931720097270585</v>
      </c>
      <c r="J24" s="404">
        <v>-4.6648276099650587</v>
      </c>
      <c r="K24" s="404">
        <v>1.1763966154627212</v>
      </c>
      <c r="L24" s="404">
        <v>1.1004171650457835</v>
      </c>
      <c r="M24" s="404">
        <v>0.15397549925684473</v>
      </c>
      <c r="N24" s="404">
        <v>-0.91177200651191015</v>
      </c>
      <c r="O24" s="404">
        <v>0.65999233882966735</v>
      </c>
      <c r="P24" s="405">
        <v>2.8985516690562747</v>
      </c>
      <c r="Q24" s="399"/>
      <c r="R24" s="431"/>
      <c r="T24" s="156"/>
      <c r="U24" s="156"/>
      <c r="V24" s="156"/>
      <c r="W24" s="156"/>
    </row>
    <row r="25" spans="1:23" ht="15" customHeight="1">
      <c r="A25" s="408" t="s">
        <v>398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3"/>
      <c r="Q25" s="399"/>
      <c r="T25" s="156"/>
      <c r="U25" s="156"/>
      <c r="V25" s="156"/>
      <c r="W25" s="156"/>
    </row>
    <row r="26" spans="1:23" ht="15" customHeight="1">
      <c r="A26" s="408" t="s">
        <v>406</v>
      </c>
      <c r="B26" s="411">
        <v>775726.25899999996</v>
      </c>
      <c r="C26" s="411">
        <v>978600.62899999996</v>
      </c>
      <c r="D26" s="411">
        <v>1319206.7339999999</v>
      </c>
      <c r="E26" s="411">
        <v>1871282.383872</v>
      </c>
      <c r="F26" s="411">
        <v>1529327.5252114602</v>
      </c>
      <c r="G26" s="411">
        <v>1554692.0292309001</v>
      </c>
      <c r="H26" s="411">
        <v>1620654.80252879</v>
      </c>
      <c r="I26" s="411">
        <v>1476162.3110454502</v>
      </c>
      <c r="J26" s="411">
        <v>1423016.48045329</v>
      </c>
      <c r="K26" s="411">
        <v>1601669.8979665998</v>
      </c>
      <c r="L26" s="411">
        <v>1551298.8660448901</v>
      </c>
      <c r="M26" s="411">
        <v>1493737.3808423399</v>
      </c>
      <c r="N26" s="411">
        <v>1555819.8843389901</v>
      </c>
      <c r="O26" s="411">
        <v>1538997.5873299201</v>
      </c>
      <c r="P26" s="412">
        <v>1563365.90614546</v>
      </c>
      <c r="Q26" s="399"/>
      <c r="T26" s="156"/>
      <c r="U26" s="156"/>
      <c r="V26" s="156"/>
      <c r="W26" s="156"/>
    </row>
    <row r="27" spans="1:23" ht="15" customHeight="1">
      <c r="A27" s="408" t="s">
        <v>407</v>
      </c>
      <c r="B27" s="432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2"/>
      <c r="N27" s="432"/>
      <c r="O27" s="432"/>
      <c r="P27" s="433"/>
      <c r="Q27" s="399"/>
      <c r="T27" s="156"/>
      <c r="U27" s="156"/>
      <c r="V27" s="156"/>
      <c r="W27" s="156"/>
    </row>
    <row r="28" spans="1:23" ht="15" customHeight="1">
      <c r="A28" s="408" t="s">
        <v>408</v>
      </c>
      <c r="B28" s="411">
        <v>2569122.2153586401</v>
      </c>
      <c r="C28" s="411">
        <v>2648979.17082727</v>
      </c>
      <c r="D28" s="411">
        <v>3039697.96216171</v>
      </c>
      <c r="E28" s="411">
        <v>3919000.2454365101</v>
      </c>
      <c r="F28" s="411">
        <v>4248412.6165041607</v>
      </c>
      <c r="G28" s="411">
        <v>4397001.9008402396</v>
      </c>
      <c r="H28" s="411">
        <v>4246872.9686147701</v>
      </c>
      <c r="I28" s="411">
        <v>3915859.19009024</v>
      </c>
      <c r="J28" s="411">
        <v>3878272.9301877301</v>
      </c>
      <c r="K28" s="411">
        <v>4029490.5599269001</v>
      </c>
      <c r="L28" s="411">
        <v>3988764.2010879298</v>
      </c>
      <c r="M28" s="411">
        <v>4011111.0529746199</v>
      </c>
      <c r="N28" s="411">
        <v>3835812.5459296806</v>
      </c>
      <c r="O28" s="411">
        <v>3997333.2259897999</v>
      </c>
      <c r="P28" s="412">
        <v>4228177.8537266506</v>
      </c>
      <c r="Q28" s="399"/>
      <c r="T28" s="156"/>
      <c r="U28" s="156"/>
      <c r="V28" s="156"/>
      <c r="W28" s="156"/>
    </row>
    <row r="29" spans="1:23" s="427" customFormat="1" ht="15" customHeight="1">
      <c r="A29" s="424" t="s">
        <v>409</v>
      </c>
      <c r="B29" s="425">
        <v>14467056.458453778</v>
      </c>
      <c r="C29" s="425">
        <v>16054341.083776379</v>
      </c>
      <c r="D29" s="425">
        <v>19134928.18888934</v>
      </c>
      <c r="E29" s="425">
        <v>23750268.719616205</v>
      </c>
      <c r="F29" s="425">
        <v>23424245.353345096</v>
      </c>
      <c r="G29" s="425">
        <v>23868588.0385703</v>
      </c>
      <c r="H29" s="425">
        <v>23388580.409445457</v>
      </c>
      <c r="I29" s="425">
        <v>23174385.636591472</v>
      </c>
      <c r="J29" s="425">
        <v>22903738.101637371</v>
      </c>
      <c r="K29" s="425">
        <v>24147388.193010841</v>
      </c>
      <c r="L29" s="425">
        <v>25032673.903735429</v>
      </c>
      <c r="M29" s="425">
        <v>24940660.470040798</v>
      </c>
      <c r="N29" s="425">
        <v>25826058.784586385</v>
      </c>
      <c r="O29" s="425">
        <v>26810878.409283258</v>
      </c>
      <c r="P29" s="426">
        <v>26259950.389093891</v>
      </c>
      <c r="Q29" s="399"/>
      <c r="T29" s="156"/>
      <c r="U29" s="156"/>
      <c r="V29" s="156"/>
      <c r="W29" s="156"/>
    </row>
    <row r="30" spans="1:23" s="407" customFormat="1" ht="15" customHeight="1">
      <c r="A30" s="403" t="s">
        <v>396</v>
      </c>
      <c r="B30" s="404">
        <v>3.0304550826728587</v>
      </c>
      <c r="C30" s="404">
        <v>5.0950732568533397</v>
      </c>
      <c r="D30" s="404">
        <v>2.0594299502020021</v>
      </c>
      <c r="E30" s="404">
        <v>6.6161580975073804</v>
      </c>
      <c r="F30" s="404">
        <v>-1.3727144316553961</v>
      </c>
      <c r="G30" s="404">
        <v>1.8969349002389464</v>
      </c>
      <c r="H30" s="404">
        <v>-2.0110432521152006</v>
      </c>
      <c r="I30" s="404">
        <v>-0.91580920733214555</v>
      </c>
      <c r="J30" s="404">
        <v>-1.16787361355874</v>
      </c>
      <c r="K30" s="404">
        <v>5.4299000706987641</v>
      </c>
      <c r="L30" s="404">
        <v>3.6661758350363698</v>
      </c>
      <c r="M30" s="404">
        <v>-0.36757333255118851</v>
      </c>
      <c r="N30" s="404">
        <v>3.5500195177635447</v>
      </c>
      <c r="O30" s="404">
        <v>3.8132788007306573</v>
      </c>
      <c r="P30" s="405">
        <v>-2.0548674749821316</v>
      </c>
      <c r="Q30" s="399"/>
      <c r="T30" s="156"/>
      <c r="U30" s="156"/>
      <c r="V30" s="156"/>
      <c r="W30" s="156"/>
    </row>
    <row r="31" spans="1:23" s="407" customFormat="1" ht="15" customHeight="1">
      <c r="A31" s="403" t="s">
        <v>397</v>
      </c>
      <c r="B31" s="404">
        <v>7.0544853018223819</v>
      </c>
      <c r="C31" s="404">
        <v>10.971717915672315</v>
      </c>
      <c r="D31" s="404">
        <v>19.188499166907775</v>
      </c>
      <c r="E31" s="404">
        <v>24.119978320100273</v>
      </c>
      <c r="F31" s="404">
        <v>-1.3727144316553961</v>
      </c>
      <c r="G31" s="404">
        <v>0.49818096944886747</v>
      </c>
      <c r="H31" s="404">
        <v>-1.5228809174357565</v>
      </c>
      <c r="I31" s="404">
        <v>-2.424743441109328</v>
      </c>
      <c r="J31" s="404">
        <v>-3.5642991158228483</v>
      </c>
      <c r="K31" s="404">
        <v>1.6720630746659424</v>
      </c>
      <c r="L31" s="404">
        <v>5.3995396820922821</v>
      </c>
      <c r="M31" s="404">
        <v>5.0121190815892049</v>
      </c>
      <c r="N31" s="404">
        <v>8.7400698050027046</v>
      </c>
      <c r="O31" s="404">
        <v>12.886631834776608</v>
      </c>
      <c r="P31" s="405">
        <v>10.566961153600957</v>
      </c>
      <c r="Q31" s="399"/>
      <c r="T31" s="156"/>
      <c r="U31" s="156"/>
      <c r="V31" s="156"/>
      <c r="W31" s="156"/>
    </row>
    <row r="32" spans="1:23" ht="15" customHeight="1">
      <c r="A32" s="408" t="s">
        <v>398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3"/>
      <c r="Q32" s="399"/>
      <c r="T32" s="156"/>
      <c r="U32" s="156"/>
      <c r="V32" s="156"/>
      <c r="W32" s="156"/>
    </row>
    <row r="33" spans="1:23" ht="15" customHeight="1">
      <c r="A33" s="408" t="s">
        <v>410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32"/>
      <c r="P33" s="433"/>
      <c r="Q33" s="399"/>
      <c r="T33" s="156"/>
      <c r="U33" s="156"/>
      <c r="V33" s="156"/>
      <c r="W33" s="156"/>
    </row>
    <row r="34" spans="1:23" ht="15" customHeight="1">
      <c r="A34" s="408" t="s">
        <v>411</v>
      </c>
      <c r="B34" s="411">
        <v>4017508.9639999997</v>
      </c>
      <c r="C34" s="411">
        <v>4630021.2859999994</v>
      </c>
      <c r="D34" s="411">
        <v>5612324.4790000003</v>
      </c>
      <c r="E34" s="411">
        <v>7243362.3931651404</v>
      </c>
      <c r="F34" s="411">
        <v>7247165.997777001</v>
      </c>
      <c r="G34" s="411">
        <v>7416231.6873532096</v>
      </c>
      <c r="H34" s="411">
        <v>7232974.8881475702</v>
      </c>
      <c r="I34" s="411">
        <v>7299061.6323848506</v>
      </c>
      <c r="J34" s="411">
        <v>7409707.7587753795</v>
      </c>
      <c r="K34" s="411">
        <v>7701984.9574815501</v>
      </c>
      <c r="L34" s="411">
        <v>7956283.5168008497</v>
      </c>
      <c r="M34" s="411">
        <v>8120771.2774306703</v>
      </c>
      <c r="N34" s="411">
        <v>8364771.2164058806</v>
      </c>
      <c r="O34" s="411">
        <v>8644432.9363712296</v>
      </c>
      <c r="P34" s="412">
        <v>8884438.9566764999</v>
      </c>
      <c r="Q34" s="399"/>
      <c r="T34" s="156"/>
      <c r="U34" s="156"/>
      <c r="V34" s="156"/>
      <c r="W34" s="156"/>
    </row>
    <row r="35" spans="1:23" ht="15" customHeight="1">
      <c r="A35" s="408"/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2"/>
      <c r="Q35" s="399"/>
      <c r="T35" s="156"/>
      <c r="U35" s="156"/>
      <c r="V35" s="156"/>
      <c r="W35" s="156"/>
    </row>
    <row r="36" spans="1:23" ht="15" customHeight="1">
      <c r="A36" s="408" t="s">
        <v>412</v>
      </c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3"/>
      <c r="Q36" s="399"/>
      <c r="T36" s="156"/>
      <c r="U36" s="156"/>
      <c r="V36" s="156"/>
      <c r="W36" s="156"/>
    </row>
    <row r="37" spans="1:23" ht="15" customHeight="1">
      <c r="A37" s="408" t="s">
        <v>413</v>
      </c>
      <c r="B37" s="411">
        <v>4844541.6784491399</v>
      </c>
      <c r="C37" s="411">
        <v>5496234.5133631099</v>
      </c>
      <c r="D37" s="411">
        <v>6335652.8162066303</v>
      </c>
      <c r="E37" s="411">
        <v>7718900.4190254603</v>
      </c>
      <c r="F37" s="411">
        <v>7408342.0292036366</v>
      </c>
      <c r="G37" s="411">
        <v>7508133.3265592288</v>
      </c>
      <c r="H37" s="411">
        <v>7229458.1918742592</v>
      </c>
      <c r="I37" s="411">
        <v>7376722.2475375189</v>
      </c>
      <c r="J37" s="411">
        <v>7115969.7613713387</v>
      </c>
      <c r="K37" s="411">
        <v>7554015.5240420708</v>
      </c>
      <c r="L37" s="411">
        <v>8191679.7540384308</v>
      </c>
      <c r="M37" s="411">
        <v>8018351.9092138493</v>
      </c>
      <c r="N37" s="411">
        <v>8753408.2385494206</v>
      </c>
      <c r="O37" s="411">
        <v>9320439.3997615203</v>
      </c>
      <c r="P37" s="412">
        <v>8332780.6330853403</v>
      </c>
      <c r="Q37" s="399"/>
      <c r="T37" s="156"/>
      <c r="U37" s="156"/>
      <c r="V37" s="156"/>
      <c r="W37" s="156"/>
    </row>
    <row r="38" spans="1:23" s="427" customFormat="1" ht="15" customHeight="1">
      <c r="A38" s="424" t="s">
        <v>414</v>
      </c>
      <c r="B38" s="425">
        <v>20813371.383576978</v>
      </c>
      <c r="C38" s="425">
        <v>21322070.308710501</v>
      </c>
      <c r="D38" s="425">
        <v>24917784.651573978</v>
      </c>
      <c r="E38" s="425">
        <v>30099290.604147214</v>
      </c>
      <c r="F38" s="425">
        <v>29800211.005909875</v>
      </c>
      <c r="G38" s="425">
        <v>30711811.626923688</v>
      </c>
      <c r="H38" s="425">
        <v>29516984.626787707</v>
      </c>
      <c r="I38" s="425">
        <v>28984211.17955463</v>
      </c>
      <c r="J38" s="425">
        <v>28319197.697643071</v>
      </c>
      <c r="K38" s="425">
        <v>30423168.234226827</v>
      </c>
      <c r="L38" s="425">
        <v>31396333.576584026</v>
      </c>
      <c r="M38" s="425">
        <v>31568272.86314138</v>
      </c>
      <c r="N38" s="425">
        <v>32479006.746510372</v>
      </c>
      <c r="O38" s="425">
        <v>33311553.790400125</v>
      </c>
      <c r="P38" s="426">
        <v>32768405.019965999</v>
      </c>
      <c r="Q38" s="399"/>
      <c r="T38" s="156"/>
      <c r="U38" s="156"/>
      <c r="V38" s="156"/>
      <c r="W38" s="156"/>
    </row>
    <row r="39" spans="1:23" s="407" customFormat="1" ht="15" customHeight="1">
      <c r="A39" s="403" t="s">
        <v>396</v>
      </c>
      <c r="B39" s="404">
        <v>247.56314870151471</v>
      </c>
      <c r="C39" s="404">
        <v>4.0851194677130991</v>
      </c>
      <c r="D39" s="404">
        <v>1.0964013318712773</v>
      </c>
      <c r="E39" s="404">
        <v>4.8905030357090595</v>
      </c>
      <c r="F39" s="404">
        <v>-0.99364334585391134</v>
      </c>
      <c r="G39" s="404">
        <v>3.0590408263653899</v>
      </c>
      <c r="H39" s="404">
        <v>-3.8904478011597519</v>
      </c>
      <c r="I39" s="404">
        <v>-1.8049724725254066</v>
      </c>
      <c r="J39" s="404">
        <v>-2.2943991050570816</v>
      </c>
      <c r="K39" s="404">
        <v>7.4294849700451238</v>
      </c>
      <c r="L39" s="404">
        <v>3.1987639645707873</v>
      </c>
      <c r="M39" s="404">
        <v>0.54764129110154158</v>
      </c>
      <c r="N39" s="404">
        <v>2.8849658241276472</v>
      </c>
      <c r="O39" s="404">
        <v>2.5633389912060807</v>
      </c>
      <c r="P39" s="405">
        <v>-1.6305116652668801</v>
      </c>
      <c r="Q39" s="399"/>
      <c r="T39" s="156"/>
      <c r="U39" s="156"/>
      <c r="V39" s="156"/>
      <c r="W39" s="156"/>
    </row>
    <row r="40" spans="1:23" s="407" customFormat="1" ht="15" customHeight="1">
      <c r="A40" s="403" t="s">
        <v>397</v>
      </c>
      <c r="B40" s="404">
        <v>6.9748046138746531</v>
      </c>
      <c r="C40" s="404">
        <v>2.4440967095552821</v>
      </c>
      <c r="D40" s="404">
        <v>16.863814305098487</v>
      </c>
      <c r="E40" s="404">
        <v>20.79440859220179</v>
      </c>
      <c r="F40" s="404">
        <v>-0.99364334585391134</v>
      </c>
      <c r="G40" s="404">
        <v>2.0350015248933317</v>
      </c>
      <c r="H40" s="404">
        <v>-1.9346169483452087</v>
      </c>
      <c r="I40" s="404">
        <v>-3.704670117504179</v>
      </c>
      <c r="J40" s="404">
        <v>-5.914069304539936</v>
      </c>
      <c r="K40" s="404">
        <v>1.0760307754063376</v>
      </c>
      <c r="L40" s="404">
        <v>4.3092144246685393</v>
      </c>
      <c r="M40" s="404">
        <v>4.8804547532816684</v>
      </c>
      <c r="N40" s="404">
        <v>7.9062200291035083</v>
      </c>
      <c r="O40" s="404">
        <v>10.672222241046143</v>
      </c>
      <c r="P40" s="405">
        <v>8.8676987471957887</v>
      </c>
      <c r="Q40" s="399"/>
      <c r="T40" s="156"/>
      <c r="U40" s="156"/>
      <c r="V40" s="156"/>
      <c r="W40" s="156"/>
    </row>
    <row r="41" spans="1:23" s="434" customFormat="1" ht="15" customHeight="1">
      <c r="A41" s="408" t="s">
        <v>398</v>
      </c>
      <c r="B41" s="432"/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32"/>
      <c r="P41" s="433"/>
      <c r="Q41" s="399"/>
      <c r="T41" s="156"/>
      <c r="U41" s="156"/>
      <c r="V41" s="156"/>
      <c r="W41" s="156"/>
    </row>
    <row r="42" spans="1:23" ht="15" customHeight="1">
      <c r="A42" s="408" t="s">
        <v>415</v>
      </c>
      <c r="B42" s="432"/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3"/>
      <c r="Q42" s="399"/>
      <c r="T42" s="156"/>
      <c r="U42" s="156"/>
      <c r="V42" s="156"/>
      <c r="W42" s="156"/>
    </row>
    <row r="43" spans="1:23" s="427" customFormat="1" ht="15" customHeight="1">
      <c r="A43" s="408" t="s">
        <v>416</v>
      </c>
      <c r="B43" s="411">
        <v>3863520.1779999998</v>
      </c>
      <c r="C43" s="411">
        <v>3562237.8909999998</v>
      </c>
      <c r="D43" s="411">
        <v>3860519.41</v>
      </c>
      <c r="E43" s="411">
        <v>4150279.5325132003</v>
      </c>
      <c r="F43" s="411">
        <v>4147587.8392060697</v>
      </c>
      <c r="G43" s="411">
        <v>4625645.5613351101</v>
      </c>
      <c r="H43" s="411">
        <v>4082538.0605401099</v>
      </c>
      <c r="I43" s="411">
        <v>3873735.392753379</v>
      </c>
      <c r="J43" s="411">
        <v>3654508.2381598898</v>
      </c>
      <c r="K43" s="411">
        <v>4058040.4797706287</v>
      </c>
      <c r="L43" s="411">
        <v>4083224.2498803297</v>
      </c>
      <c r="M43" s="411">
        <v>4025624.9165296401</v>
      </c>
      <c r="N43" s="411">
        <v>3999252.5499300007</v>
      </c>
      <c r="O43" s="411">
        <v>3949852.35980753</v>
      </c>
      <c r="P43" s="412">
        <v>4130530.0628127204</v>
      </c>
      <c r="Q43" s="399"/>
      <c r="T43" s="156"/>
      <c r="U43" s="156"/>
      <c r="V43" s="156"/>
      <c r="W43" s="156"/>
    </row>
    <row r="44" spans="1:23" ht="15" customHeight="1">
      <c r="A44" s="408" t="s">
        <v>417</v>
      </c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3"/>
      <c r="Q44" s="399"/>
      <c r="T44" s="156"/>
      <c r="U44" s="156"/>
      <c r="V44" s="156"/>
      <c r="W44" s="156"/>
    </row>
    <row r="45" spans="1:23" ht="15" customHeight="1">
      <c r="A45" s="408" t="s">
        <v>418</v>
      </c>
      <c r="B45" s="411">
        <v>2482794.7471232</v>
      </c>
      <c r="C45" s="411">
        <v>1705491.3339341201</v>
      </c>
      <c r="D45" s="411">
        <v>1922337.05268464</v>
      </c>
      <c r="E45" s="411">
        <v>2198742.3520178096</v>
      </c>
      <c r="F45" s="411">
        <v>2228377.8133587106</v>
      </c>
      <c r="G45" s="411">
        <v>2217578.0270182798</v>
      </c>
      <c r="H45" s="411">
        <v>2045866.1568021395</v>
      </c>
      <c r="I45" s="411">
        <v>1936090.1502097801</v>
      </c>
      <c r="J45" s="411">
        <v>1760951.3578458102</v>
      </c>
      <c r="K45" s="411">
        <v>2217739.5614453601</v>
      </c>
      <c r="L45" s="411">
        <v>2280435.4229682703</v>
      </c>
      <c r="M45" s="411">
        <v>2601987.4765709401</v>
      </c>
      <c r="N45" s="411">
        <v>2653695.4119939897</v>
      </c>
      <c r="O45" s="411">
        <v>2550823.0213093404</v>
      </c>
      <c r="P45" s="412">
        <v>2377924.5680593899</v>
      </c>
      <c r="Q45" s="399"/>
      <c r="T45" s="156"/>
      <c r="U45" s="156"/>
      <c r="V45" s="156"/>
      <c r="W45" s="156"/>
    </row>
    <row r="46" spans="1:23" ht="15" customHeight="1">
      <c r="A46" s="435"/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7"/>
    </row>
    <row r="47" spans="1:23" ht="15" customHeight="1">
      <c r="A47" s="438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</row>
    <row r="48" spans="1:23" ht="15" customHeight="1">
      <c r="A48" s="439" t="s">
        <v>419</v>
      </c>
    </row>
    <row r="49" spans="1:1" ht="15.75">
      <c r="A49" s="1725" t="s">
        <v>996</v>
      </c>
    </row>
    <row r="50" spans="1:1">
      <c r="A50" s="441"/>
    </row>
    <row r="51" spans="1:1">
      <c r="A51" s="441"/>
    </row>
    <row r="52" spans="1:1">
      <c r="A52" s="441"/>
    </row>
    <row r="53" spans="1:1">
      <c r="A53" s="441"/>
    </row>
    <row r="54" spans="1:1">
      <c r="A54" s="441"/>
    </row>
    <row r="55" spans="1:1">
      <c r="A55" s="441"/>
    </row>
    <row r="56" spans="1:1">
      <c r="A56" s="441"/>
    </row>
    <row r="57" spans="1:1">
      <c r="A57" s="441"/>
    </row>
    <row r="58" spans="1:1">
      <c r="A58" s="441"/>
    </row>
    <row r="59" spans="1:1">
      <c r="A59" s="441"/>
    </row>
    <row r="60" spans="1:1">
      <c r="A60" s="441"/>
    </row>
    <row r="61" spans="1:1">
      <c r="A61" s="441"/>
    </row>
    <row r="62" spans="1:1">
      <c r="A62" s="441"/>
    </row>
    <row r="63" spans="1:1">
      <c r="A63" s="441"/>
    </row>
    <row r="64" spans="1:1">
      <c r="A64" s="441"/>
    </row>
    <row r="65" spans="1:1">
      <c r="A65" s="441"/>
    </row>
    <row r="66" spans="1:1">
      <c r="A66" s="441"/>
    </row>
    <row r="67" spans="1:1">
      <c r="A67" s="441"/>
    </row>
    <row r="68" spans="1:1">
      <c r="A68" s="441"/>
    </row>
    <row r="69" spans="1:1">
      <c r="A69" s="441"/>
    </row>
    <row r="70" spans="1:1">
      <c r="A70" s="441"/>
    </row>
    <row r="71" spans="1:1">
      <c r="A71" s="441"/>
    </row>
    <row r="72" spans="1:1">
      <c r="A72" s="441"/>
    </row>
    <row r="73" spans="1:1">
      <c r="A73" s="441"/>
    </row>
    <row r="74" spans="1:1">
      <c r="A74" s="441"/>
    </row>
    <row r="75" spans="1:1">
      <c r="A75" s="441"/>
    </row>
    <row r="76" spans="1:1">
      <c r="A76" s="441"/>
    </row>
    <row r="77" spans="1:1">
      <c r="A77" s="441"/>
    </row>
    <row r="78" spans="1:1">
      <c r="A78" s="441"/>
    </row>
    <row r="79" spans="1:1">
      <c r="A79" s="441"/>
    </row>
    <row r="80" spans="1:1">
      <c r="A80" s="441"/>
    </row>
    <row r="81" spans="1:1">
      <c r="A81" s="441"/>
    </row>
    <row r="82" spans="1:1">
      <c r="A82" s="441"/>
    </row>
    <row r="83" spans="1:1">
      <c r="A83" s="441"/>
    </row>
    <row r="84" spans="1:1">
      <c r="A84" s="441"/>
    </row>
    <row r="85" spans="1:1">
      <c r="A85" s="441"/>
    </row>
    <row r="86" spans="1:1">
      <c r="A86" s="441"/>
    </row>
    <row r="87" spans="1:1">
      <c r="A87" s="441"/>
    </row>
    <row r="88" spans="1:1">
      <c r="A88" s="441"/>
    </row>
    <row r="89" spans="1:1">
      <c r="A89" s="441"/>
    </row>
    <row r="90" spans="1:1">
      <c r="A90" s="441"/>
    </row>
    <row r="91" spans="1:1">
      <c r="A91" s="441"/>
    </row>
    <row r="92" spans="1:1">
      <c r="A92" s="441"/>
    </row>
    <row r="93" spans="1:1">
      <c r="A93" s="441"/>
    </row>
    <row r="94" spans="1:1">
      <c r="A94" s="441"/>
    </row>
    <row r="95" spans="1:1">
      <c r="A95" s="441"/>
    </row>
    <row r="96" spans="1:1">
      <c r="A96" s="441"/>
    </row>
    <row r="97" spans="1:1">
      <c r="A97" s="441"/>
    </row>
    <row r="98" spans="1:1">
      <c r="A98" s="441"/>
    </row>
    <row r="99" spans="1:1">
      <c r="A99" s="441"/>
    </row>
    <row r="100" spans="1:1">
      <c r="A100" s="441"/>
    </row>
    <row r="101" spans="1:1">
      <c r="A101" s="441"/>
    </row>
    <row r="102" spans="1:1">
      <c r="A102" s="441"/>
    </row>
    <row r="103" spans="1:1">
      <c r="A103" s="441"/>
    </row>
    <row r="104" spans="1:1">
      <c r="A104" s="441"/>
    </row>
    <row r="105" spans="1:1">
      <c r="A105" s="441"/>
    </row>
    <row r="106" spans="1:1">
      <c r="A106" s="441"/>
    </row>
    <row r="107" spans="1:1">
      <c r="A107" s="441"/>
    </row>
    <row r="108" spans="1:1">
      <c r="A108" s="441"/>
    </row>
    <row r="109" spans="1:1">
      <c r="A109" s="441"/>
    </row>
    <row r="110" spans="1:1">
      <c r="A110" s="441"/>
    </row>
    <row r="111" spans="1:1">
      <c r="A111" s="441"/>
    </row>
    <row r="112" spans="1:1">
      <c r="A112" s="441"/>
    </row>
    <row r="113" spans="1:1">
      <c r="A113" s="441"/>
    </row>
    <row r="114" spans="1:1">
      <c r="A114" s="441"/>
    </row>
    <row r="115" spans="1:1">
      <c r="A115" s="441"/>
    </row>
    <row r="116" spans="1:1">
      <c r="A116" s="441"/>
    </row>
    <row r="117" spans="1:1">
      <c r="A117" s="441"/>
    </row>
    <row r="118" spans="1:1">
      <c r="A118" s="441"/>
    </row>
    <row r="119" spans="1:1">
      <c r="A119" s="441"/>
    </row>
    <row r="120" spans="1:1">
      <c r="A120" s="441"/>
    </row>
    <row r="121" spans="1:1">
      <c r="A121" s="441"/>
    </row>
    <row r="122" spans="1:1">
      <c r="A122" s="441"/>
    </row>
    <row r="123" spans="1:1">
      <c r="A123" s="441"/>
    </row>
    <row r="124" spans="1:1">
      <c r="A124" s="441"/>
    </row>
    <row r="125" spans="1:1">
      <c r="A125" s="441"/>
    </row>
    <row r="126" spans="1:1">
      <c r="A126" s="441"/>
    </row>
    <row r="127" spans="1:1">
      <c r="A127" s="441"/>
    </row>
    <row r="128" spans="1:1">
      <c r="A128" s="441"/>
    </row>
    <row r="129" spans="1:1">
      <c r="A129" s="441"/>
    </row>
    <row r="130" spans="1:1">
      <c r="A130" s="441"/>
    </row>
    <row r="131" spans="1:1">
      <c r="A131" s="441"/>
    </row>
    <row r="132" spans="1:1">
      <c r="A132" s="441"/>
    </row>
    <row r="133" spans="1:1">
      <c r="A133" s="441"/>
    </row>
    <row r="134" spans="1:1">
      <c r="A134" s="441"/>
    </row>
    <row r="135" spans="1:1">
      <c r="A135" s="441"/>
    </row>
    <row r="136" spans="1:1">
      <c r="A136" s="441"/>
    </row>
    <row r="137" spans="1:1">
      <c r="A137" s="441"/>
    </row>
    <row r="138" spans="1:1">
      <c r="A138" s="441"/>
    </row>
    <row r="139" spans="1:1">
      <c r="A139" s="441"/>
    </row>
    <row r="140" spans="1:1">
      <c r="A140" s="441"/>
    </row>
    <row r="141" spans="1:1">
      <c r="A141" s="441"/>
    </row>
    <row r="142" spans="1:1">
      <c r="A142" s="441"/>
    </row>
    <row r="143" spans="1:1">
      <c r="A143" s="441"/>
    </row>
    <row r="144" spans="1:1">
      <c r="A144" s="441"/>
    </row>
    <row r="145" spans="1:1">
      <c r="A145" s="441"/>
    </row>
    <row r="146" spans="1:1">
      <c r="A146" s="441"/>
    </row>
    <row r="147" spans="1:1">
      <c r="A147" s="441"/>
    </row>
    <row r="148" spans="1:1">
      <c r="A148" s="441"/>
    </row>
    <row r="149" spans="1:1">
      <c r="A149" s="441"/>
    </row>
    <row r="150" spans="1:1">
      <c r="A150" s="441"/>
    </row>
    <row r="151" spans="1:1">
      <c r="A151" s="441"/>
    </row>
    <row r="152" spans="1:1">
      <c r="A152" s="441"/>
    </row>
    <row r="153" spans="1:1">
      <c r="A153" s="441"/>
    </row>
    <row r="154" spans="1:1">
      <c r="A154" s="441"/>
    </row>
    <row r="155" spans="1:1">
      <c r="A155" s="441"/>
    </row>
    <row r="156" spans="1:1">
      <c r="A156" s="441"/>
    </row>
    <row r="157" spans="1:1">
      <c r="A157" s="441"/>
    </row>
    <row r="158" spans="1:1">
      <c r="A158" s="441"/>
    </row>
    <row r="159" spans="1:1">
      <c r="A159" s="441"/>
    </row>
    <row r="160" spans="1:1">
      <c r="A160" s="441"/>
    </row>
    <row r="161" spans="1:1">
      <c r="A161" s="441"/>
    </row>
    <row r="162" spans="1:1">
      <c r="A162" s="441"/>
    </row>
    <row r="163" spans="1:1">
      <c r="A163" s="441"/>
    </row>
    <row r="164" spans="1:1">
      <c r="A164" s="441"/>
    </row>
    <row r="165" spans="1:1">
      <c r="A165" s="441"/>
    </row>
    <row r="166" spans="1:1">
      <c r="A166" s="441"/>
    </row>
    <row r="167" spans="1:1">
      <c r="A167" s="441"/>
    </row>
    <row r="168" spans="1:1">
      <c r="A168" s="441"/>
    </row>
    <row r="169" spans="1:1">
      <c r="A169" s="441"/>
    </row>
    <row r="170" spans="1:1">
      <c r="A170" s="441"/>
    </row>
    <row r="171" spans="1:1">
      <c r="A171" s="441"/>
    </row>
    <row r="172" spans="1:1">
      <c r="A172" s="441"/>
    </row>
    <row r="173" spans="1:1">
      <c r="A173" s="441"/>
    </row>
    <row r="174" spans="1:1">
      <c r="A174" s="441"/>
    </row>
    <row r="175" spans="1:1">
      <c r="A175" s="441"/>
    </row>
    <row r="176" spans="1:1">
      <c r="A176" s="441"/>
    </row>
    <row r="177" spans="1:1">
      <c r="A177" s="441"/>
    </row>
    <row r="178" spans="1:1">
      <c r="A178" s="441"/>
    </row>
    <row r="179" spans="1:1">
      <c r="A179" s="441"/>
    </row>
    <row r="180" spans="1:1">
      <c r="A180" s="441"/>
    </row>
    <row r="181" spans="1:1">
      <c r="A181" s="441"/>
    </row>
    <row r="182" spans="1:1">
      <c r="A182" s="441"/>
    </row>
    <row r="183" spans="1:1">
      <c r="A183" s="441"/>
    </row>
    <row r="184" spans="1:1">
      <c r="A184" s="441"/>
    </row>
    <row r="185" spans="1:1">
      <c r="A185" s="441"/>
    </row>
    <row r="186" spans="1:1">
      <c r="A186" s="441"/>
    </row>
    <row r="187" spans="1:1">
      <c r="A187" s="441"/>
    </row>
    <row r="188" spans="1:1">
      <c r="A188" s="441"/>
    </row>
    <row r="189" spans="1:1">
      <c r="A189" s="441"/>
    </row>
    <row r="190" spans="1:1">
      <c r="A190" s="441"/>
    </row>
    <row r="191" spans="1:1">
      <c r="A191" s="441"/>
    </row>
    <row r="192" spans="1:1">
      <c r="A192" s="441"/>
    </row>
    <row r="193" spans="1:1">
      <c r="A193" s="441"/>
    </row>
    <row r="194" spans="1:1">
      <c r="A194" s="441"/>
    </row>
    <row r="195" spans="1:1">
      <c r="A195" s="441"/>
    </row>
    <row r="196" spans="1:1">
      <c r="A196" s="441"/>
    </row>
    <row r="197" spans="1:1">
      <c r="A197" s="441"/>
    </row>
    <row r="198" spans="1:1">
      <c r="A198" s="441"/>
    </row>
    <row r="199" spans="1:1">
      <c r="A199" s="441"/>
    </row>
    <row r="200" spans="1:1">
      <c r="A200" s="441"/>
    </row>
    <row r="201" spans="1:1">
      <c r="A201" s="441"/>
    </row>
    <row r="202" spans="1:1">
      <c r="A202" s="441"/>
    </row>
    <row r="203" spans="1:1">
      <c r="A203" s="441"/>
    </row>
    <row r="204" spans="1:1">
      <c r="A204" s="441"/>
    </row>
    <row r="205" spans="1:1">
      <c r="A205" s="441"/>
    </row>
    <row r="206" spans="1:1">
      <c r="A206" s="441"/>
    </row>
    <row r="207" spans="1:1">
      <c r="A207" s="441"/>
    </row>
    <row r="208" spans="1:1">
      <c r="A208" s="441"/>
    </row>
    <row r="209" spans="1:1">
      <c r="A209" s="441"/>
    </row>
    <row r="210" spans="1:1">
      <c r="A210" s="441"/>
    </row>
    <row r="211" spans="1:1">
      <c r="A211" s="441"/>
    </row>
    <row r="212" spans="1:1">
      <c r="A212" s="441"/>
    </row>
    <row r="213" spans="1:1">
      <c r="A213" s="441"/>
    </row>
    <row r="214" spans="1:1">
      <c r="A214" s="441"/>
    </row>
    <row r="215" spans="1:1">
      <c r="A215" s="441"/>
    </row>
    <row r="216" spans="1:1">
      <c r="A216" s="441"/>
    </row>
    <row r="217" spans="1:1">
      <c r="A217" s="441"/>
    </row>
    <row r="218" spans="1:1">
      <c r="A218" s="441"/>
    </row>
    <row r="219" spans="1:1">
      <c r="A219" s="441"/>
    </row>
    <row r="220" spans="1:1">
      <c r="A220" s="441"/>
    </row>
    <row r="221" spans="1:1">
      <c r="A221" s="441"/>
    </row>
    <row r="222" spans="1:1">
      <c r="A222" s="441"/>
    </row>
    <row r="223" spans="1:1">
      <c r="A223" s="441"/>
    </row>
    <row r="224" spans="1:1">
      <c r="A224" s="441"/>
    </row>
    <row r="225" spans="1:1">
      <c r="A225" s="441"/>
    </row>
    <row r="226" spans="1:1">
      <c r="A226" s="441"/>
    </row>
    <row r="227" spans="1:1">
      <c r="A227" s="441"/>
    </row>
    <row r="228" spans="1:1">
      <c r="A228" s="441"/>
    </row>
    <row r="229" spans="1:1">
      <c r="A229" s="441"/>
    </row>
    <row r="230" spans="1:1">
      <c r="A230" s="441"/>
    </row>
    <row r="231" spans="1:1">
      <c r="A231" s="441"/>
    </row>
    <row r="232" spans="1:1">
      <c r="A232" s="441"/>
    </row>
    <row r="233" spans="1:1">
      <c r="A233" s="441"/>
    </row>
    <row r="234" spans="1:1">
      <c r="A234" s="441"/>
    </row>
    <row r="235" spans="1:1">
      <c r="A235" s="441"/>
    </row>
    <row r="236" spans="1:1">
      <c r="A236" s="441"/>
    </row>
    <row r="237" spans="1:1">
      <c r="A237" s="441"/>
    </row>
    <row r="238" spans="1:1">
      <c r="A238" s="441"/>
    </row>
    <row r="239" spans="1:1">
      <c r="A239" s="441"/>
    </row>
    <row r="240" spans="1:1">
      <c r="A240" s="441"/>
    </row>
    <row r="241" spans="1:1">
      <c r="A241" s="441"/>
    </row>
    <row r="242" spans="1:1">
      <c r="A242" s="441"/>
    </row>
    <row r="243" spans="1:1">
      <c r="A243" s="441"/>
    </row>
    <row r="244" spans="1:1">
      <c r="A244" s="441"/>
    </row>
    <row r="245" spans="1:1">
      <c r="A245" s="441"/>
    </row>
    <row r="246" spans="1:1">
      <c r="A246" s="441"/>
    </row>
    <row r="247" spans="1:1">
      <c r="A247" s="441"/>
    </row>
    <row r="248" spans="1:1">
      <c r="A248" s="441"/>
    </row>
    <row r="249" spans="1:1">
      <c r="A249" s="441"/>
    </row>
    <row r="250" spans="1:1">
      <c r="A250" s="441"/>
    </row>
    <row r="251" spans="1:1">
      <c r="A251" s="441"/>
    </row>
    <row r="252" spans="1:1">
      <c r="A252" s="441"/>
    </row>
    <row r="253" spans="1:1">
      <c r="A253" s="441"/>
    </row>
    <row r="254" spans="1:1">
      <c r="A254" s="441"/>
    </row>
    <row r="255" spans="1:1">
      <c r="A255" s="441"/>
    </row>
    <row r="256" spans="1:1">
      <c r="A256" s="441"/>
    </row>
    <row r="257" spans="1:1">
      <c r="A257" s="441"/>
    </row>
    <row r="258" spans="1:1">
      <c r="A258" s="441"/>
    </row>
    <row r="259" spans="1:1">
      <c r="A259" s="441"/>
    </row>
    <row r="260" spans="1:1">
      <c r="A260" s="441"/>
    </row>
    <row r="261" spans="1:1">
      <c r="A261" s="441"/>
    </row>
    <row r="262" spans="1:1">
      <c r="A262" s="441"/>
    </row>
    <row r="263" spans="1:1">
      <c r="A263" s="441"/>
    </row>
    <row r="264" spans="1:1">
      <c r="A264" s="441"/>
    </row>
    <row r="265" spans="1:1">
      <c r="A265" s="441"/>
    </row>
    <row r="266" spans="1:1">
      <c r="A266" s="441"/>
    </row>
    <row r="267" spans="1:1">
      <c r="A267" s="441"/>
    </row>
    <row r="268" spans="1:1">
      <c r="A268" s="441"/>
    </row>
    <row r="269" spans="1:1">
      <c r="A269" s="441"/>
    </row>
    <row r="270" spans="1:1">
      <c r="A270" s="441"/>
    </row>
    <row r="271" spans="1:1">
      <c r="A271" s="441"/>
    </row>
    <row r="272" spans="1:1">
      <c r="A272" s="441"/>
    </row>
    <row r="273" spans="1:1">
      <c r="A273" s="441"/>
    </row>
    <row r="274" spans="1:1">
      <c r="A274" s="441"/>
    </row>
    <row r="275" spans="1:1">
      <c r="A275" s="441"/>
    </row>
    <row r="276" spans="1:1">
      <c r="A276" s="441"/>
    </row>
    <row r="277" spans="1:1">
      <c r="A277" s="441"/>
    </row>
    <row r="278" spans="1:1">
      <c r="A278" s="441"/>
    </row>
    <row r="279" spans="1:1">
      <c r="A279" s="441"/>
    </row>
    <row r="280" spans="1:1">
      <c r="A280" s="441"/>
    </row>
    <row r="281" spans="1:1">
      <c r="A281" s="441"/>
    </row>
    <row r="282" spans="1:1">
      <c r="A282" s="441"/>
    </row>
    <row r="283" spans="1:1">
      <c r="A283" s="441"/>
    </row>
    <row r="284" spans="1:1">
      <c r="A284" s="441"/>
    </row>
    <row r="285" spans="1:1">
      <c r="A285" s="441"/>
    </row>
    <row r="286" spans="1:1">
      <c r="A286" s="441"/>
    </row>
    <row r="287" spans="1:1">
      <c r="A287" s="441"/>
    </row>
    <row r="288" spans="1:1">
      <c r="A288" s="441"/>
    </row>
    <row r="289" spans="1:1">
      <c r="A289" s="441"/>
    </row>
    <row r="290" spans="1:1">
      <c r="A290" s="441"/>
    </row>
    <row r="291" spans="1:1">
      <c r="A291" s="441"/>
    </row>
    <row r="292" spans="1:1">
      <c r="A292" s="441"/>
    </row>
    <row r="293" spans="1:1">
      <c r="A293" s="441"/>
    </row>
    <row r="294" spans="1:1">
      <c r="A294" s="441"/>
    </row>
    <row r="295" spans="1:1">
      <c r="A295" s="441"/>
    </row>
    <row r="296" spans="1:1">
      <c r="A296" s="441"/>
    </row>
    <row r="297" spans="1:1">
      <c r="A297" s="441"/>
    </row>
    <row r="298" spans="1:1">
      <c r="A298" s="441"/>
    </row>
    <row r="299" spans="1:1">
      <c r="A299" s="441"/>
    </row>
    <row r="300" spans="1:1">
      <c r="A300" s="441"/>
    </row>
    <row r="301" spans="1:1">
      <c r="A301" s="441"/>
    </row>
    <row r="302" spans="1:1">
      <c r="A302" s="441"/>
    </row>
    <row r="303" spans="1:1">
      <c r="A303" s="441"/>
    </row>
    <row r="304" spans="1:1">
      <c r="A304" s="441"/>
    </row>
    <row r="305" spans="1:1">
      <c r="A305" s="441"/>
    </row>
    <row r="306" spans="1:1">
      <c r="A306" s="441"/>
    </row>
    <row r="307" spans="1:1">
      <c r="A307" s="441"/>
    </row>
    <row r="308" spans="1:1">
      <c r="A308" s="441"/>
    </row>
    <row r="309" spans="1:1">
      <c r="A309" s="441"/>
    </row>
    <row r="310" spans="1:1">
      <c r="A310" s="441"/>
    </row>
    <row r="311" spans="1:1">
      <c r="A311" s="441"/>
    </row>
    <row r="312" spans="1:1">
      <c r="A312" s="441"/>
    </row>
    <row r="313" spans="1:1">
      <c r="A313" s="441"/>
    </row>
    <row r="314" spans="1:1">
      <c r="A314" s="441"/>
    </row>
    <row r="315" spans="1:1">
      <c r="A315" s="441"/>
    </row>
    <row r="316" spans="1:1">
      <c r="A316" s="441"/>
    </row>
    <row r="317" spans="1:1">
      <c r="A317" s="441"/>
    </row>
    <row r="318" spans="1:1">
      <c r="A318" s="441"/>
    </row>
    <row r="319" spans="1:1">
      <c r="A319" s="441"/>
    </row>
    <row r="320" spans="1:1">
      <c r="A320" s="441"/>
    </row>
    <row r="321" spans="1:1">
      <c r="A321" s="441"/>
    </row>
    <row r="322" spans="1:1">
      <c r="A322" s="441"/>
    </row>
    <row r="323" spans="1:1">
      <c r="A323" s="441"/>
    </row>
    <row r="324" spans="1:1">
      <c r="A324" s="441"/>
    </row>
    <row r="325" spans="1:1">
      <c r="A325" s="441"/>
    </row>
    <row r="326" spans="1:1">
      <c r="A326" s="441"/>
    </row>
    <row r="327" spans="1:1">
      <c r="A327" s="441"/>
    </row>
    <row r="328" spans="1:1">
      <c r="A328" s="441"/>
    </row>
    <row r="329" spans="1:1">
      <c r="A329" s="441"/>
    </row>
    <row r="330" spans="1:1">
      <c r="A330" s="441"/>
    </row>
    <row r="331" spans="1:1">
      <c r="A331" s="441"/>
    </row>
    <row r="332" spans="1:1">
      <c r="A332" s="441"/>
    </row>
    <row r="333" spans="1:1">
      <c r="A333" s="441"/>
    </row>
    <row r="334" spans="1:1">
      <c r="A334" s="441"/>
    </row>
    <row r="335" spans="1:1">
      <c r="A335" s="441"/>
    </row>
    <row r="336" spans="1:1">
      <c r="A336" s="441"/>
    </row>
    <row r="337" spans="1:1">
      <c r="A337" s="441"/>
    </row>
    <row r="338" spans="1:1">
      <c r="A338" s="441"/>
    </row>
    <row r="339" spans="1:1">
      <c r="A339" s="441"/>
    </row>
    <row r="340" spans="1:1">
      <c r="A340" s="441"/>
    </row>
    <row r="341" spans="1:1">
      <c r="A341" s="441"/>
    </row>
    <row r="342" spans="1:1">
      <c r="A342" s="441"/>
    </row>
    <row r="343" spans="1:1">
      <c r="A343" s="441"/>
    </row>
    <row r="344" spans="1:1">
      <c r="A344" s="441"/>
    </row>
    <row r="345" spans="1:1">
      <c r="A345" s="441"/>
    </row>
    <row r="346" spans="1:1">
      <c r="A346" s="441"/>
    </row>
    <row r="347" spans="1:1">
      <c r="A347" s="441"/>
    </row>
    <row r="348" spans="1:1">
      <c r="A348" s="441"/>
    </row>
    <row r="349" spans="1:1">
      <c r="A349" s="441"/>
    </row>
    <row r="350" spans="1:1">
      <c r="A350" s="441"/>
    </row>
    <row r="351" spans="1:1">
      <c r="A351" s="441"/>
    </row>
    <row r="352" spans="1:1">
      <c r="A352" s="441"/>
    </row>
    <row r="353" spans="1:1">
      <c r="A353" s="441"/>
    </row>
    <row r="354" spans="1:1">
      <c r="A354" s="441"/>
    </row>
    <row r="355" spans="1:1">
      <c r="A355" s="441"/>
    </row>
    <row r="356" spans="1:1">
      <c r="A356" s="441"/>
    </row>
    <row r="357" spans="1:1">
      <c r="A357" s="441"/>
    </row>
    <row r="358" spans="1:1">
      <c r="A358" s="441"/>
    </row>
    <row r="359" spans="1:1">
      <c r="A359" s="441"/>
    </row>
    <row r="360" spans="1:1">
      <c r="A360" s="441"/>
    </row>
    <row r="361" spans="1:1">
      <c r="A361" s="441"/>
    </row>
    <row r="362" spans="1:1">
      <c r="A362" s="441"/>
    </row>
    <row r="363" spans="1:1">
      <c r="A363" s="441"/>
    </row>
    <row r="364" spans="1:1">
      <c r="A364" s="441"/>
    </row>
    <row r="365" spans="1:1">
      <c r="A365" s="441"/>
    </row>
    <row r="366" spans="1:1">
      <c r="A366" s="441"/>
    </row>
    <row r="367" spans="1:1">
      <c r="A367" s="441"/>
    </row>
    <row r="368" spans="1:1">
      <c r="A368" s="441"/>
    </row>
    <row r="369" spans="1:1">
      <c r="A369" s="441"/>
    </row>
    <row r="370" spans="1:1">
      <c r="A370" s="441"/>
    </row>
    <row r="371" spans="1:1">
      <c r="A371" s="441"/>
    </row>
    <row r="372" spans="1:1">
      <c r="A372" s="441"/>
    </row>
    <row r="373" spans="1:1">
      <c r="A373" s="441"/>
    </row>
    <row r="374" spans="1:1">
      <c r="A374" s="441"/>
    </row>
    <row r="375" spans="1:1">
      <c r="A375" s="441"/>
    </row>
    <row r="376" spans="1:1">
      <c r="A376" s="441"/>
    </row>
    <row r="377" spans="1:1">
      <c r="A377" s="441"/>
    </row>
    <row r="378" spans="1:1">
      <c r="A378" s="441"/>
    </row>
    <row r="379" spans="1:1">
      <c r="A379" s="441"/>
    </row>
    <row r="380" spans="1:1">
      <c r="A380" s="441"/>
    </row>
    <row r="381" spans="1:1">
      <c r="A381" s="441"/>
    </row>
    <row r="382" spans="1:1">
      <c r="A382" s="441"/>
    </row>
    <row r="383" spans="1:1">
      <c r="A383" s="441"/>
    </row>
    <row r="384" spans="1:1">
      <c r="A384" s="441"/>
    </row>
    <row r="385" spans="1:1">
      <c r="A385" s="441"/>
    </row>
    <row r="386" spans="1:1">
      <c r="A386" s="441"/>
    </row>
    <row r="387" spans="1:1">
      <c r="A387" s="441"/>
    </row>
    <row r="388" spans="1:1">
      <c r="A388" s="441"/>
    </row>
    <row r="389" spans="1:1">
      <c r="A389" s="441"/>
    </row>
    <row r="390" spans="1:1">
      <c r="A390" s="441"/>
    </row>
    <row r="391" spans="1:1">
      <c r="A391" s="441"/>
    </row>
    <row r="392" spans="1:1">
      <c r="A392" s="441"/>
    </row>
    <row r="393" spans="1:1">
      <c r="A393" s="441"/>
    </row>
    <row r="394" spans="1:1">
      <c r="A394" s="441"/>
    </row>
    <row r="395" spans="1:1">
      <c r="A395" s="441"/>
    </row>
    <row r="396" spans="1:1">
      <c r="A396" s="441"/>
    </row>
    <row r="397" spans="1:1">
      <c r="A397" s="441"/>
    </row>
    <row r="398" spans="1:1">
      <c r="A398" s="441"/>
    </row>
    <row r="399" spans="1:1">
      <c r="A399" s="441"/>
    </row>
    <row r="400" spans="1:1">
      <c r="A400" s="441"/>
    </row>
    <row r="401" spans="1:1">
      <c r="A401" s="441"/>
    </row>
    <row r="402" spans="1:1">
      <c r="A402" s="441"/>
    </row>
    <row r="403" spans="1:1">
      <c r="A403" s="441"/>
    </row>
    <row r="404" spans="1:1">
      <c r="A404" s="441"/>
    </row>
    <row r="405" spans="1:1">
      <c r="A405" s="441"/>
    </row>
    <row r="406" spans="1:1">
      <c r="A406" s="441"/>
    </row>
    <row r="407" spans="1:1">
      <c r="A407" s="441"/>
    </row>
    <row r="408" spans="1:1">
      <c r="A408" s="441"/>
    </row>
    <row r="409" spans="1:1">
      <c r="A409" s="441"/>
    </row>
    <row r="410" spans="1:1">
      <c r="A410" s="441"/>
    </row>
    <row r="411" spans="1:1">
      <c r="A411" s="441"/>
    </row>
    <row r="412" spans="1:1">
      <c r="A412" s="441"/>
    </row>
    <row r="413" spans="1:1">
      <c r="A413" s="441"/>
    </row>
    <row r="414" spans="1:1">
      <c r="A414" s="441"/>
    </row>
    <row r="415" spans="1:1">
      <c r="A415" s="441"/>
    </row>
    <row r="416" spans="1:1">
      <c r="A416" s="441"/>
    </row>
    <row r="417" spans="1:1">
      <c r="A417" s="441"/>
    </row>
    <row r="418" spans="1:1">
      <c r="A418" s="441"/>
    </row>
    <row r="419" spans="1:1">
      <c r="A419" s="441"/>
    </row>
    <row r="420" spans="1:1">
      <c r="A420" s="441"/>
    </row>
    <row r="421" spans="1:1">
      <c r="A421" s="441"/>
    </row>
    <row r="422" spans="1:1">
      <c r="A422" s="441"/>
    </row>
    <row r="423" spans="1:1">
      <c r="A423" s="441"/>
    </row>
    <row r="424" spans="1:1">
      <c r="A424" s="441"/>
    </row>
    <row r="425" spans="1:1">
      <c r="A425" s="441"/>
    </row>
    <row r="426" spans="1:1">
      <c r="A426" s="441"/>
    </row>
    <row r="427" spans="1:1">
      <c r="A427" s="441"/>
    </row>
    <row r="428" spans="1:1">
      <c r="A428" s="441"/>
    </row>
    <row r="429" spans="1:1">
      <c r="A429" s="441"/>
    </row>
    <row r="430" spans="1:1">
      <c r="A430" s="441"/>
    </row>
    <row r="431" spans="1:1">
      <c r="A431" s="441"/>
    </row>
    <row r="432" spans="1:1">
      <c r="A432" s="441"/>
    </row>
    <row r="433" spans="1:1">
      <c r="A433" s="441"/>
    </row>
    <row r="434" spans="1:1">
      <c r="A434" s="441"/>
    </row>
    <row r="435" spans="1:1">
      <c r="A435" s="441"/>
    </row>
    <row r="436" spans="1:1">
      <c r="A436" s="441"/>
    </row>
    <row r="437" spans="1:1">
      <c r="A437" s="441"/>
    </row>
    <row r="438" spans="1:1">
      <c r="A438" s="441"/>
    </row>
    <row r="439" spans="1:1">
      <c r="A439" s="441"/>
    </row>
    <row r="440" spans="1:1">
      <c r="A440" s="441"/>
    </row>
    <row r="441" spans="1:1">
      <c r="A441" s="441"/>
    </row>
    <row r="442" spans="1:1">
      <c r="A442" s="441"/>
    </row>
    <row r="443" spans="1:1">
      <c r="A443" s="441"/>
    </row>
    <row r="444" spans="1:1">
      <c r="A444" s="441"/>
    </row>
    <row r="445" spans="1:1">
      <c r="A445" s="441"/>
    </row>
    <row r="446" spans="1:1">
      <c r="A446" s="441"/>
    </row>
    <row r="447" spans="1:1">
      <c r="A447" s="441"/>
    </row>
    <row r="448" spans="1:1">
      <c r="A448" s="441"/>
    </row>
    <row r="449" spans="1:1">
      <c r="A449" s="441"/>
    </row>
    <row r="450" spans="1:1">
      <c r="A450" s="441"/>
    </row>
    <row r="451" spans="1:1">
      <c r="A451" s="441"/>
    </row>
    <row r="452" spans="1:1">
      <c r="A452" s="441"/>
    </row>
    <row r="453" spans="1:1">
      <c r="A453" s="441"/>
    </row>
    <row r="454" spans="1:1">
      <c r="A454" s="441"/>
    </row>
    <row r="455" spans="1:1">
      <c r="A455" s="441"/>
    </row>
    <row r="456" spans="1:1">
      <c r="A456" s="441"/>
    </row>
    <row r="457" spans="1:1">
      <c r="A457" s="441"/>
    </row>
    <row r="458" spans="1:1">
      <c r="A458" s="441"/>
    </row>
    <row r="459" spans="1:1">
      <c r="A459" s="441"/>
    </row>
    <row r="460" spans="1:1">
      <c r="A460" s="441"/>
    </row>
    <row r="461" spans="1:1">
      <c r="A461" s="441"/>
    </row>
    <row r="462" spans="1:1">
      <c r="A462" s="441"/>
    </row>
    <row r="463" spans="1:1">
      <c r="A463" s="441"/>
    </row>
    <row r="464" spans="1:1">
      <c r="A464" s="441"/>
    </row>
    <row r="465" spans="1:1">
      <c r="A465" s="441"/>
    </row>
    <row r="466" spans="1:1">
      <c r="A466" s="441"/>
    </row>
    <row r="467" spans="1:1">
      <c r="A467" s="441"/>
    </row>
    <row r="468" spans="1:1">
      <c r="A468" s="441"/>
    </row>
    <row r="469" spans="1:1">
      <c r="A469" s="441"/>
    </row>
    <row r="470" spans="1:1">
      <c r="A470" s="441"/>
    </row>
    <row r="471" spans="1:1">
      <c r="A471" s="441"/>
    </row>
    <row r="472" spans="1:1">
      <c r="A472" s="441"/>
    </row>
    <row r="473" spans="1:1">
      <c r="A473" s="441"/>
    </row>
    <row r="474" spans="1:1">
      <c r="A474" s="441"/>
    </row>
    <row r="475" spans="1:1">
      <c r="A475" s="441"/>
    </row>
    <row r="476" spans="1:1">
      <c r="A476" s="441"/>
    </row>
    <row r="477" spans="1:1">
      <c r="A477" s="441"/>
    </row>
    <row r="478" spans="1:1">
      <c r="A478" s="441"/>
    </row>
    <row r="479" spans="1:1">
      <c r="A479" s="441"/>
    </row>
    <row r="480" spans="1:1">
      <c r="A480" s="441"/>
    </row>
    <row r="481" spans="1:1">
      <c r="A481" s="441"/>
    </row>
    <row r="482" spans="1:1">
      <c r="A482" s="441"/>
    </row>
    <row r="483" spans="1:1">
      <c r="A483" s="441"/>
    </row>
    <row r="484" spans="1:1">
      <c r="A484" s="441"/>
    </row>
    <row r="485" spans="1:1">
      <c r="A485" s="441"/>
    </row>
    <row r="486" spans="1:1">
      <c r="A486" s="441"/>
    </row>
    <row r="487" spans="1:1">
      <c r="A487" s="441"/>
    </row>
    <row r="488" spans="1:1">
      <c r="A488" s="441"/>
    </row>
    <row r="489" spans="1:1">
      <c r="A489" s="441"/>
    </row>
    <row r="490" spans="1:1">
      <c r="A490" s="441"/>
    </row>
    <row r="491" spans="1:1">
      <c r="A491" s="441"/>
    </row>
    <row r="492" spans="1:1">
      <c r="A492" s="441"/>
    </row>
    <row r="493" spans="1:1">
      <c r="A493" s="441"/>
    </row>
    <row r="494" spans="1:1">
      <c r="A494" s="441"/>
    </row>
    <row r="495" spans="1:1">
      <c r="A495" s="441"/>
    </row>
    <row r="496" spans="1:1">
      <c r="A496" s="441"/>
    </row>
    <row r="497" spans="1:1">
      <c r="A497" s="441"/>
    </row>
    <row r="498" spans="1:1">
      <c r="A498" s="441"/>
    </row>
    <row r="499" spans="1:1">
      <c r="A499" s="441"/>
    </row>
    <row r="500" spans="1:1">
      <c r="A500" s="441"/>
    </row>
    <row r="501" spans="1:1">
      <c r="A501" s="441"/>
    </row>
    <row r="502" spans="1:1">
      <c r="A502" s="441"/>
    </row>
    <row r="503" spans="1:1">
      <c r="A503" s="441"/>
    </row>
    <row r="504" spans="1:1">
      <c r="A504" s="441"/>
    </row>
    <row r="505" spans="1:1">
      <c r="A505" s="441"/>
    </row>
    <row r="506" spans="1:1">
      <c r="A506" s="441"/>
    </row>
    <row r="507" spans="1:1">
      <c r="A507" s="441"/>
    </row>
    <row r="508" spans="1:1">
      <c r="A508" s="441"/>
    </row>
    <row r="509" spans="1:1">
      <c r="A509" s="441"/>
    </row>
    <row r="510" spans="1:1">
      <c r="A510" s="441"/>
    </row>
    <row r="511" spans="1:1">
      <c r="A511" s="441"/>
    </row>
    <row r="512" spans="1:1">
      <c r="A512" s="441"/>
    </row>
    <row r="513" spans="1:1">
      <c r="A513" s="441"/>
    </row>
    <row r="514" spans="1:1">
      <c r="A514" s="441"/>
    </row>
    <row r="515" spans="1:1">
      <c r="A515" s="441"/>
    </row>
    <row r="516" spans="1:1">
      <c r="A516" s="441"/>
    </row>
    <row r="517" spans="1:1">
      <c r="A517" s="441"/>
    </row>
    <row r="518" spans="1:1">
      <c r="A518" s="441"/>
    </row>
    <row r="519" spans="1:1">
      <c r="A519" s="441"/>
    </row>
    <row r="520" spans="1:1">
      <c r="A520" s="441"/>
    </row>
    <row r="521" spans="1:1">
      <c r="A521" s="441"/>
    </row>
    <row r="522" spans="1:1">
      <c r="A522" s="441"/>
    </row>
    <row r="523" spans="1:1">
      <c r="A523" s="441"/>
    </row>
    <row r="524" spans="1:1">
      <c r="A524" s="441"/>
    </row>
    <row r="525" spans="1:1">
      <c r="A525" s="441"/>
    </row>
    <row r="526" spans="1:1">
      <c r="A526" s="441"/>
    </row>
    <row r="527" spans="1:1">
      <c r="A527" s="441"/>
    </row>
    <row r="528" spans="1:1">
      <c r="A528" s="441"/>
    </row>
    <row r="529" spans="1:1">
      <c r="A529" s="441"/>
    </row>
    <row r="530" spans="1:1">
      <c r="A530" s="441"/>
    </row>
    <row r="531" spans="1:1">
      <c r="A531" s="441"/>
    </row>
    <row r="532" spans="1:1">
      <c r="A532" s="441"/>
    </row>
    <row r="533" spans="1:1">
      <c r="A533" s="441"/>
    </row>
    <row r="534" spans="1:1">
      <c r="A534" s="441"/>
    </row>
    <row r="535" spans="1:1">
      <c r="A535" s="441"/>
    </row>
    <row r="536" spans="1:1">
      <c r="A536" s="441"/>
    </row>
    <row r="537" spans="1:1">
      <c r="A537" s="441"/>
    </row>
    <row r="538" spans="1:1">
      <c r="A538" s="441"/>
    </row>
    <row r="539" spans="1:1">
      <c r="A539" s="441"/>
    </row>
    <row r="540" spans="1:1">
      <c r="A540" s="441"/>
    </row>
    <row r="541" spans="1:1">
      <c r="A541" s="441"/>
    </row>
    <row r="542" spans="1:1">
      <c r="A542" s="441"/>
    </row>
    <row r="543" spans="1:1">
      <c r="A543" s="441"/>
    </row>
    <row r="544" spans="1:1">
      <c r="A544" s="441"/>
    </row>
    <row r="545" spans="1:1">
      <c r="A545" s="441"/>
    </row>
    <row r="546" spans="1:1">
      <c r="A546" s="441"/>
    </row>
    <row r="547" spans="1:1">
      <c r="A547" s="441"/>
    </row>
    <row r="548" spans="1:1">
      <c r="A548" s="441"/>
    </row>
    <row r="549" spans="1:1">
      <c r="A549" s="441"/>
    </row>
    <row r="550" spans="1:1">
      <c r="A550" s="441"/>
    </row>
    <row r="551" spans="1:1">
      <c r="A551" s="441"/>
    </row>
    <row r="552" spans="1:1">
      <c r="A552" s="441"/>
    </row>
    <row r="553" spans="1:1">
      <c r="A553" s="441"/>
    </row>
    <row r="554" spans="1:1">
      <c r="A554" s="441"/>
    </row>
    <row r="555" spans="1:1">
      <c r="A555" s="441"/>
    </row>
    <row r="556" spans="1:1">
      <c r="A556" s="441"/>
    </row>
    <row r="557" spans="1:1">
      <c r="A557" s="441"/>
    </row>
    <row r="558" spans="1:1">
      <c r="A558" s="441"/>
    </row>
    <row r="559" spans="1:1">
      <c r="A559" s="441"/>
    </row>
    <row r="560" spans="1:1">
      <c r="A560" s="441"/>
    </row>
    <row r="561" spans="1:1">
      <c r="A561" s="441"/>
    </row>
    <row r="562" spans="1:1">
      <c r="A562" s="441"/>
    </row>
    <row r="563" spans="1:1">
      <c r="A563" s="441"/>
    </row>
    <row r="564" spans="1:1">
      <c r="A564" s="441"/>
    </row>
    <row r="565" spans="1:1">
      <c r="A565" s="441"/>
    </row>
    <row r="566" spans="1:1">
      <c r="A566" s="441"/>
    </row>
    <row r="567" spans="1:1">
      <c r="A567" s="441"/>
    </row>
    <row r="568" spans="1:1">
      <c r="A568" s="441"/>
    </row>
    <row r="569" spans="1:1">
      <c r="A569" s="441"/>
    </row>
    <row r="570" spans="1:1">
      <c r="A570" s="441"/>
    </row>
    <row r="571" spans="1:1">
      <c r="A571" s="441"/>
    </row>
    <row r="572" spans="1:1">
      <c r="A572" s="441"/>
    </row>
    <row r="573" spans="1:1">
      <c r="A573" s="441"/>
    </row>
    <row r="574" spans="1:1">
      <c r="A574" s="441"/>
    </row>
    <row r="575" spans="1:1">
      <c r="A575" s="441"/>
    </row>
    <row r="576" spans="1:1">
      <c r="A576" s="441"/>
    </row>
    <row r="577" spans="1:1">
      <c r="A577" s="441"/>
    </row>
    <row r="578" spans="1:1">
      <c r="A578" s="441"/>
    </row>
    <row r="579" spans="1:1">
      <c r="A579" s="441"/>
    </row>
    <row r="580" spans="1:1">
      <c r="A580" s="441"/>
    </row>
    <row r="581" spans="1:1">
      <c r="A581" s="441"/>
    </row>
    <row r="582" spans="1:1">
      <c r="A582" s="441"/>
    </row>
    <row r="583" spans="1:1">
      <c r="A583" s="441"/>
    </row>
    <row r="584" spans="1:1">
      <c r="A584" s="441"/>
    </row>
    <row r="585" spans="1:1">
      <c r="A585" s="441"/>
    </row>
    <row r="586" spans="1:1">
      <c r="A586" s="441"/>
    </row>
    <row r="587" spans="1:1">
      <c r="A587" s="441"/>
    </row>
    <row r="588" spans="1:1">
      <c r="A588" s="441"/>
    </row>
    <row r="589" spans="1:1">
      <c r="A589" s="441"/>
    </row>
    <row r="590" spans="1:1">
      <c r="A590" s="441"/>
    </row>
    <row r="591" spans="1:1">
      <c r="A591" s="441"/>
    </row>
    <row r="592" spans="1:1">
      <c r="A592" s="441"/>
    </row>
    <row r="593" spans="1:1">
      <c r="A593" s="441"/>
    </row>
    <row r="594" spans="1:1">
      <c r="A594" s="441"/>
    </row>
    <row r="595" spans="1:1">
      <c r="A595" s="441"/>
    </row>
    <row r="596" spans="1:1">
      <c r="A596" s="441"/>
    </row>
  </sheetData>
  <mergeCells count="2">
    <mergeCell ref="A1:P1"/>
    <mergeCell ref="A3:P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V53"/>
  <sheetViews>
    <sheetView view="pageBreakPreview" topLeftCell="A15" zoomScale="60" zoomScaleNormal="75" workbookViewId="0">
      <selection activeCell="A43" sqref="A43"/>
    </sheetView>
  </sheetViews>
  <sheetFormatPr defaultRowHeight="15"/>
  <cols>
    <col min="1" max="1" width="38.42578125" style="473" customWidth="1"/>
    <col min="2" max="16" width="11.85546875" style="470" customWidth="1"/>
    <col min="17" max="17" width="10.28515625" style="442" customWidth="1"/>
    <col min="18" max="18" width="14" style="442" customWidth="1"/>
    <col min="19" max="20" width="12" style="442" bestFit="1" customWidth="1"/>
    <col min="21" max="22" width="9.140625" style="442" bestFit="1" customWidth="1"/>
    <col min="23" max="23" width="10" style="442" customWidth="1"/>
    <col min="24" max="24" width="9" style="442" customWidth="1"/>
    <col min="25" max="16384" width="9.140625" style="442"/>
  </cols>
  <sheetData>
    <row r="1" spans="1:17" ht="19.5" thickBot="1">
      <c r="A1" s="2052" t="s">
        <v>180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</row>
    <row r="3" spans="1:17" ht="21">
      <c r="A3" s="2036" t="s">
        <v>420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</row>
    <row r="4" spans="1:17" ht="18.75">
      <c r="A4" s="443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</row>
    <row r="5" spans="1:17" ht="15" customHeight="1">
      <c r="A5" s="445" t="s">
        <v>197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</row>
    <row r="6" spans="1:17" ht="24.95" customHeight="1">
      <c r="A6" s="144"/>
      <c r="B6" s="162" t="s">
        <v>198</v>
      </c>
      <c r="C6" s="162" t="s">
        <v>199</v>
      </c>
      <c r="D6" s="162" t="s">
        <v>200</v>
      </c>
      <c r="E6" s="162" t="s">
        <v>421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16" t="s">
        <v>161</v>
      </c>
      <c r="N6" s="1816">
        <v>44834</v>
      </c>
      <c r="O6" s="1816">
        <v>44865</v>
      </c>
      <c r="P6" s="1816">
        <v>44895</v>
      </c>
      <c r="Q6" s="447"/>
    </row>
    <row r="7" spans="1:17" ht="15" customHeight="1">
      <c r="A7" s="448"/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50"/>
      <c r="Q7" s="447"/>
    </row>
    <row r="8" spans="1:17" ht="15" customHeight="1">
      <c r="A8" s="451" t="s">
        <v>422</v>
      </c>
      <c r="B8" s="452">
        <v>18553214.041930981</v>
      </c>
      <c r="C8" s="452">
        <v>19021564.8241245</v>
      </c>
      <c r="D8" s="452">
        <v>22089738.454052981</v>
      </c>
      <c r="E8" s="452">
        <v>27101567.32603012</v>
      </c>
      <c r="F8" s="452">
        <v>26809213.821261041</v>
      </c>
      <c r="G8" s="452">
        <v>27719282.532336969</v>
      </c>
      <c r="H8" s="452">
        <v>26458365.068507642</v>
      </c>
      <c r="I8" s="452">
        <v>25877630.924021218</v>
      </c>
      <c r="J8" s="452">
        <v>25242426.526793443</v>
      </c>
      <c r="K8" s="452">
        <v>27162940.98063311</v>
      </c>
      <c r="L8" s="452">
        <v>28051686.010820702</v>
      </c>
      <c r="M8" s="452">
        <v>28271584.013562061</v>
      </c>
      <c r="N8" s="452">
        <v>29162759.847147964</v>
      </c>
      <c r="O8" s="452">
        <v>30001878.530569341</v>
      </c>
      <c r="P8" s="453">
        <v>29517217.980506059</v>
      </c>
      <c r="Q8" s="447"/>
    </row>
    <row r="9" spans="1:17" ht="15" customHeight="1">
      <c r="A9" s="454" t="s">
        <v>402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6"/>
      <c r="Q9" s="447"/>
    </row>
    <row r="10" spans="1:17" ht="15" customHeight="1">
      <c r="A10" s="454" t="s">
        <v>423</v>
      </c>
      <c r="B10" s="452">
        <v>9568983.8379359301</v>
      </c>
      <c r="C10" s="452">
        <v>10820833.46883666</v>
      </c>
      <c r="D10" s="452">
        <v>13855689.68392917</v>
      </c>
      <c r="E10" s="452">
        <v>17337508.038616311</v>
      </c>
      <c r="F10" s="452">
        <v>17268332.417898983</v>
      </c>
      <c r="G10" s="452">
        <v>17084712.423864119</v>
      </c>
      <c r="H10" s="452">
        <v>16701126.28397673</v>
      </c>
      <c r="I10" s="452">
        <v>16772900.67987391</v>
      </c>
      <c r="J10" s="452">
        <v>16828475.109265521</v>
      </c>
      <c r="K10" s="452">
        <v>17581203.734323651</v>
      </c>
      <c r="L10" s="452">
        <v>18132408.20715763</v>
      </c>
      <c r="M10" s="452">
        <v>17949818.446020372</v>
      </c>
      <c r="N10" s="452">
        <v>18771544.995107751</v>
      </c>
      <c r="O10" s="452">
        <v>19404610.439773411</v>
      </c>
      <c r="P10" s="453">
        <v>19424842.672033168</v>
      </c>
      <c r="Q10" s="447"/>
    </row>
    <row r="11" spans="1:17" ht="15" customHeight="1">
      <c r="A11" s="457" t="s">
        <v>424</v>
      </c>
      <c r="B11" s="458">
        <v>5017301.4009359302</v>
      </c>
      <c r="C11" s="458">
        <v>5439120.9798366604</v>
      </c>
      <c r="D11" s="458">
        <v>7204994.4999291701</v>
      </c>
      <c r="E11" s="458">
        <v>8629304.7774968892</v>
      </c>
      <c r="F11" s="458">
        <v>8942574.7177383229</v>
      </c>
      <c r="G11" s="458">
        <v>8695623.8886739686</v>
      </c>
      <c r="H11" s="458">
        <v>8348915.6539240498</v>
      </c>
      <c r="I11" s="458">
        <v>8449953.1614268981</v>
      </c>
      <c r="J11" s="458">
        <v>8447200.9749848004</v>
      </c>
      <c r="K11" s="458">
        <v>8715624.3260789216</v>
      </c>
      <c r="L11" s="458">
        <v>9051837.9307560921</v>
      </c>
      <c r="M11" s="458">
        <v>8787925.0014487095</v>
      </c>
      <c r="N11" s="458">
        <v>9257501.17899343</v>
      </c>
      <c r="O11" s="458">
        <v>9639549.8333777077</v>
      </c>
      <c r="P11" s="459">
        <v>9366164.7433553319</v>
      </c>
      <c r="Q11" s="447"/>
    </row>
    <row r="12" spans="1:17" ht="15" customHeight="1">
      <c r="A12" s="457" t="s">
        <v>425</v>
      </c>
      <c r="B12" s="458">
        <v>4551682.4369999999</v>
      </c>
      <c r="C12" s="458">
        <v>5381712.4889999991</v>
      </c>
      <c r="D12" s="458">
        <v>6650695.1840000004</v>
      </c>
      <c r="E12" s="458">
        <v>8708203.2611194197</v>
      </c>
      <c r="F12" s="458">
        <v>8325757.7001606608</v>
      </c>
      <c r="G12" s="458">
        <v>8389088.5351901483</v>
      </c>
      <c r="H12" s="458">
        <v>8352210.6300526801</v>
      </c>
      <c r="I12" s="458">
        <v>8322947.5184470108</v>
      </c>
      <c r="J12" s="458">
        <v>8381274.1342807198</v>
      </c>
      <c r="K12" s="458">
        <v>8865579.408244729</v>
      </c>
      <c r="L12" s="458">
        <v>9080570.2764015384</v>
      </c>
      <c r="M12" s="458">
        <v>9161893.4445716608</v>
      </c>
      <c r="N12" s="458">
        <v>9514043.8161143214</v>
      </c>
      <c r="O12" s="458">
        <v>9765060.6063957009</v>
      </c>
      <c r="P12" s="459">
        <v>10058677.928677838</v>
      </c>
      <c r="Q12" s="447"/>
    </row>
    <row r="13" spans="1:17" ht="15" customHeight="1">
      <c r="A13" s="451" t="s">
        <v>298</v>
      </c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9"/>
      <c r="Q13" s="447"/>
    </row>
    <row r="14" spans="1:17" ht="15" customHeight="1">
      <c r="A14" s="454" t="s">
        <v>426</v>
      </c>
      <c r="B14" s="452">
        <v>8984230.203995049</v>
      </c>
      <c r="C14" s="452">
        <v>8200731.3552878397</v>
      </c>
      <c r="D14" s="452">
        <v>8234048.7701238105</v>
      </c>
      <c r="E14" s="452">
        <v>9764059.2874138094</v>
      </c>
      <c r="F14" s="452">
        <v>9540881.4033620562</v>
      </c>
      <c r="G14" s="452">
        <v>10634570.10847285</v>
      </c>
      <c r="H14" s="452">
        <v>9757238.7845309097</v>
      </c>
      <c r="I14" s="452">
        <v>9104730.2441473082</v>
      </c>
      <c r="J14" s="452">
        <v>8413951.4175279196</v>
      </c>
      <c r="K14" s="452">
        <v>9581737.2463094592</v>
      </c>
      <c r="L14" s="452">
        <v>9919277.8036630694</v>
      </c>
      <c r="M14" s="452">
        <v>10321765.567541691</v>
      </c>
      <c r="N14" s="452">
        <v>10391214.852040211</v>
      </c>
      <c r="O14" s="452">
        <v>10597268.09079593</v>
      </c>
      <c r="P14" s="453">
        <v>10092375.30847289</v>
      </c>
      <c r="Q14" s="447"/>
    </row>
    <row r="15" spans="1:17" ht="15" customHeight="1">
      <c r="A15" s="457" t="s">
        <v>424</v>
      </c>
      <c r="B15" s="458">
        <v>4879157.2399950502</v>
      </c>
      <c r="C15" s="458">
        <v>4411584.0382878399</v>
      </c>
      <c r="D15" s="458">
        <v>4092693.3311238098</v>
      </c>
      <c r="E15" s="458">
        <v>5207338.2389828898</v>
      </c>
      <c r="F15" s="458">
        <v>4942557.7413281864</v>
      </c>
      <c r="G15" s="458">
        <v>5427089.3657437805</v>
      </c>
      <c r="H15" s="458">
        <v>5173281.6633671196</v>
      </c>
      <c r="I15" s="458">
        <v>4778718.4264106397</v>
      </c>
      <c r="J15" s="458">
        <v>4307993.0744200805</v>
      </c>
      <c r="K15" s="458">
        <v>5085621.3193354104</v>
      </c>
      <c r="L15" s="458">
        <v>5409041.4473385401</v>
      </c>
      <c r="M15" s="458">
        <v>5843525.4373106994</v>
      </c>
      <c r="N15" s="458">
        <v>5985415.01747966</v>
      </c>
      <c r="O15" s="458">
        <v>6229045.8136829492</v>
      </c>
      <c r="P15" s="459">
        <v>5572718.3115160493</v>
      </c>
      <c r="Q15" s="447"/>
    </row>
    <row r="16" spans="1:17" ht="15" customHeight="1">
      <c r="A16" s="457" t="s">
        <v>425</v>
      </c>
      <c r="B16" s="458">
        <v>4105072.9639999997</v>
      </c>
      <c r="C16" s="458">
        <v>3789147.3169999998</v>
      </c>
      <c r="D16" s="458">
        <v>4141355.4390000002</v>
      </c>
      <c r="E16" s="458">
        <v>4556721.0484309206</v>
      </c>
      <c r="F16" s="458">
        <v>4598323.6620338699</v>
      </c>
      <c r="G16" s="458">
        <v>5207480.7427290706</v>
      </c>
      <c r="H16" s="458">
        <v>4583957.1211637901</v>
      </c>
      <c r="I16" s="458">
        <v>4326011.8177366685</v>
      </c>
      <c r="J16" s="458">
        <v>4105958.3431078396</v>
      </c>
      <c r="K16" s="458">
        <v>4496115.9269740488</v>
      </c>
      <c r="L16" s="458">
        <v>4510236.3563245293</v>
      </c>
      <c r="M16" s="458">
        <v>4478240.1302309902</v>
      </c>
      <c r="N16" s="458">
        <v>4405799.8345605507</v>
      </c>
      <c r="O16" s="458">
        <v>4368222.2771129804</v>
      </c>
      <c r="P16" s="459">
        <v>4519656.9969568411</v>
      </c>
      <c r="Q16" s="447"/>
    </row>
    <row r="17" spans="1:22" ht="15" customHeight="1">
      <c r="A17" s="451" t="s">
        <v>298</v>
      </c>
      <c r="B17" s="460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0"/>
      <c r="P17" s="461"/>
      <c r="Q17" s="447"/>
    </row>
    <row r="18" spans="1:22" ht="15" customHeight="1">
      <c r="A18" s="451" t="s">
        <v>427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6"/>
      <c r="Q18" s="447"/>
    </row>
    <row r="19" spans="1:22" ht="15" customHeight="1">
      <c r="A19" s="457" t="s">
        <v>424</v>
      </c>
      <c r="B19" s="452">
        <v>9896458.6409309804</v>
      </c>
      <c r="C19" s="452">
        <v>9850705.0181245022</v>
      </c>
      <c r="D19" s="452">
        <v>11297687.831052981</v>
      </c>
      <c r="E19" s="452">
        <v>13836643.016479779</v>
      </c>
      <c r="F19" s="452">
        <v>13885132.45906651</v>
      </c>
      <c r="G19" s="452">
        <v>14122713.254417747</v>
      </c>
      <c r="H19" s="452">
        <v>13522197.317291172</v>
      </c>
      <c r="I19" s="452">
        <v>13228671.587837538</v>
      </c>
      <c r="J19" s="452">
        <v>12755194.049404884</v>
      </c>
      <c r="K19" s="452">
        <v>13801245.645414332</v>
      </c>
      <c r="L19" s="452">
        <v>14460879.378094632</v>
      </c>
      <c r="M19" s="452">
        <v>14631450.438759409</v>
      </c>
      <c r="N19" s="452">
        <v>15242916.196473092</v>
      </c>
      <c r="O19" s="452">
        <v>15868595.647060661</v>
      </c>
      <c r="P19" s="453">
        <v>14938883.05487138</v>
      </c>
      <c r="Q19" s="447"/>
    </row>
    <row r="20" spans="1:22" s="462" customFormat="1" ht="15" customHeight="1">
      <c r="A20" s="457" t="s">
        <v>425</v>
      </c>
      <c r="B20" s="452">
        <v>8656755.4010000005</v>
      </c>
      <c r="C20" s="452">
        <v>9170859.805999998</v>
      </c>
      <c r="D20" s="452">
        <v>10792050.623</v>
      </c>
      <c r="E20" s="452">
        <v>13264924.309550341</v>
      </c>
      <c r="F20" s="452">
        <v>12924081.362194531</v>
      </c>
      <c r="G20" s="452">
        <v>13596569.277919222</v>
      </c>
      <c r="H20" s="452">
        <v>12936167.751216469</v>
      </c>
      <c r="I20" s="452">
        <v>12648959.33618368</v>
      </c>
      <c r="J20" s="452">
        <v>12487232.477388559</v>
      </c>
      <c r="K20" s="452">
        <v>13361695.335218778</v>
      </c>
      <c r="L20" s="452">
        <v>13590806.63272607</v>
      </c>
      <c r="M20" s="452">
        <v>13640133.574802652</v>
      </c>
      <c r="N20" s="452">
        <v>13919843.650674872</v>
      </c>
      <c r="O20" s="452">
        <v>14133282.88350868</v>
      </c>
      <c r="P20" s="453">
        <v>14578334.925634678</v>
      </c>
      <c r="Q20" s="447"/>
      <c r="S20" s="442"/>
      <c r="T20" s="442"/>
      <c r="U20" s="442"/>
      <c r="V20" s="442"/>
    </row>
    <row r="21" spans="1:22" ht="15" customHeight="1">
      <c r="A21" s="451" t="s">
        <v>298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9"/>
      <c r="Q21" s="447"/>
    </row>
    <row r="22" spans="1:22" ht="15" customHeight="1">
      <c r="A22" s="451" t="s">
        <v>291</v>
      </c>
      <c r="B22" s="452"/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3"/>
      <c r="Q22" s="447"/>
    </row>
    <row r="23" spans="1:22" ht="15" customHeight="1">
      <c r="A23" s="454" t="s">
        <v>423</v>
      </c>
      <c r="B23" s="452">
        <v>3344848.4743586401</v>
      </c>
      <c r="C23" s="452">
        <v>3627579.7998272702</v>
      </c>
      <c r="D23" s="452">
        <v>4358904.6961617097</v>
      </c>
      <c r="E23" s="452">
        <v>5790282.6293085106</v>
      </c>
      <c r="F23" s="452">
        <v>5777740.1417156206</v>
      </c>
      <c r="G23" s="452">
        <v>5951693.9300711397</v>
      </c>
      <c r="H23" s="452">
        <v>5867527.7711435603</v>
      </c>
      <c r="I23" s="452">
        <v>5392021.5011356901</v>
      </c>
      <c r="J23" s="452">
        <v>5301289.4106410202</v>
      </c>
      <c r="K23" s="452">
        <v>5631160.4578935001</v>
      </c>
      <c r="L23" s="452">
        <v>5540063.0671328194</v>
      </c>
      <c r="M23" s="452">
        <v>5504848.4338169601</v>
      </c>
      <c r="N23" s="452">
        <v>5391632.4302686704</v>
      </c>
      <c r="O23" s="452">
        <v>5536330.8133197203</v>
      </c>
      <c r="P23" s="453">
        <v>5791543.7598721106</v>
      </c>
      <c r="Q23" s="447"/>
    </row>
    <row r="24" spans="1:22" ht="15" customHeight="1">
      <c r="A24" s="457" t="s">
        <v>424</v>
      </c>
      <c r="B24" s="458">
        <v>2569122.2153586401</v>
      </c>
      <c r="C24" s="458">
        <v>2648979.17082727</v>
      </c>
      <c r="D24" s="458">
        <v>3039697.96216171</v>
      </c>
      <c r="E24" s="458">
        <v>3919000.2454365101</v>
      </c>
      <c r="F24" s="458">
        <v>4248412.6165041607</v>
      </c>
      <c r="G24" s="458">
        <v>4397001.9008402396</v>
      </c>
      <c r="H24" s="458">
        <v>4246872.9686147701</v>
      </c>
      <c r="I24" s="458">
        <v>3915859.19009024</v>
      </c>
      <c r="J24" s="458">
        <v>3878272.9301877301</v>
      </c>
      <c r="K24" s="458">
        <v>4029490.5599269001</v>
      </c>
      <c r="L24" s="458">
        <v>3988764.2010879298</v>
      </c>
      <c r="M24" s="458">
        <v>4011111.0529746199</v>
      </c>
      <c r="N24" s="458">
        <v>3835812.5459296806</v>
      </c>
      <c r="O24" s="458">
        <v>3997333.2259897999</v>
      </c>
      <c r="P24" s="459">
        <v>4228177.8537266506</v>
      </c>
      <c r="Q24" s="447"/>
    </row>
    <row r="25" spans="1:22" ht="15" customHeight="1">
      <c r="A25" s="457" t="s">
        <v>425</v>
      </c>
      <c r="B25" s="458">
        <v>775726.25899999996</v>
      </c>
      <c r="C25" s="458">
        <v>978600.62899999996</v>
      </c>
      <c r="D25" s="458">
        <v>1319206.7339999999</v>
      </c>
      <c r="E25" s="458">
        <v>1871282.383872</v>
      </c>
      <c r="F25" s="458">
        <v>1529327.5252114602</v>
      </c>
      <c r="G25" s="458">
        <v>1554692.0292309001</v>
      </c>
      <c r="H25" s="458">
        <v>1620654.80252879</v>
      </c>
      <c r="I25" s="458">
        <v>1476162.3110454502</v>
      </c>
      <c r="J25" s="458">
        <v>1423016.48045329</v>
      </c>
      <c r="K25" s="458">
        <v>1601669.8979665998</v>
      </c>
      <c r="L25" s="458">
        <v>1551298.8660448901</v>
      </c>
      <c r="M25" s="458">
        <v>1493737.3808423399</v>
      </c>
      <c r="N25" s="458">
        <v>1555819.8843389901</v>
      </c>
      <c r="O25" s="458">
        <v>1538997.5873299201</v>
      </c>
      <c r="P25" s="459">
        <v>1563365.90614546</v>
      </c>
      <c r="Q25" s="447"/>
    </row>
    <row r="26" spans="1:22" ht="15" customHeight="1">
      <c r="A26" s="451" t="s">
        <v>292</v>
      </c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3"/>
      <c r="Q26" s="447"/>
    </row>
    <row r="27" spans="1:22" ht="15" customHeight="1">
      <c r="A27" s="454" t="s">
        <v>423</v>
      </c>
      <c r="B27" s="452">
        <v>6224135.3635772895</v>
      </c>
      <c r="C27" s="452">
        <v>7193253.6690093894</v>
      </c>
      <c r="D27" s="452">
        <v>9496784.9877674598</v>
      </c>
      <c r="E27" s="452">
        <v>11547225.4093078</v>
      </c>
      <c r="F27" s="452">
        <v>11490592.276183363</v>
      </c>
      <c r="G27" s="452">
        <v>11133018.493792977</v>
      </c>
      <c r="H27" s="452">
        <v>10833598.512833169</v>
      </c>
      <c r="I27" s="452">
        <v>11380879.17873822</v>
      </c>
      <c r="J27" s="452">
        <v>11527185.698624499</v>
      </c>
      <c r="K27" s="452">
        <v>11950043.27643015</v>
      </c>
      <c r="L27" s="452">
        <v>12592345.140024811</v>
      </c>
      <c r="M27" s="452">
        <v>12444970.01220341</v>
      </c>
      <c r="N27" s="452">
        <v>13379912.56483908</v>
      </c>
      <c r="O27" s="452">
        <v>13868279.62645369</v>
      </c>
      <c r="P27" s="453">
        <v>13633298.91216106</v>
      </c>
      <c r="Q27" s="447"/>
    </row>
    <row r="28" spans="1:22" ht="15" customHeight="1">
      <c r="A28" s="457" t="s">
        <v>424</v>
      </c>
      <c r="B28" s="455">
        <v>2448179.1855772901</v>
      </c>
      <c r="C28" s="455">
        <v>2790141.8090093895</v>
      </c>
      <c r="D28" s="455">
        <v>4165296.5377674601</v>
      </c>
      <c r="E28" s="455">
        <v>4710304.5320603801</v>
      </c>
      <c r="F28" s="455">
        <v>4694162.1012341613</v>
      </c>
      <c r="G28" s="455">
        <v>4298621.987833729</v>
      </c>
      <c r="H28" s="455">
        <v>4102042.6853092792</v>
      </c>
      <c r="I28" s="455">
        <v>4534093.971336659</v>
      </c>
      <c r="J28" s="455">
        <v>4568928.0447970694</v>
      </c>
      <c r="K28" s="455">
        <v>4686133.7661520205</v>
      </c>
      <c r="L28" s="455">
        <v>5063073.7296681609</v>
      </c>
      <c r="M28" s="455">
        <v>4776813.9484740896</v>
      </c>
      <c r="N28" s="455">
        <v>5421688.6330637503</v>
      </c>
      <c r="O28" s="455">
        <v>5642216.6073879097</v>
      </c>
      <c r="P28" s="456">
        <v>5137986.8896286804</v>
      </c>
      <c r="Q28" s="447"/>
    </row>
    <row r="29" spans="1:22" ht="15" customHeight="1">
      <c r="A29" s="457" t="s">
        <v>425</v>
      </c>
      <c r="B29" s="458">
        <v>3775956.1779999998</v>
      </c>
      <c r="C29" s="458">
        <v>4403111.8599999994</v>
      </c>
      <c r="D29" s="458">
        <v>5331488.45</v>
      </c>
      <c r="E29" s="458">
        <v>6836920.8772474201</v>
      </c>
      <c r="F29" s="458">
        <v>6796430.1749492008</v>
      </c>
      <c r="G29" s="458">
        <v>6834396.5059592491</v>
      </c>
      <c r="H29" s="458">
        <v>6731555.82752389</v>
      </c>
      <c r="I29" s="458">
        <v>6846785.2074015606</v>
      </c>
      <c r="J29" s="458">
        <v>6958257.6538274297</v>
      </c>
      <c r="K29" s="458">
        <v>7263909.51027813</v>
      </c>
      <c r="L29" s="458">
        <v>7529271.4103566501</v>
      </c>
      <c r="M29" s="458">
        <v>7668156.0637293207</v>
      </c>
      <c r="N29" s="458">
        <v>7958223.9317753306</v>
      </c>
      <c r="O29" s="458">
        <v>8226063.0190657806</v>
      </c>
      <c r="P29" s="459">
        <v>8495312.0225323793</v>
      </c>
      <c r="Q29" s="447"/>
    </row>
    <row r="30" spans="1:22" ht="15" customHeight="1">
      <c r="A30" s="451" t="s">
        <v>298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9"/>
      <c r="Q30" s="447"/>
    </row>
    <row r="31" spans="1:22" ht="15" customHeight="1">
      <c r="A31" s="451" t="s">
        <v>291</v>
      </c>
      <c r="B31" s="452"/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3"/>
      <c r="Q31" s="447"/>
    </row>
    <row r="32" spans="1:22" ht="15" customHeight="1">
      <c r="A32" s="454" t="s">
        <v>426</v>
      </c>
      <c r="B32" s="452">
        <v>2637915.2788718496</v>
      </c>
      <c r="C32" s="452">
        <v>2933002.1303537199</v>
      </c>
      <c r="D32" s="452">
        <v>2451192.3074391698</v>
      </c>
      <c r="E32" s="452">
        <v>3415037.4028828004</v>
      </c>
      <c r="F32" s="452">
        <v>3164915.7507972755</v>
      </c>
      <c r="G32" s="452">
        <v>3791346.5201194603</v>
      </c>
      <c r="H32" s="452">
        <v>3628834.5671886601</v>
      </c>
      <c r="I32" s="452">
        <v>3294904.7011841498</v>
      </c>
      <c r="J32" s="452">
        <v>2998491.8215222196</v>
      </c>
      <c r="K32" s="452">
        <v>3305957.2050934704</v>
      </c>
      <c r="L32" s="452">
        <v>3555618.1308144699</v>
      </c>
      <c r="M32" s="452">
        <v>3694153.1744411099</v>
      </c>
      <c r="N32" s="452">
        <v>3738266.8901162208</v>
      </c>
      <c r="O32" s="452">
        <v>4096592.7096790597</v>
      </c>
      <c r="P32" s="453">
        <v>3583920.6776007805</v>
      </c>
      <c r="Q32" s="447"/>
    </row>
    <row r="33" spans="1:17" ht="15" customHeight="1">
      <c r="A33" s="457" t="s">
        <v>424</v>
      </c>
      <c r="B33" s="458">
        <v>2396362.4928718498</v>
      </c>
      <c r="C33" s="458">
        <v>2706092.7043537199</v>
      </c>
      <c r="D33" s="458">
        <v>2170356.2784391697</v>
      </c>
      <c r="E33" s="458">
        <v>3008595.8869650806</v>
      </c>
      <c r="F33" s="458">
        <v>2714179.9279694753</v>
      </c>
      <c r="G33" s="458">
        <v>3209511.3387255003</v>
      </c>
      <c r="H33" s="458">
        <v>3127415.5065649799</v>
      </c>
      <c r="I33" s="458">
        <v>2842628.2762008598</v>
      </c>
      <c r="J33" s="458">
        <v>2547041.7165742698</v>
      </c>
      <c r="K33" s="458">
        <v>2867881.7578900503</v>
      </c>
      <c r="L33" s="458">
        <v>3128606.0243702698</v>
      </c>
      <c r="M33" s="458">
        <v>3241537.9607397597</v>
      </c>
      <c r="N33" s="458">
        <v>3331719.6054856707</v>
      </c>
      <c r="O33" s="458">
        <v>3678222.7923736097</v>
      </c>
      <c r="P33" s="459">
        <v>3194793.7434566603</v>
      </c>
      <c r="Q33" s="447"/>
    </row>
    <row r="34" spans="1:17" ht="15" customHeight="1">
      <c r="A34" s="457" t="s">
        <v>425</v>
      </c>
      <c r="B34" s="458">
        <v>241552.78599999999</v>
      </c>
      <c r="C34" s="458">
        <v>226909.42600000001</v>
      </c>
      <c r="D34" s="458">
        <v>280836.02899999998</v>
      </c>
      <c r="E34" s="458">
        <v>406441.51591772004</v>
      </c>
      <c r="F34" s="458">
        <v>450735.8228278</v>
      </c>
      <c r="G34" s="458">
        <v>581835.18139396014</v>
      </c>
      <c r="H34" s="458">
        <v>501419.06062368007</v>
      </c>
      <c r="I34" s="458">
        <v>452276.42498329002</v>
      </c>
      <c r="J34" s="458">
        <v>451450.10494794993</v>
      </c>
      <c r="K34" s="458">
        <v>438075.44720342004</v>
      </c>
      <c r="L34" s="458">
        <v>427012.10644419992</v>
      </c>
      <c r="M34" s="458">
        <v>452615.21370134997</v>
      </c>
      <c r="N34" s="458">
        <v>406547.28463054996</v>
      </c>
      <c r="O34" s="458">
        <v>418369.91730544996</v>
      </c>
      <c r="P34" s="459">
        <v>389126.93414412002</v>
      </c>
      <c r="Q34" s="447"/>
    </row>
    <row r="35" spans="1:17" ht="15" customHeight="1">
      <c r="A35" s="451" t="s">
        <v>292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3"/>
      <c r="Q35" s="447"/>
    </row>
    <row r="36" spans="1:17" ht="15" customHeight="1">
      <c r="A36" s="454" t="s">
        <v>426</v>
      </c>
      <c r="B36" s="452">
        <v>6346314.9251231998</v>
      </c>
      <c r="C36" s="452">
        <v>5267729.2249341197</v>
      </c>
      <c r="D36" s="452">
        <v>5782856.4626846407</v>
      </c>
      <c r="E36" s="452">
        <v>6349021.8845310099</v>
      </c>
      <c r="F36" s="452">
        <v>6375965.6525647808</v>
      </c>
      <c r="G36" s="452">
        <v>6843223.5883533899</v>
      </c>
      <c r="H36" s="452">
        <v>6128404.2173422491</v>
      </c>
      <c r="I36" s="452">
        <v>5809825.5429631593</v>
      </c>
      <c r="J36" s="452">
        <v>5415459.5960057005</v>
      </c>
      <c r="K36" s="452">
        <v>6275780.0412159888</v>
      </c>
      <c r="L36" s="452">
        <v>6363659.6728486</v>
      </c>
      <c r="M36" s="452">
        <v>6627612.3931005802</v>
      </c>
      <c r="N36" s="452">
        <v>6652947.9619239904</v>
      </c>
      <c r="O36" s="452">
        <v>6500675.3811168708</v>
      </c>
      <c r="P36" s="453">
        <v>6508454.6308721099</v>
      </c>
      <c r="Q36" s="447"/>
    </row>
    <row r="37" spans="1:17" ht="15" customHeight="1">
      <c r="A37" s="457" t="s">
        <v>424</v>
      </c>
      <c r="B37" s="458">
        <v>2482794.7471232</v>
      </c>
      <c r="C37" s="458">
        <v>1705491.3339341201</v>
      </c>
      <c r="D37" s="458">
        <v>1922337.05268464</v>
      </c>
      <c r="E37" s="458">
        <v>2198742.3520178096</v>
      </c>
      <c r="F37" s="458">
        <v>2228377.8133587106</v>
      </c>
      <c r="G37" s="458">
        <v>2217578.0270182798</v>
      </c>
      <c r="H37" s="458">
        <v>2045866.1568021395</v>
      </c>
      <c r="I37" s="458">
        <v>1936090.1502097801</v>
      </c>
      <c r="J37" s="458">
        <v>1760951.3578458102</v>
      </c>
      <c r="K37" s="458">
        <v>2217739.5614453601</v>
      </c>
      <c r="L37" s="458">
        <v>2280435.4229682703</v>
      </c>
      <c r="M37" s="458">
        <v>2601987.4765709401</v>
      </c>
      <c r="N37" s="458">
        <v>2653695.4119939897</v>
      </c>
      <c r="O37" s="458">
        <v>2550823.0213093404</v>
      </c>
      <c r="P37" s="459">
        <v>2377924.5680593899</v>
      </c>
      <c r="Q37" s="447"/>
    </row>
    <row r="38" spans="1:17" ht="15" customHeight="1">
      <c r="A38" s="457" t="s">
        <v>425</v>
      </c>
      <c r="B38" s="458">
        <v>3863520.1779999998</v>
      </c>
      <c r="C38" s="458">
        <v>3562237.8909999998</v>
      </c>
      <c r="D38" s="458">
        <v>3860519.41</v>
      </c>
      <c r="E38" s="458">
        <v>4150279.5325132003</v>
      </c>
      <c r="F38" s="458">
        <v>4147587.8392060697</v>
      </c>
      <c r="G38" s="458">
        <v>4625645.5613351101</v>
      </c>
      <c r="H38" s="458">
        <v>4082538.0605401099</v>
      </c>
      <c r="I38" s="458">
        <v>3873735.392753379</v>
      </c>
      <c r="J38" s="458">
        <v>3654508.2381598898</v>
      </c>
      <c r="K38" s="458">
        <v>4058040.4797706287</v>
      </c>
      <c r="L38" s="458">
        <v>4083224.2498803297</v>
      </c>
      <c r="M38" s="458">
        <v>4025624.9165296401</v>
      </c>
      <c r="N38" s="458">
        <v>3999252.5499300007</v>
      </c>
      <c r="O38" s="458">
        <v>3949852.35980753</v>
      </c>
      <c r="P38" s="459">
        <v>4130530.0628127204</v>
      </c>
      <c r="Q38" s="447"/>
    </row>
    <row r="39" spans="1:17" ht="15" customHeight="1">
      <c r="A39" s="463"/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5"/>
    </row>
    <row r="40" spans="1:17" ht="15" customHeight="1">
      <c r="A40" s="466"/>
      <c r="B40" s="455"/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</row>
    <row r="41" spans="1:17" s="469" customFormat="1" ht="15" customHeight="1">
      <c r="A41" s="467" t="s">
        <v>428</v>
      </c>
      <c r="B41" s="460"/>
      <c r="C41" s="468"/>
      <c r="D41" s="468"/>
      <c r="E41" s="468"/>
      <c r="G41" s="460"/>
      <c r="H41" s="460"/>
      <c r="I41" s="460"/>
      <c r="J41" s="460"/>
      <c r="K41" s="460"/>
      <c r="L41" s="460"/>
      <c r="M41" s="460"/>
      <c r="N41" s="460"/>
      <c r="O41" s="460"/>
      <c r="P41" s="460"/>
    </row>
    <row r="42" spans="1:17" s="469" customFormat="1" ht="15" customHeight="1">
      <c r="A42" s="64" t="s">
        <v>393</v>
      </c>
      <c r="B42" s="446"/>
      <c r="C42" s="468"/>
      <c r="D42" s="468"/>
      <c r="E42" s="468"/>
      <c r="G42" s="446"/>
      <c r="H42" s="446"/>
      <c r="I42" s="446"/>
      <c r="J42" s="446"/>
      <c r="K42" s="446"/>
      <c r="L42" s="446"/>
      <c r="M42" s="446"/>
      <c r="N42" s="446"/>
      <c r="O42" s="446"/>
      <c r="P42" s="446"/>
    </row>
    <row r="43" spans="1:17" s="471" customFormat="1" ht="15" customHeight="1">
      <c r="A43" s="1722" t="s">
        <v>996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</row>
    <row r="44" spans="1:17" s="472" customFormat="1" ht="15" customHeight="1">
      <c r="A44" s="5"/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</row>
    <row r="45" spans="1:17" s="472" customFormat="1" ht="15" customHeight="1">
      <c r="A45" s="5"/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</row>
    <row r="46" spans="1:17" s="472" customFormat="1" ht="15" customHeight="1">
      <c r="A46" s="5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</row>
    <row r="47" spans="1:17" s="472" customFormat="1" ht="15" customHeight="1">
      <c r="A47" s="5"/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</row>
    <row r="48" spans="1:17" s="472" customFormat="1">
      <c r="A48" s="5"/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</row>
    <row r="49" spans="1:16" s="472" customFormat="1">
      <c r="A49" s="5"/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</row>
    <row r="50" spans="1:16" s="472" customFormat="1">
      <c r="A50" s="5"/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</row>
    <row r="51" spans="1:16" s="472" customFormat="1">
      <c r="A51" s="5"/>
      <c r="B51" s="470"/>
      <c r="C51" s="470"/>
      <c r="D51" s="470"/>
      <c r="E51" s="470"/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</row>
    <row r="52" spans="1:16" s="472" customFormat="1">
      <c r="A52" s="5"/>
      <c r="B52" s="470"/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</row>
    <row r="53" spans="1:16" s="472" customFormat="1">
      <c r="A53" s="5"/>
      <c r="B53" s="470"/>
      <c r="C53" s="470"/>
      <c r="D53" s="470"/>
      <c r="E53" s="470"/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</row>
  </sheetData>
  <mergeCells count="2">
    <mergeCell ref="A1:P1"/>
    <mergeCell ref="A3:P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M43"/>
  <sheetViews>
    <sheetView view="pageBreakPreview" zoomScale="70" zoomScaleNormal="90" zoomScaleSheetLayoutView="70" workbookViewId="0">
      <pane ySplit="8" topLeftCell="A9" activePane="bottomLeft" state="frozen"/>
      <selection pane="bottomLeft" activeCell="A38" sqref="A38"/>
    </sheetView>
  </sheetViews>
  <sheetFormatPr defaultColWidth="9.140625" defaultRowHeight="12.75"/>
  <cols>
    <col min="1" max="1" width="10.7109375" style="139" customWidth="1"/>
    <col min="2" max="3" width="7.28515625" style="511" customWidth="1"/>
    <col min="4" max="9" width="7.28515625" style="139" customWidth="1"/>
    <col min="10" max="13" width="7.28515625" style="511" customWidth="1"/>
    <col min="14" max="25" width="7.28515625" style="139" customWidth="1"/>
    <col min="26" max="16384" width="9.140625" style="139"/>
  </cols>
  <sheetData>
    <row r="1" spans="1:39" s="476" customFormat="1" ht="20.25" thickBot="1">
      <c r="A1" s="2045" t="s">
        <v>429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5"/>
      <c r="N1" s="2045"/>
      <c r="O1" s="2045"/>
      <c r="P1" s="2045"/>
      <c r="Q1" s="2045"/>
      <c r="R1" s="2045"/>
      <c r="S1" s="2045"/>
      <c r="T1" s="2045"/>
      <c r="U1" s="2045"/>
      <c r="V1" s="2045"/>
      <c r="W1" s="2045"/>
      <c r="X1" s="2045"/>
      <c r="Y1" s="2045"/>
      <c r="Z1" s="474"/>
      <c r="AA1" s="475"/>
      <c r="AB1" s="474"/>
      <c r="AC1" s="475"/>
    </row>
    <row r="2" spans="1:39" s="476" customFormat="1" ht="15" customHeight="1">
      <c r="A2" s="477"/>
      <c r="B2" s="478"/>
      <c r="C2" s="478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80"/>
      <c r="O2" s="480"/>
      <c r="P2" s="480"/>
      <c r="Q2" s="480"/>
      <c r="R2" s="480"/>
      <c r="S2" s="481"/>
      <c r="V2" s="480"/>
      <c r="W2" s="474"/>
      <c r="X2" s="479"/>
      <c r="Y2" s="479"/>
      <c r="Z2" s="474"/>
      <c r="AA2" s="475"/>
      <c r="AB2" s="474"/>
      <c r="AC2" s="475"/>
    </row>
    <row r="3" spans="1:39" s="476" customFormat="1" ht="21" customHeight="1">
      <c r="A3" s="2053" t="s">
        <v>430</v>
      </c>
      <c r="B3" s="2053"/>
      <c r="C3" s="2053"/>
      <c r="D3" s="2053"/>
      <c r="E3" s="2053"/>
      <c r="F3" s="2053"/>
      <c r="G3" s="2053"/>
      <c r="H3" s="2053"/>
      <c r="I3" s="2053"/>
      <c r="J3" s="2053"/>
      <c r="K3" s="2053"/>
      <c r="L3" s="2053"/>
      <c r="M3" s="2053"/>
      <c r="N3" s="2053"/>
      <c r="O3" s="2053"/>
      <c r="P3" s="2053"/>
      <c r="Q3" s="2053"/>
      <c r="R3" s="2053"/>
      <c r="S3" s="2053"/>
      <c r="T3" s="2053"/>
      <c r="U3" s="2053"/>
      <c r="V3" s="2053"/>
      <c r="W3" s="2053"/>
      <c r="X3" s="2053"/>
      <c r="Y3" s="2053"/>
      <c r="Z3" s="474"/>
      <c r="AA3" s="475"/>
      <c r="AB3" s="474"/>
      <c r="AC3" s="475"/>
    </row>
    <row r="4" spans="1:39" s="476" customFormat="1" ht="15" customHeight="1">
      <c r="A4" s="482"/>
      <c r="B4" s="478"/>
      <c r="C4" s="478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80"/>
      <c r="O4" s="480"/>
      <c r="P4" s="480"/>
      <c r="Q4" s="480"/>
      <c r="R4" s="480"/>
      <c r="S4" s="481"/>
      <c r="V4" s="480"/>
      <c r="W4" s="474"/>
      <c r="X4" s="479"/>
      <c r="Y4" s="483"/>
      <c r="Z4" s="474"/>
      <c r="AA4" s="475"/>
      <c r="AB4" s="474"/>
      <c r="AC4" s="475"/>
    </row>
    <row r="5" spans="1:39" s="257" customFormat="1" ht="15.75">
      <c r="A5" s="284" t="s">
        <v>431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484"/>
      <c r="O5" s="484"/>
      <c r="P5" s="141"/>
      <c r="Q5" s="141"/>
      <c r="R5" s="141"/>
      <c r="S5" s="141"/>
      <c r="T5" s="141"/>
      <c r="U5" s="141"/>
      <c r="V5" s="141"/>
      <c r="W5" s="141"/>
      <c r="X5" s="141"/>
      <c r="Y5" s="332"/>
      <c r="Z5" s="136"/>
      <c r="AA5" s="136"/>
      <c r="AB5" s="141"/>
      <c r="AC5" s="145"/>
    </row>
    <row r="6" spans="1:39" s="486" customFormat="1" ht="20.100000000000001" customHeight="1">
      <c r="A6" s="485"/>
      <c r="B6" s="2054" t="s">
        <v>432</v>
      </c>
      <c r="C6" s="2055"/>
      <c r="D6" s="2055"/>
      <c r="E6" s="2056"/>
      <c r="F6" s="2060" t="s">
        <v>433</v>
      </c>
      <c r="G6" s="2061"/>
      <c r="H6" s="2061"/>
      <c r="I6" s="2061"/>
      <c r="J6" s="2061"/>
      <c r="K6" s="2061"/>
      <c r="L6" s="2061"/>
      <c r="M6" s="2062"/>
      <c r="N6" s="2054" t="s">
        <v>434</v>
      </c>
      <c r="O6" s="2055"/>
      <c r="P6" s="2055"/>
      <c r="Q6" s="2056"/>
      <c r="R6" s="2060" t="s">
        <v>435</v>
      </c>
      <c r="S6" s="2061"/>
      <c r="T6" s="2061"/>
      <c r="U6" s="2061"/>
      <c r="V6" s="2061"/>
      <c r="W6" s="2061"/>
      <c r="X6" s="2061"/>
      <c r="Y6" s="2062"/>
    </row>
    <row r="7" spans="1:39" s="486" customFormat="1" ht="20.100000000000001" customHeight="1">
      <c r="A7" s="487"/>
      <c r="B7" s="2057"/>
      <c r="C7" s="2058"/>
      <c r="D7" s="2058"/>
      <c r="E7" s="2059"/>
      <c r="F7" s="2060" t="s">
        <v>436</v>
      </c>
      <c r="G7" s="2061"/>
      <c r="H7" s="2061"/>
      <c r="I7" s="2062"/>
      <c r="J7" s="2060" t="s">
        <v>437</v>
      </c>
      <c r="K7" s="2061"/>
      <c r="L7" s="2061"/>
      <c r="M7" s="2062"/>
      <c r="N7" s="2057"/>
      <c r="O7" s="2058"/>
      <c r="P7" s="2058"/>
      <c r="Q7" s="2059"/>
      <c r="R7" s="2060" t="s">
        <v>436</v>
      </c>
      <c r="S7" s="2061"/>
      <c r="T7" s="2061"/>
      <c r="U7" s="2062"/>
      <c r="V7" s="2060" t="s">
        <v>437</v>
      </c>
      <c r="W7" s="2061"/>
      <c r="X7" s="2061"/>
      <c r="Y7" s="2062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</row>
    <row r="8" spans="1:39" s="492" customFormat="1" ht="18.2" customHeight="1">
      <c r="A8" s="489"/>
      <c r="B8" s="490" t="s">
        <v>438</v>
      </c>
      <c r="C8" s="490" t="s">
        <v>439</v>
      </c>
      <c r="D8" s="490" t="s">
        <v>440</v>
      </c>
      <c r="E8" s="490" t="s">
        <v>441</v>
      </c>
      <c r="F8" s="490" t="s">
        <v>438</v>
      </c>
      <c r="G8" s="490" t="s">
        <v>439</v>
      </c>
      <c r="H8" s="490" t="s">
        <v>440</v>
      </c>
      <c r="I8" s="490" t="s">
        <v>441</v>
      </c>
      <c r="J8" s="490" t="s">
        <v>438</v>
      </c>
      <c r="K8" s="490" t="s">
        <v>439</v>
      </c>
      <c r="L8" s="490" t="s">
        <v>440</v>
      </c>
      <c r="M8" s="491" t="s">
        <v>441</v>
      </c>
      <c r="N8" s="490" t="s">
        <v>438</v>
      </c>
      <c r="O8" s="490" t="s">
        <v>439</v>
      </c>
      <c r="P8" s="490" t="s">
        <v>440</v>
      </c>
      <c r="Q8" s="490" t="s">
        <v>441</v>
      </c>
      <c r="R8" s="490" t="s">
        <v>438</v>
      </c>
      <c r="S8" s="490" t="s">
        <v>439</v>
      </c>
      <c r="T8" s="490" t="s">
        <v>440</v>
      </c>
      <c r="U8" s="490" t="s">
        <v>441</v>
      </c>
      <c r="V8" s="490" t="s">
        <v>438</v>
      </c>
      <c r="W8" s="490" t="s">
        <v>439</v>
      </c>
      <c r="X8" s="490" t="s">
        <v>440</v>
      </c>
      <c r="Y8" s="490" t="s">
        <v>441</v>
      </c>
    </row>
    <row r="9" spans="1:39" s="497" customFormat="1" ht="15" customHeight="1">
      <c r="A9" s="493">
        <v>2017</v>
      </c>
      <c r="B9" s="494">
        <v>8.7981386352439319</v>
      </c>
      <c r="C9" s="494">
        <v>7.9435023866348446</v>
      </c>
      <c r="D9" s="495">
        <v>6.71</v>
      </c>
      <c r="E9" s="495">
        <v>8.3987497871825525</v>
      </c>
      <c r="F9" s="494">
        <v>8.5</v>
      </c>
      <c r="G9" s="494">
        <v>7.9434136038186161</v>
      </c>
      <c r="H9" s="495">
        <v>6.71</v>
      </c>
      <c r="I9" s="495">
        <v>8.4263742470597105</v>
      </c>
      <c r="J9" s="495">
        <v>9.35</v>
      </c>
      <c r="K9" s="495" t="s">
        <v>442</v>
      </c>
      <c r="L9" s="495">
        <v>0.84</v>
      </c>
      <c r="M9" s="495">
        <v>6.2930236111235356</v>
      </c>
      <c r="N9" s="494">
        <v>9.7739017176104124</v>
      </c>
      <c r="O9" s="494">
        <v>0.75929765955398976</v>
      </c>
      <c r="P9" s="494">
        <v>0.34</v>
      </c>
      <c r="Q9" s="494">
        <v>8.1791097820576315</v>
      </c>
      <c r="R9" s="494">
        <v>9.7737539657907835</v>
      </c>
      <c r="S9" s="494">
        <v>0.74023086277749239</v>
      </c>
      <c r="T9" s="494">
        <v>0.34</v>
      </c>
      <c r="U9" s="494">
        <v>8.1776216931296659</v>
      </c>
      <c r="V9" s="494">
        <v>12.65058171542333</v>
      </c>
      <c r="W9" s="494">
        <v>1.4669878491648618</v>
      </c>
      <c r="X9" s="495" t="s">
        <v>442</v>
      </c>
      <c r="Y9" s="496">
        <v>8.1790535428329587</v>
      </c>
    </row>
    <row r="10" spans="1:39" s="497" customFormat="1" ht="15" customHeight="1">
      <c r="A10" s="498">
        <v>2018</v>
      </c>
      <c r="B10" s="499">
        <v>8.321239488437282</v>
      </c>
      <c r="C10" s="499">
        <v>4.5201067319413841</v>
      </c>
      <c r="D10" s="500">
        <v>3.1012226233453668</v>
      </c>
      <c r="E10" s="500">
        <v>6.5246366037126231</v>
      </c>
      <c r="F10" s="499">
        <v>7.982489488437281</v>
      </c>
      <c r="G10" s="499">
        <v>5.0783480090286934</v>
      </c>
      <c r="H10" s="500">
        <v>8.5</v>
      </c>
      <c r="I10" s="500">
        <v>6.6612382251222755</v>
      </c>
      <c r="J10" s="500">
        <v>12.5</v>
      </c>
      <c r="K10" s="500">
        <v>3.16</v>
      </c>
      <c r="L10" s="500">
        <v>2.4946918037170747</v>
      </c>
      <c r="M10" s="500">
        <v>4.665281267076371</v>
      </c>
      <c r="N10" s="499">
        <v>8.3028628572643175</v>
      </c>
      <c r="O10" s="499">
        <v>1.8155678363311232</v>
      </c>
      <c r="P10" s="499">
        <v>1.6226225701351324</v>
      </c>
      <c r="Q10" s="499">
        <v>6.5870524321853239</v>
      </c>
      <c r="R10" s="499">
        <v>8.3031100870383412</v>
      </c>
      <c r="S10" s="499">
        <v>1.7916441599656228</v>
      </c>
      <c r="T10" s="499">
        <v>0.49667767601374724</v>
      </c>
      <c r="U10" s="499">
        <v>6.5861978114995736</v>
      </c>
      <c r="V10" s="499">
        <v>11.280601751577361</v>
      </c>
      <c r="W10" s="499">
        <v>2.2588681422121772</v>
      </c>
      <c r="X10" s="500">
        <v>2.2612936450451282</v>
      </c>
      <c r="Y10" s="501">
        <v>6.25</v>
      </c>
    </row>
    <row r="11" spans="1:39" s="497" customFormat="1" ht="15" customHeight="1">
      <c r="A11" s="498">
        <v>2019</v>
      </c>
      <c r="B11" s="499">
        <v>12.5</v>
      </c>
      <c r="C11" s="499">
        <v>1.6578601038354699</v>
      </c>
      <c r="D11" s="500">
        <v>2.47893331226296</v>
      </c>
      <c r="E11" s="500">
        <v>6.6406990826867096</v>
      </c>
      <c r="F11" s="500" t="s">
        <v>442</v>
      </c>
      <c r="G11" s="499">
        <v>1.25</v>
      </c>
      <c r="H11" s="500" t="s">
        <v>442</v>
      </c>
      <c r="I11" s="500">
        <v>6.6943675483616296</v>
      </c>
      <c r="J11" s="500">
        <v>12.5</v>
      </c>
      <c r="K11" s="500">
        <v>3.88428645697946</v>
      </c>
      <c r="L11" s="500">
        <v>2.47893331226296</v>
      </c>
      <c r="M11" s="500">
        <v>3.9464162732574302</v>
      </c>
      <c r="N11" s="499">
        <v>8.28437097908213</v>
      </c>
      <c r="O11" s="499">
        <v>1.6759558375032899</v>
      </c>
      <c r="P11" s="499">
        <v>1.2972676174245801</v>
      </c>
      <c r="Q11" s="499">
        <v>6.7513245023348203</v>
      </c>
      <c r="R11" s="499">
        <v>8.2838248322344405</v>
      </c>
      <c r="S11" s="499">
        <v>1.9120569207251199</v>
      </c>
      <c r="T11" s="499">
        <v>1.21630749267074</v>
      </c>
      <c r="U11" s="499">
        <v>6.7534700133478296</v>
      </c>
      <c r="V11" s="499">
        <v>11.543556944261701</v>
      </c>
      <c r="W11" s="499">
        <v>0.72455898386828299</v>
      </c>
      <c r="X11" s="500">
        <v>1.4308544303797499</v>
      </c>
      <c r="Y11" s="501">
        <v>6.2365665009014304</v>
      </c>
    </row>
    <row r="12" spans="1:39" s="497" customFormat="1" ht="15" customHeight="1">
      <c r="A12" s="498">
        <v>2020</v>
      </c>
      <c r="B12" s="499">
        <v>8.2377543833387801</v>
      </c>
      <c r="C12" s="499">
        <v>0.79423187641075199</v>
      </c>
      <c r="D12" s="500">
        <v>2.13044944701545</v>
      </c>
      <c r="E12" s="500">
        <v>4.4388377347933101</v>
      </c>
      <c r="F12" s="499">
        <v>8.1</v>
      </c>
      <c r="G12" s="499">
        <v>0.20047214353163401</v>
      </c>
      <c r="H12" s="500" t="s">
        <v>442</v>
      </c>
      <c r="I12" s="500">
        <v>4.4497421763869101</v>
      </c>
      <c r="J12" s="500">
        <v>13.499953830157899</v>
      </c>
      <c r="K12" s="500">
        <v>1.76661501585092</v>
      </c>
      <c r="L12" s="500">
        <v>2.13044944701545</v>
      </c>
      <c r="M12" s="500">
        <v>3.86817009716024</v>
      </c>
      <c r="N12" s="499">
        <v>8.2783519285965905</v>
      </c>
      <c r="O12" s="499">
        <v>0.36974592376201199</v>
      </c>
      <c r="P12" s="499">
        <v>1.3215390094463599</v>
      </c>
      <c r="Q12" s="499">
        <v>4.2848609883801299</v>
      </c>
      <c r="R12" s="499">
        <v>8.27661608583524</v>
      </c>
      <c r="S12" s="499">
        <v>0.36766649818469199</v>
      </c>
      <c r="T12" s="499">
        <v>1.19709010665686</v>
      </c>
      <c r="U12" s="499">
        <v>4.2843243188929501</v>
      </c>
      <c r="V12" s="499">
        <v>9.9262953052785203</v>
      </c>
      <c r="W12" s="499">
        <v>0.37238071347875201</v>
      </c>
      <c r="X12" s="500">
        <v>1.6972381855716101</v>
      </c>
      <c r="Y12" s="501">
        <v>4.46724137931034</v>
      </c>
    </row>
    <row r="13" spans="1:39" s="497" customFormat="1" ht="15" customHeight="1">
      <c r="A13" s="502"/>
      <c r="B13" s="500"/>
      <c r="C13" s="499"/>
      <c r="D13" s="500"/>
      <c r="E13" s="500"/>
      <c r="F13" s="500"/>
      <c r="G13" s="499"/>
      <c r="H13" s="500"/>
      <c r="I13" s="500"/>
      <c r="J13" s="500"/>
      <c r="K13" s="500"/>
      <c r="L13" s="500"/>
      <c r="M13" s="500"/>
      <c r="N13" s="499"/>
      <c r="O13" s="499"/>
      <c r="P13" s="499"/>
      <c r="Q13" s="499"/>
      <c r="R13" s="499"/>
      <c r="S13" s="499"/>
      <c r="T13" s="500"/>
      <c r="U13" s="499"/>
      <c r="V13" s="500"/>
      <c r="W13" s="499"/>
      <c r="X13" s="500"/>
      <c r="Y13" s="501"/>
    </row>
    <row r="14" spans="1:39" s="497" customFormat="1" ht="15" customHeight="1">
      <c r="A14" s="502">
        <v>44197</v>
      </c>
      <c r="B14" s="503" t="s">
        <v>442</v>
      </c>
      <c r="C14" s="503">
        <v>4.8</v>
      </c>
      <c r="D14" s="503">
        <v>2</v>
      </c>
      <c r="E14" s="503">
        <v>3.9886526048222186</v>
      </c>
      <c r="F14" s="503" t="s">
        <v>442</v>
      </c>
      <c r="G14" s="503" t="s">
        <v>442</v>
      </c>
      <c r="H14" s="503" t="s">
        <v>442</v>
      </c>
      <c r="I14" s="503">
        <v>3.9925714285714284</v>
      </c>
      <c r="J14" s="503" t="s">
        <v>442</v>
      </c>
      <c r="K14" s="503">
        <v>4.8</v>
      </c>
      <c r="L14" s="503">
        <v>2</v>
      </c>
      <c r="M14" s="503">
        <v>3.8714917017537562</v>
      </c>
      <c r="N14" s="503">
        <v>8.0011792030819606</v>
      </c>
      <c r="O14" s="503">
        <v>0.21914755618461107</v>
      </c>
      <c r="P14" s="503">
        <v>0.1</v>
      </c>
      <c r="Q14" s="503">
        <v>3.7151775889014966</v>
      </c>
      <c r="R14" s="503">
        <v>8.0011792030819624</v>
      </c>
      <c r="S14" s="503">
        <v>0.12153990001581104</v>
      </c>
      <c r="T14" s="503">
        <v>0.1</v>
      </c>
      <c r="U14" s="503">
        <v>3.7151775889014966</v>
      </c>
      <c r="V14" s="503" t="s">
        <v>442</v>
      </c>
      <c r="W14" s="503">
        <v>0.28590501844586286</v>
      </c>
      <c r="X14" s="503" t="s">
        <v>442</v>
      </c>
      <c r="Y14" s="504" t="s">
        <v>442</v>
      </c>
    </row>
    <row r="15" spans="1:39" s="497" customFormat="1" ht="15" customHeight="1">
      <c r="A15" s="502">
        <v>44228</v>
      </c>
      <c r="B15" s="503" t="s">
        <v>442</v>
      </c>
      <c r="C15" s="503">
        <v>4.8</v>
      </c>
      <c r="D15" s="503" t="s">
        <v>442</v>
      </c>
      <c r="E15" s="503">
        <v>3.8328550716639498</v>
      </c>
      <c r="F15" s="503" t="s">
        <v>442</v>
      </c>
      <c r="G15" s="503" t="s">
        <v>442</v>
      </c>
      <c r="H15" s="503" t="s">
        <v>442</v>
      </c>
      <c r="I15" s="503">
        <v>3.85254593175853</v>
      </c>
      <c r="J15" s="503" t="s">
        <v>442</v>
      </c>
      <c r="K15" s="503">
        <v>4.8</v>
      </c>
      <c r="L15" s="503" t="s">
        <v>442</v>
      </c>
      <c r="M15" s="503">
        <v>3.35765146444353</v>
      </c>
      <c r="N15" s="503">
        <v>8.0796502323133303</v>
      </c>
      <c r="O15" s="503">
        <v>0.22597480073805501</v>
      </c>
      <c r="P15" s="503">
        <v>1.03666666666667</v>
      </c>
      <c r="Q15" s="503">
        <v>3.6737858194281801</v>
      </c>
      <c r="R15" s="503">
        <v>8.0796502323133303</v>
      </c>
      <c r="S15" s="503">
        <v>0.12336834868414399</v>
      </c>
      <c r="T15" s="503" t="s">
        <v>442</v>
      </c>
      <c r="U15" s="503">
        <v>3.6737858194281801</v>
      </c>
      <c r="V15" s="503" t="s">
        <v>442</v>
      </c>
      <c r="W15" s="503">
        <v>0.27231843290754898</v>
      </c>
      <c r="X15" s="503">
        <v>1.03666666666667</v>
      </c>
      <c r="Y15" s="504" t="s">
        <v>442</v>
      </c>
    </row>
    <row r="16" spans="1:39" s="497" customFormat="1" ht="15" customHeight="1">
      <c r="A16" s="502">
        <v>44256</v>
      </c>
      <c r="B16" s="503" t="s">
        <v>442</v>
      </c>
      <c r="C16" s="503" t="s">
        <v>442</v>
      </c>
      <c r="D16" s="503" t="s">
        <v>442</v>
      </c>
      <c r="E16" s="503">
        <v>4.0092033377962597</v>
      </c>
      <c r="F16" s="503" t="s">
        <v>442</v>
      </c>
      <c r="G16" s="503" t="s">
        <v>442</v>
      </c>
      <c r="H16" s="503" t="s">
        <v>442</v>
      </c>
      <c r="I16" s="503">
        <v>4.0286666666666697</v>
      </c>
      <c r="J16" s="503" t="s">
        <v>442</v>
      </c>
      <c r="K16" s="503" t="s">
        <v>442</v>
      </c>
      <c r="L16" s="503" t="s">
        <v>442</v>
      </c>
      <c r="M16" s="503">
        <v>3.3653273579549401</v>
      </c>
      <c r="N16" s="503">
        <v>8.0565080467255399</v>
      </c>
      <c r="O16" s="503">
        <v>0.22287658112191999</v>
      </c>
      <c r="P16" s="503">
        <v>0.95</v>
      </c>
      <c r="Q16" s="503">
        <v>3.8640629059451101</v>
      </c>
      <c r="R16" s="503">
        <v>8.0565080467255399</v>
      </c>
      <c r="S16" s="503">
        <v>0.122578804809453</v>
      </c>
      <c r="T16" s="503">
        <v>0.95</v>
      </c>
      <c r="U16" s="503">
        <v>3.8640629059451101</v>
      </c>
      <c r="V16" s="503" t="s">
        <v>442</v>
      </c>
      <c r="W16" s="503">
        <v>0.27349223226652303</v>
      </c>
      <c r="X16" s="503" t="s">
        <v>442</v>
      </c>
      <c r="Y16" s="504" t="s">
        <v>442</v>
      </c>
    </row>
    <row r="17" spans="1:25" s="497" customFormat="1" ht="15" customHeight="1">
      <c r="A17" s="502">
        <v>44287</v>
      </c>
      <c r="B17" s="503" t="s">
        <v>442</v>
      </c>
      <c r="C17" s="503">
        <v>2.3047619047619099</v>
      </c>
      <c r="D17" s="503">
        <v>0.85</v>
      </c>
      <c r="E17" s="503">
        <v>4.3984080207124396</v>
      </c>
      <c r="F17" s="503" t="s">
        <v>442</v>
      </c>
      <c r="G17" s="503" t="s">
        <v>442</v>
      </c>
      <c r="H17" s="503" t="s">
        <v>442</v>
      </c>
      <c r="I17" s="503">
        <v>4.4319727891156502</v>
      </c>
      <c r="J17" s="503" t="s">
        <v>442</v>
      </c>
      <c r="K17" s="503">
        <v>2.3047619047619099</v>
      </c>
      <c r="L17" s="503">
        <v>0.85</v>
      </c>
      <c r="M17" s="503">
        <v>3.4301271146528101</v>
      </c>
      <c r="N17" s="503">
        <v>8.1687805884525702</v>
      </c>
      <c r="O17" s="503">
        <v>0.195740178571429</v>
      </c>
      <c r="P17" s="503">
        <v>0.84591836734693904</v>
      </c>
      <c r="Q17" s="503">
        <v>4.1066680866925802</v>
      </c>
      <c r="R17" s="503">
        <v>8.1687805884525702</v>
      </c>
      <c r="S17" s="503">
        <v>9.9546707318981298E-2</v>
      </c>
      <c r="T17" s="503">
        <v>0.93</v>
      </c>
      <c r="U17" s="503">
        <v>4.1066680866925802</v>
      </c>
      <c r="V17" s="503" t="s">
        <v>442</v>
      </c>
      <c r="W17" s="503">
        <v>0.27281941797757298</v>
      </c>
      <c r="X17" s="503">
        <v>0.71315789473684199</v>
      </c>
      <c r="Y17" s="504" t="s">
        <v>442</v>
      </c>
    </row>
    <row r="18" spans="1:25" s="497" customFormat="1" ht="15" customHeight="1">
      <c r="A18" s="502">
        <v>44317</v>
      </c>
      <c r="B18" s="503" t="s">
        <v>442</v>
      </c>
      <c r="C18" s="503">
        <v>2.31602787456446</v>
      </c>
      <c r="D18" s="503">
        <v>1.6</v>
      </c>
      <c r="E18" s="503">
        <v>4.5238569446926</v>
      </c>
      <c r="F18" s="503" t="s">
        <v>442</v>
      </c>
      <c r="G18" s="503" t="s">
        <v>442</v>
      </c>
      <c r="H18" s="503" t="s">
        <v>442</v>
      </c>
      <c r="I18" s="503">
        <v>4.538125</v>
      </c>
      <c r="J18" s="503" t="s">
        <v>442</v>
      </c>
      <c r="K18" s="503">
        <v>2.31602787456446</v>
      </c>
      <c r="L18" s="503">
        <v>1.6</v>
      </c>
      <c r="M18" s="503">
        <v>3.9177752756068198</v>
      </c>
      <c r="N18" s="503">
        <v>8.0459482617857994</v>
      </c>
      <c r="O18" s="503">
        <v>0.206801840034913</v>
      </c>
      <c r="P18" s="503">
        <v>0.69546012269938595</v>
      </c>
      <c r="Q18" s="503">
        <v>4.2883361500480497</v>
      </c>
      <c r="R18" s="503">
        <v>8.0459482617857994</v>
      </c>
      <c r="S18" s="503">
        <v>9.2268333004387401E-2</v>
      </c>
      <c r="T18" s="503">
        <v>0.92</v>
      </c>
      <c r="U18" s="503">
        <v>4.2883361500480497</v>
      </c>
      <c r="V18" s="503" t="s">
        <v>442</v>
      </c>
      <c r="W18" s="503">
        <v>0.268449393529195</v>
      </c>
      <c r="X18" s="503">
        <v>0.69125000000000003</v>
      </c>
      <c r="Y18" s="504" t="s">
        <v>442</v>
      </c>
    </row>
    <row r="19" spans="1:25" s="497" customFormat="1" ht="15" customHeight="1">
      <c r="A19" s="502">
        <v>44348</v>
      </c>
      <c r="B19" s="503" t="s">
        <v>442</v>
      </c>
      <c r="C19" s="505">
        <v>2.2000000000000002</v>
      </c>
      <c r="D19" s="503">
        <v>1.6</v>
      </c>
      <c r="E19" s="503">
        <v>4.9001170658172502</v>
      </c>
      <c r="F19" s="503" t="s">
        <v>442</v>
      </c>
      <c r="G19" s="505" t="s">
        <v>442</v>
      </c>
      <c r="H19" s="503" t="s">
        <v>442</v>
      </c>
      <c r="I19" s="503">
        <v>4.9956310679611704</v>
      </c>
      <c r="J19" s="503" t="s">
        <v>442</v>
      </c>
      <c r="K19" s="503">
        <v>2.2000000000000002</v>
      </c>
      <c r="L19" s="503">
        <v>1.6</v>
      </c>
      <c r="M19" s="503">
        <v>3.5014015128035498</v>
      </c>
      <c r="N19" s="505">
        <v>8.0368095304008804</v>
      </c>
      <c r="O19" s="505">
        <v>0.20059687397717499</v>
      </c>
      <c r="P19" s="505">
        <v>0.52070559679376804</v>
      </c>
      <c r="Q19" s="505">
        <v>4.4610047363925798</v>
      </c>
      <c r="R19" s="505">
        <v>8.0368095304008804</v>
      </c>
      <c r="S19" s="505">
        <v>0.13143157236158901</v>
      </c>
      <c r="T19" s="503">
        <v>0.92</v>
      </c>
      <c r="U19" s="505">
        <v>4.4610047363925798</v>
      </c>
      <c r="V19" s="503" t="s">
        <v>442</v>
      </c>
      <c r="W19" s="505">
        <v>0.267473790326128</v>
      </c>
      <c r="X19" s="506">
        <v>0.52058159232072299</v>
      </c>
      <c r="Y19" s="504" t="s">
        <v>442</v>
      </c>
    </row>
    <row r="20" spans="1:25" s="497" customFormat="1" ht="15" customHeight="1">
      <c r="A20" s="502">
        <v>44378</v>
      </c>
      <c r="B20" s="503" t="s">
        <v>442</v>
      </c>
      <c r="C20" s="505">
        <v>7.9419499006160604E-2</v>
      </c>
      <c r="D20" s="503">
        <v>1.6</v>
      </c>
      <c r="E20" s="503">
        <v>5.24301054758695</v>
      </c>
      <c r="F20" s="503" t="s">
        <v>442</v>
      </c>
      <c r="G20" s="505">
        <v>0.05</v>
      </c>
      <c r="H20" s="503" t="s">
        <v>442</v>
      </c>
      <c r="I20" s="503">
        <v>5.2883743842364499</v>
      </c>
      <c r="J20" s="503" t="s">
        <v>442</v>
      </c>
      <c r="K20" s="503">
        <v>2.4353353353353402</v>
      </c>
      <c r="L20" s="503">
        <v>1.6</v>
      </c>
      <c r="M20" s="503">
        <v>3.2312354435158999</v>
      </c>
      <c r="N20" s="505">
        <v>8.1907489303319903</v>
      </c>
      <c r="O20" s="505">
        <v>0.180246666686845</v>
      </c>
      <c r="P20" s="505">
        <v>0.95</v>
      </c>
      <c r="Q20" s="505">
        <v>5.5267765972126401</v>
      </c>
      <c r="R20" s="505">
        <v>8.1907489303319903</v>
      </c>
      <c r="S20" s="505">
        <v>9.3487537837633805E-2</v>
      </c>
      <c r="T20" s="503" t="s">
        <v>442</v>
      </c>
      <c r="U20" s="505">
        <v>5.5267765972126401</v>
      </c>
      <c r="V20" s="503" t="s">
        <v>442</v>
      </c>
      <c r="W20" s="505">
        <v>0.30164690499982599</v>
      </c>
      <c r="X20" s="506">
        <v>0.95</v>
      </c>
      <c r="Y20" s="504" t="s">
        <v>442</v>
      </c>
    </row>
    <row r="21" spans="1:25" s="497" customFormat="1" ht="15" customHeight="1">
      <c r="A21" s="502">
        <v>44409</v>
      </c>
      <c r="B21" s="503" t="s">
        <v>442</v>
      </c>
      <c r="C21" s="505">
        <v>0.101691521249736</v>
      </c>
      <c r="D21" s="503">
        <v>1.5995203093177901</v>
      </c>
      <c r="E21" s="503">
        <v>6.1323157846121399</v>
      </c>
      <c r="F21" s="503" t="s">
        <v>442</v>
      </c>
      <c r="G21" s="505">
        <v>0.09</v>
      </c>
      <c r="H21" s="503" t="s">
        <v>442</v>
      </c>
      <c r="I21" s="503">
        <v>6.1880281690140899</v>
      </c>
      <c r="J21" s="503" t="s">
        <v>442</v>
      </c>
      <c r="K21" s="503">
        <v>2.43416458852868</v>
      </c>
      <c r="L21" s="503">
        <v>1.6</v>
      </c>
      <c r="M21" s="503">
        <v>3.2727899029783201</v>
      </c>
      <c r="N21" s="505">
        <v>8.3009089449228508</v>
      </c>
      <c r="O21" s="505">
        <v>0.218557584444876</v>
      </c>
      <c r="P21" s="505">
        <v>0.46</v>
      </c>
      <c r="Q21" s="505">
        <v>6.0270009326858096</v>
      </c>
      <c r="R21" s="505">
        <v>8.3009089449228508</v>
      </c>
      <c r="S21" s="505">
        <v>0.106553184218049</v>
      </c>
      <c r="T21" s="503" t="s">
        <v>442</v>
      </c>
      <c r="U21" s="505">
        <v>6.0270009326858096</v>
      </c>
      <c r="V21" s="503" t="s">
        <v>442</v>
      </c>
      <c r="W21" s="505">
        <v>0.29912456455909497</v>
      </c>
      <c r="X21" s="506">
        <v>0.46</v>
      </c>
      <c r="Y21" s="504" t="s">
        <v>442</v>
      </c>
    </row>
    <row r="22" spans="1:25" s="497" customFormat="1" ht="15" customHeight="1">
      <c r="A22" s="502">
        <v>44440</v>
      </c>
      <c r="B22" s="503" t="s">
        <v>442</v>
      </c>
      <c r="C22" s="505">
        <v>2.7578873239436601</v>
      </c>
      <c r="D22" s="503" t="s">
        <v>442</v>
      </c>
      <c r="E22" s="503">
        <v>5.4572785022721897</v>
      </c>
      <c r="F22" s="503" t="s">
        <v>442</v>
      </c>
      <c r="G22" s="505" t="s">
        <v>442</v>
      </c>
      <c r="H22" s="503" t="s">
        <v>442</v>
      </c>
      <c r="I22" s="503">
        <v>6.1580000000000004</v>
      </c>
      <c r="J22" s="503" t="s">
        <v>442</v>
      </c>
      <c r="K22" s="503">
        <v>2.7578873239436601</v>
      </c>
      <c r="L22" s="503" t="s">
        <v>442</v>
      </c>
      <c r="M22" s="503">
        <v>3.3106864225374899</v>
      </c>
      <c r="N22" s="505">
        <v>8.4917036119936498</v>
      </c>
      <c r="O22" s="505">
        <v>0.21839929328219901</v>
      </c>
      <c r="P22" s="505">
        <v>0.94142857142857095</v>
      </c>
      <c r="Q22" s="505">
        <v>6.00293492277273</v>
      </c>
      <c r="R22" s="505">
        <v>8.4917036119936498</v>
      </c>
      <c r="S22" s="505">
        <v>0.139504727097679</v>
      </c>
      <c r="T22" s="503">
        <v>0.91</v>
      </c>
      <c r="U22" s="505">
        <v>6.00293492277273</v>
      </c>
      <c r="V22" s="503" t="s">
        <v>442</v>
      </c>
      <c r="W22" s="505">
        <v>0.28800481433193997</v>
      </c>
      <c r="X22" s="506">
        <v>0.95</v>
      </c>
      <c r="Y22" s="504" t="s">
        <v>442</v>
      </c>
    </row>
    <row r="23" spans="1:25" s="497" customFormat="1" ht="15" customHeight="1">
      <c r="A23" s="502">
        <v>44470</v>
      </c>
      <c r="B23" s="503">
        <v>11.724671191102299</v>
      </c>
      <c r="C23" s="505">
        <v>2.7709059233449498</v>
      </c>
      <c r="D23" s="503" t="s">
        <v>442</v>
      </c>
      <c r="E23" s="503">
        <v>5.8547427406953503</v>
      </c>
      <c r="F23" s="503">
        <v>11.5</v>
      </c>
      <c r="G23" s="505" t="s">
        <v>442</v>
      </c>
      <c r="H23" s="503" t="s">
        <v>442</v>
      </c>
      <c r="I23" s="503">
        <v>6</v>
      </c>
      <c r="J23" s="503">
        <v>11.75</v>
      </c>
      <c r="K23" s="503">
        <v>2.7709059233449498</v>
      </c>
      <c r="L23" s="503" t="s">
        <v>442</v>
      </c>
      <c r="M23" s="503">
        <v>3.58765916004264</v>
      </c>
      <c r="N23" s="505">
        <v>8.4799877084372692</v>
      </c>
      <c r="O23" s="505">
        <v>0.22573952985163601</v>
      </c>
      <c r="P23" s="505">
        <v>0.95</v>
      </c>
      <c r="Q23" s="505">
        <v>6.4205919085464496</v>
      </c>
      <c r="R23" s="505">
        <v>8.4798899084111294</v>
      </c>
      <c r="S23" s="505">
        <v>0.11274954978419099</v>
      </c>
      <c r="T23" s="503" t="s">
        <v>442</v>
      </c>
      <c r="U23" s="505">
        <v>6.4205919085464496</v>
      </c>
      <c r="V23" s="503">
        <v>11.289156626505999</v>
      </c>
      <c r="W23" s="505">
        <v>0.29210516015395699</v>
      </c>
      <c r="X23" s="506">
        <v>0.95</v>
      </c>
      <c r="Y23" s="504" t="s">
        <v>442</v>
      </c>
    </row>
    <row r="24" spans="1:25" s="497" customFormat="1" ht="15" customHeight="1">
      <c r="A24" s="502">
        <v>44501</v>
      </c>
      <c r="B24" s="503">
        <v>10.4744461086025</v>
      </c>
      <c r="C24" s="505">
        <v>2.9687902638975099</v>
      </c>
      <c r="D24" s="503">
        <v>1.6</v>
      </c>
      <c r="E24" s="503">
        <v>7.1248808955046501</v>
      </c>
      <c r="F24" s="503" t="s">
        <v>442</v>
      </c>
      <c r="G24" s="505" t="s">
        <v>442</v>
      </c>
      <c r="H24" s="503" t="s">
        <v>442</v>
      </c>
      <c r="I24" s="503">
        <v>7.1843859649122797</v>
      </c>
      <c r="J24" s="503">
        <v>11.75</v>
      </c>
      <c r="K24" s="503">
        <v>2.9687902638975099</v>
      </c>
      <c r="L24" s="503">
        <v>1.6</v>
      </c>
      <c r="M24" s="503">
        <v>3.75</v>
      </c>
      <c r="N24" s="505">
        <v>8.7320990926192898</v>
      </c>
      <c r="O24" s="505">
        <v>0.214795915542775</v>
      </c>
      <c r="P24" s="505">
        <v>0.92</v>
      </c>
      <c r="Q24" s="505">
        <v>7.0793981235616901</v>
      </c>
      <c r="R24" s="505">
        <v>8.7319624059936807</v>
      </c>
      <c r="S24" s="505">
        <v>9.8709608166830803E-2</v>
      </c>
      <c r="T24" s="503" t="s">
        <v>442</v>
      </c>
      <c r="U24" s="505">
        <v>7.0793981235616901</v>
      </c>
      <c r="V24" s="503">
        <v>11.321111111111099</v>
      </c>
      <c r="W24" s="505">
        <v>0.296971144739335</v>
      </c>
      <c r="X24" s="506">
        <v>0.92</v>
      </c>
      <c r="Y24" s="504" t="s">
        <v>442</v>
      </c>
    </row>
    <row r="25" spans="1:25" s="497" customFormat="1" ht="15" customHeight="1">
      <c r="A25" s="502">
        <v>44531</v>
      </c>
      <c r="B25" s="503">
        <v>10.752571439143273</v>
      </c>
      <c r="C25" s="505">
        <v>2.089070374836798</v>
      </c>
      <c r="D25" s="503" t="s">
        <v>442</v>
      </c>
      <c r="E25" s="503">
        <v>4.0029807917312956</v>
      </c>
      <c r="F25" s="503">
        <v>10.752571439143273</v>
      </c>
      <c r="G25" s="505">
        <v>8.5</v>
      </c>
      <c r="H25" s="503" t="s">
        <v>442</v>
      </c>
      <c r="I25" s="503" t="s">
        <v>442</v>
      </c>
      <c r="J25" s="503" t="s">
        <v>442</v>
      </c>
      <c r="K25" s="503">
        <v>1.9404494382022472</v>
      </c>
      <c r="L25" s="503" t="s">
        <v>442</v>
      </c>
      <c r="M25" s="503">
        <v>4.0029807917312956</v>
      </c>
      <c r="N25" s="505">
        <v>9.0723555126776105</v>
      </c>
      <c r="O25" s="505">
        <v>0.36726405727139</v>
      </c>
      <c r="P25" s="505">
        <v>0.98741935483871002</v>
      </c>
      <c r="Q25" s="505">
        <v>7.3909890248517698</v>
      </c>
      <c r="R25" s="505">
        <v>9.07231904741551</v>
      </c>
      <c r="S25" s="505">
        <v>0.49851351585067399</v>
      </c>
      <c r="T25" s="503">
        <v>0.91</v>
      </c>
      <c r="U25" s="505">
        <v>7.3909890248517698</v>
      </c>
      <c r="V25" s="503">
        <v>11.7</v>
      </c>
      <c r="W25" s="505">
        <v>0.28818107320493402</v>
      </c>
      <c r="X25" s="506">
        <v>1</v>
      </c>
      <c r="Y25" s="504" t="s">
        <v>442</v>
      </c>
    </row>
    <row r="26" spans="1:25" s="497" customFormat="1" ht="15" customHeight="1">
      <c r="A26" s="502"/>
      <c r="B26" s="503"/>
      <c r="C26" s="505"/>
      <c r="D26" s="503"/>
      <c r="E26" s="503"/>
      <c r="F26" s="503"/>
      <c r="G26" s="505"/>
      <c r="H26" s="503"/>
      <c r="I26" s="503"/>
      <c r="J26" s="503"/>
      <c r="K26" s="503"/>
      <c r="L26" s="503"/>
      <c r="M26" s="503"/>
      <c r="N26" s="505"/>
      <c r="O26" s="505"/>
      <c r="P26" s="505"/>
      <c r="Q26" s="505"/>
      <c r="R26" s="505"/>
      <c r="S26" s="505"/>
      <c r="T26" s="503"/>
      <c r="U26" s="505"/>
      <c r="V26" s="503"/>
      <c r="W26" s="505"/>
      <c r="X26" s="506"/>
      <c r="Y26" s="504"/>
    </row>
    <row r="27" spans="1:25" s="497" customFormat="1" ht="15" customHeight="1">
      <c r="A27" s="502">
        <v>44562</v>
      </c>
      <c r="B27" s="503">
        <v>11.150455804057957</v>
      </c>
      <c r="C27" s="505">
        <v>2.5</v>
      </c>
      <c r="D27" s="503" t="s">
        <v>442</v>
      </c>
      <c r="E27" s="503">
        <v>8.121173781281481</v>
      </c>
      <c r="F27" s="503">
        <v>11.148913169698716</v>
      </c>
      <c r="G27" s="503" t="s">
        <v>442</v>
      </c>
      <c r="H27" s="503" t="s">
        <v>442</v>
      </c>
      <c r="I27" s="503">
        <v>8.1477644024075673</v>
      </c>
      <c r="J27" s="503">
        <v>24</v>
      </c>
      <c r="K27" s="503">
        <v>2.5</v>
      </c>
      <c r="L27" s="503" t="s">
        <v>442</v>
      </c>
      <c r="M27" s="503">
        <v>4.25</v>
      </c>
      <c r="N27" s="505">
        <v>9.2137467868488994</v>
      </c>
      <c r="O27" s="505">
        <v>0.205490643349515</v>
      </c>
      <c r="P27" s="505">
        <v>0.91</v>
      </c>
      <c r="Q27" s="505">
        <v>7.9513873420943799</v>
      </c>
      <c r="R27" s="505">
        <v>9.2137467868488994</v>
      </c>
      <c r="S27" s="505">
        <v>6.1581606716214897E-2</v>
      </c>
      <c r="T27" s="503" t="s">
        <v>442</v>
      </c>
      <c r="U27" s="505">
        <v>7.9513873420943799</v>
      </c>
      <c r="V27" s="503" t="s">
        <v>442</v>
      </c>
      <c r="W27" s="505">
        <v>0.282542388936251</v>
      </c>
      <c r="X27" s="506">
        <v>0.91</v>
      </c>
      <c r="Y27" s="504" t="s">
        <v>442</v>
      </c>
    </row>
    <row r="28" spans="1:25" s="497" customFormat="1" ht="15" customHeight="1">
      <c r="A28" s="502">
        <v>44593</v>
      </c>
      <c r="B28" s="503">
        <v>14.732868754452241</v>
      </c>
      <c r="C28" s="505">
        <v>3.2081596823215901</v>
      </c>
      <c r="D28" s="503" t="s">
        <v>442</v>
      </c>
      <c r="E28" s="503">
        <v>14.642994323974463</v>
      </c>
      <c r="F28" s="503">
        <v>14.732803684433371</v>
      </c>
      <c r="G28" s="505">
        <v>8.5</v>
      </c>
      <c r="H28" s="503" t="s">
        <v>442</v>
      </c>
      <c r="I28" s="503">
        <v>14.987500000000001</v>
      </c>
      <c r="J28" s="503" t="s">
        <v>442</v>
      </c>
      <c r="K28" s="503">
        <v>2.75</v>
      </c>
      <c r="L28" s="503" t="s">
        <v>442</v>
      </c>
      <c r="M28" s="503">
        <v>4.4659803418603889</v>
      </c>
      <c r="N28" s="505">
        <v>9.9144885047128</v>
      </c>
      <c r="O28" s="505">
        <v>0.22207595443421299</v>
      </c>
      <c r="P28" s="505">
        <v>1.05</v>
      </c>
      <c r="Q28" s="505">
        <v>8.2823035717479598</v>
      </c>
      <c r="R28" s="505">
        <v>9.9137946669194204</v>
      </c>
      <c r="S28" s="505">
        <v>9.7581740051829E-2</v>
      </c>
      <c r="T28" s="503" t="s">
        <v>442</v>
      </c>
      <c r="U28" s="503">
        <v>8.2823035717479598</v>
      </c>
      <c r="V28" s="503">
        <v>15.5</v>
      </c>
      <c r="W28" s="505">
        <v>0.27872402512632299</v>
      </c>
      <c r="X28" s="503">
        <v>1.05</v>
      </c>
      <c r="Y28" s="504" t="s">
        <v>442</v>
      </c>
    </row>
    <row r="29" spans="1:25" s="497" customFormat="1" ht="15" customHeight="1">
      <c r="A29" s="502">
        <v>44621</v>
      </c>
      <c r="B29" s="503">
        <v>14.500875109552764</v>
      </c>
      <c r="C29" s="505">
        <v>2.5718024680358176</v>
      </c>
      <c r="D29" s="503">
        <v>3</v>
      </c>
      <c r="E29" s="503" t="s">
        <v>442</v>
      </c>
      <c r="F29" s="503">
        <v>14.49990468962819</v>
      </c>
      <c r="G29" s="503" t="s">
        <v>442</v>
      </c>
      <c r="H29" s="503" t="s">
        <v>442</v>
      </c>
      <c r="I29" s="503" t="s">
        <v>442</v>
      </c>
      <c r="J29" s="503">
        <v>24</v>
      </c>
      <c r="K29" s="505">
        <v>2.5718024680358176</v>
      </c>
      <c r="L29" s="503">
        <v>3</v>
      </c>
      <c r="M29" s="503" t="s">
        <v>442</v>
      </c>
      <c r="N29" s="505">
        <v>12.7930820899661</v>
      </c>
      <c r="O29" s="505">
        <v>0.27989800404315102</v>
      </c>
      <c r="P29" s="503" t="s">
        <v>442</v>
      </c>
      <c r="Q29" s="505">
        <v>16.471748270717502</v>
      </c>
      <c r="R29" s="505">
        <v>12.7930820899661</v>
      </c>
      <c r="S29" s="505">
        <v>0.105532727452247</v>
      </c>
      <c r="T29" s="503" t="s">
        <v>442</v>
      </c>
      <c r="U29" s="503">
        <v>16.471748270717502</v>
      </c>
      <c r="V29" s="503" t="s">
        <v>442</v>
      </c>
      <c r="W29" s="505">
        <v>0.39555669050051101</v>
      </c>
      <c r="X29" s="503" t="s">
        <v>442</v>
      </c>
      <c r="Y29" s="504" t="s">
        <v>442</v>
      </c>
    </row>
    <row r="30" spans="1:25" s="497" customFormat="1" ht="15" customHeight="1">
      <c r="A30" s="502">
        <v>44652</v>
      </c>
      <c r="B30" s="503">
        <v>14.83420139131343</v>
      </c>
      <c r="C30" s="505">
        <v>2.5647513220243474</v>
      </c>
      <c r="D30" s="503" t="s">
        <v>442</v>
      </c>
      <c r="E30" s="503" t="s">
        <v>442</v>
      </c>
      <c r="F30" s="503">
        <v>14.814517783699635</v>
      </c>
      <c r="G30" s="503" t="s">
        <v>442</v>
      </c>
      <c r="H30" s="503" t="s">
        <v>442</v>
      </c>
      <c r="I30" s="503" t="s">
        <v>442</v>
      </c>
      <c r="J30" s="503">
        <v>24</v>
      </c>
      <c r="K30" s="505">
        <v>2.5647513220243474</v>
      </c>
      <c r="L30" s="503" t="s">
        <v>442</v>
      </c>
      <c r="M30" s="503" t="s">
        <v>442</v>
      </c>
      <c r="N30" s="505">
        <v>12.857029862727099</v>
      </c>
      <c r="O30" s="505">
        <v>0.39383402693712</v>
      </c>
      <c r="P30" s="503" t="s">
        <v>442</v>
      </c>
      <c r="Q30" s="505">
        <v>14.655146925722599</v>
      </c>
      <c r="R30" s="505">
        <v>12.857029862727099</v>
      </c>
      <c r="S30" s="505">
        <v>0.19881440326546701</v>
      </c>
      <c r="T30" s="503" t="s">
        <v>442</v>
      </c>
      <c r="U30" s="503">
        <v>14.655146925722599</v>
      </c>
      <c r="V30" s="503" t="s">
        <v>442</v>
      </c>
      <c r="W30" s="505">
        <v>0.54664695427669896</v>
      </c>
      <c r="X30" s="503" t="s">
        <v>442</v>
      </c>
      <c r="Y30" s="504" t="s">
        <v>442</v>
      </c>
    </row>
    <row r="31" spans="1:25" s="497" customFormat="1" ht="15" customHeight="1">
      <c r="A31" s="502">
        <v>44682</v>
      </c>
      <c r="B31" s="503">
        <v>15.007969561248265</v>
      </c>
      <c r="C31" s="505">
        <v>2.75</v>
      </c>
      <c r="D31" s="503" t="s">
        <v>442</v>
      </c>
      <c r="E31" s="503" t="s">
        <v>442</v>
      </c>
      <c r="F31" s="503">
        <v>14.994252858420117</v>
      </c>
      <c r="G31" s="503" t="s">
        <v>442</v>
      </c>
      <c r="H31" s="503" t="s">
        <v>442</v>
      </c>
      <c r="I31" s="503" t="s">
        <v>442</v>
      </c>
      <c r="J31" s="503">
        <v>23.999999999999996</v>
      </c>
      <c r="K31" s="505">
        <v>2.75</v>
      </c>
      <c r="L31" s="503" t="s">
        <v>442</v>
      </c>
      <c r="M31" s="503" t="s">
        <v>442</v>
      </c>
      <c r="N31" s="505">
        <v>13.2361438884131</v>
      </c>
      <c r="O31" s="505">
        <v>0.68126504404293398</v>
      </c>
      <c r="P31" s="503" t="s">
        <v>442</v>
      </c>
      <c r="Q31" s="505">
        <v>9.3869257950529992</v>
      </c>
      <c r="R31" s="505">
        <v>13.2361438884131</v>
      </c>
      <c r="S31" s="505">
        <v>0.35780841813728198</v>
      </c>
      <c r="T31" s="503" t="s">
        <v>442</v>
      </c>
      <c r="U31" s="503">
        <v>9.3869257950529992</v>
      </c>
      <c r="V31" s="503" t="s">
        <v>442</v>
      </c>
      <c r="W31" s="505">
        <v>0.92521009868946702</v>
      </c>
      <c r="X31" s="503" t="s">
        <v>442</v>
      </c>
      <c r="Y31" s="504" t="s">
        <v>442</v>
      </c>
    </row>
    <row r="32" spans="1:25" s="497" customFormat="1" ht="15" customHeight="1">
      <c r="A32" s="502">
        <v>44713</v>
      </c>
      <c r="B32" s="503">
        <v>15.007911054757963</v>
      </c>
      <c r="C32" s="505">
        <v>0.37909807011606816</v>
      </c>
      <c r="D32" s="503" t="s">
        <v>442</v>
      </c>
      <c r="E32" s="503" t="s">
        <v>442</v>
      </c>
      <c r="F32" s="503">
        <v>15.000000000000002</v>
      </c>
      <c r="G32" s="503">
        <v>8.5</v>
      </c>
      <c r="H32" s="503" t="s">
        <v>442</v>
      </c>
      <c r="I32" s="503" t="s">
        <v>442</v>
      </c>
      <c r="J32" s="503">
        <v>24</v>
      </c>
      <c r="K32" s="505">
        <v>0.37872628726287261</v>
      </c>
      <c r="L32" s="503" t="s">
        <v>442</v>
      </c>
      <c r="M32" s="503" t="s">
        <v>442</v>
      </c>
      <c r="N32" s="505">
        <v>13.2364085241206</v>
      </c>
      <c r="O32" s="505">
        <v>1.13471861287466</v>
      </c>
      <c r="P32" s="503">
        <v>0.95428571428571396</v>
      </c>
      <c r="Q32" s="505">
        <v>8.9133052795966599</v>
      </c>
      <c r="R32" s="505">
        <v>13.2378114558938</v>
      </c>
      <c r="S32" s="505">
        <v>0.85377669211352702</v>
      </c>
      <c r="T32" s="503" t="s">
        <v>442</v>
      </c>
      <c r="U32" s="503">
        <v>8.9133052795966599</v>
      </c>
      <c r="V32" s="503">
        <v>13</v>
      </c>
      <c r="W32" s="505">
        <v>1.35709929546455</v>
      </c>
      <c r="X32" s="503">
        <v>0.95428571428571396</v>
      </c>
      <c r="Y32" s="504" t="s">
        <v>442</v>
      </c>
    </row>
    <row r="33" spans="1:25" s="497" customFormat="1" ht="15" customHeight="1">
      <c r="A33" s="502">
        <v>44743</v>
      </c>
      <c r="B33" s="503">
        <v>15.006033775767612</v>
      </c>
      <c r="C33" s="503" t="s">
        <v>442</v>
      </c>
      <c r="D33" s="503" t="s">
        <v>442</v>
      </c>
      <c r="E33" s="503" t="s">
        <v>442</v>
      </c>
      <c r="F33" s="503">
        <v>14.999876014165624</v>
      </c>
      <c r="G33" s="503" t="s">
        <v>442</v>
      </c>
      <c r="H33" s="503" t="s">
        <v>442</v>
      </c>
      <c r="I33" s="503" t="s">
        <v>442</v>
      </c>
      <c r="J33" s="503">
        <v>24</v>
      </c>
      <c r="K33" s="503" t="s">
        <v>442</v>
      </c>
      <c r="L33" s="503" t="s">
        <v>442</v>
      </c>
      <c r="M33" s="503" t="s">
        <v>442</v>
      </c>
      <c r="N33" s="505">
        <v>13.289309651799901</v>
      </c>
      <c r="O33" s="505">
        <v>1.37217550113348</v>
      </c>
      <c r="P33" s="503">
        <v>0.928181818181818</v>
      </c>
      <c r="Q33" s="505">
        <v>7.6992465679988902</v>
      </c>
      <c r="R33" s="505">
        <v>13.289309651799901</v>
      </c>
      <c r="S33" s="505">
        <v>0.92454866873057995</v>
      </c>
      <c r="T33" s="503">
        <v>0.91</v>
      </c>
      <c r="U33" s="503">
        <v>7.6721620445136702</v>
      </c>
      <c r="V33" s="503" t="s">
        <v>442</v>
      </c>
      <c r="W33" s="505">
        <v>1.78326317200697</v>
      </c>
      <c r="X33" s="503">
        <v>1</v>
      </c>
      <c r="Y33" s="504">
        <v>13</v>
      </c>
    </row>
    <row r="34" spans="1:25" s="497" customFormat="1" ht="15" customHeight="1">
      <c r="A34" s="502">
        <v>44774</v>
      </c>
      <c r="B34" s="503">
        <v>15.502550200547837</v>
      </c>
      <c r="C34" s="503" t="s">
        <v>442</v>
      </c>
      <c r="D34" s="503" t="s">
        <v>442</v>
      </c>
      <c r="E34" s="503" t="s">
        <v>442</v>
      </c>
      <c r="F34" s="503">
        <v>15.499971923760047</v>
      </c>
      <c r="G34" s="503" t="s">
        <v>442</v>
      </c>
      <c r="H34" s="503" t="s">
        <v>442</v>
      </c>
      <c r="I34" s="503" t="s">
        <v>442</v>
      </c>
      <c r="J34" s="503">
        <v>24</v>
      </c>
      <c r="K34" s="503" t="s">
        <v>442</v>
      </c>
      <c r="L34" s="503" t="s">
        <v>442</v>
      </c>
      <c r="M34" s="503" t="s">
        <v>442</v>
      </c>
      <c r="N34" s="505">
        <v>13.755126186893801</v>
      </c>
      <c r="O34" s="505">
        <v>1.9627329787050201</v>
      </c>
      <c r="P34" s="503">
        <v>0.44130434782608702</v>
      </c>
      <c r="Q34" s="505">
        <v>6.96578034386736</v>
      </c>
      <c r="R34" s="505">
        <v>13.7534450838984</v>
      </c>
      <c r="S34" s="505">
        <v>1.01729026554864</v>
      </c>
      <c r="T34" s="503">
        <v>0.45</v>
      </c>
      <c r="U34" s="503">
        <v>6.7805553688238502</v>
      </c>
      <c r="V34" s="503">
        <v>14.5</v>
      </c>
      <c r="W34" s="505">
        <v>2.5255600296704501</v>
      </c>
      <c r="X34" s="503">
        <v>0.3</v>
      </c>
      <c r="Y34" s="504">
        <v>22.339055793991399</v>
      </c>
    </row>
    <row r="35" spans="1:25" s="497" customFormat="1" ht="15" customHeight="1">
      <c r="A35" s="502">
        <v>44805</v>
      </c>
      <c r="B35" s="503" t="s">
        <v>442</v>
      </c>
      <c r="C35" s="503">
        <v>2.3912658455245217</v>
      </c>
      <c r="D35" s="503" t="s">
        <v>442</v>
      </c>
      <c r="E35" s="503" t="s">
        <v>442</v>
      </c>
      <c r="F35" s="503" t="s">
        <v>442</v>
      </c>
      <c r="G35" s="503" t="s">
        <v>442</v>
      </c>
      <c r="H35" s="503" t="s">
        <v>442</v>
      </c>
      <c r="I35" s="503" t="s">
        <v>442</v>
      </c>
      <c r="J35" s="503" t="s">
        <v>442</v>
      </c>
      <c r="K35" s="503">
        <v>2.3912658455245217</v>
      </c>
      <c r="L35" s="503" t="s">
        <v>442</v>
      </c>
      <c r="M35" s="503" t="s">
        <v>442</v>
      </c>
      <c r="N35" s="505">
        <v>13.7370407231152</v>
      </c>
      <c r="O35" s="505">
        <v>2.13807402385138</v>
      </c>
      <c r="P35" s="503">
        <v>0.50366585830590704</v>
      </c>
      <c r="Q35" s="505">
        <v>7.7074094557053199</v>
      </c>
      <c r="R35" s="505">
        <v>13.7370407231152</v>
      </c>
      <c r="S35" s="505">
        <v>1.1659777674752401</v>
      </c>
      <c r="T35" s="503">
        <v>0.50366585830590704</v>
      </c>
      <c r="U35" s="503">
        <v>7.7074094557053199</v>
      </c>
      <c r="V35" s="503" t="s">
        <v>442</v>
      </c>
      <c r="W35" s="505">
        <v>2.7362044402908499</v>
      </c>
      <c r="X35" s="503" t="s">
        <v>442</v>
      </c>
      <c r="Y35" s="504" t="s">
        <v>442</v>
      </c>
    </row>
    <row r="36" spans="1:25" s="497" customFormat="1" ht="15" customHeight="1">
      <c r="A36" s="502">
        <v>44835</v>
      </c>
      <c r="B36" s="503">
        <v>15.5</v>
      </c>
      <c r="C36" s="503">
        <v>2.0216934355786869</v>
      </c>
      <c r="D36" s="503" t="s">
        <v>442</v>
      </c>
      <c r="E36" s="503" t="s">
        <v>442</v>
      </c>
      <c r="F36" s="503">
        <v>15.5</v>
      </c>
      <c r="G36" s="503" t="s">
        <v>442</v>
      </c>
      <c r="H36" s="503" t="s">
        <v>442</v>
      </c>
      <c r="I36" s="503" t="s">
        <v>442</v>
      </c>
      <c r="J36" s="503" t="s">
        <v>442</v>
      </c>
      <c r="K36" s="503">
        <v>2.0216934355786869</v>
      </c>
      <c r="L36" s="503" t="s">
        <v>442</v>
      </c>
      <c r="M36" s="503" t="s">
        <v>442</v>
      </c>
      <c r="N36" s="505">
        <v>13.997423067333401</v>
      </c>
      <c r="O36" s="505">
        <v>2.5510899821223698</v>
      </c>
      <c r="P36" s="503">
        <v>3.34258736971183</v>
      </c>
      <c r="Q36" s="505">
        <v>7.10047151777749</v>
      </c>
      <c r="R36" s="505">
        <v>13.997423067333401</v>
      </c>
      <c r="S36" s="505">
        <v>1.9005595216959901</v>
      </c>
      <c r="T36" s="503">
        <v>3.3729112352575998</v>
      </c>
      <c r="U36" s="503">
        <v>6.7524796641301501</v>
      </c>
      <c r="V36" s="503" t="s">
        <v>442</v>
      </c>
      <c r="W36" s="505">
        <v>3.2804587971842198</v>
      </c>
      <c r="X36" s="503">
        <v>0.9</v>
      </c>
      <c r="Y36" s="504">
        <v>18.8888888888889</v>
      </c>
    </row>
    <row r="37" spans="1:25" s="497" customFormat="1" ht="15" customHeight="1">
      <c r="A37" s="1817">
        <v>44866</v>
      </c>
      <c r="B37" s="507">
        <v>16</v>
      </c>
      <c r="C37" s="507">
        <v>2.0648275187680509</v>
      </c>
      <c r="D37" s="507" t="s">
        <v>442</v>
      </c>
      <c r="E37" s="507" t="s">
        <v>442</v>
      </c>
      <c r="F37" s="507">
        <v>16</v>
      </c>
      <c r="G37" s="507" t="s">
        <v>442</v>
      </c>
      <c r="H37" s="507" t="s">
        <v>442</v>
      </c>
      <c r="I37" s="507" t="s">
        <v>442</v>
      </c>
      <c r="J37" s="507" t="s">
        <v>442</v>
      </c>
      <c r="K37" s="507">
        <v>2.0648275187680509</v>
      </c>
      <c r="L37" s="507" t="s">
        <v>442</v>
      </c>
      <c r="M37" s="507" t="s">
        <v>442</v>
      </c>
      <c r="N37" s="508">
        <v>15.235847894828501</v>
      </c>
      <c r="O37" s="508">
        <v>3.1229476721692602</v>
      </c>
      <c r="P37" s="507">
        <v>1.5261231281198</v>
      </c>
      <c r="Q37" s="508">
        <v>6.9278791744686101</v>
      </c>
      <c r="R37" s="508">
        <v>15.235847894828501</v>
      </c>
      <c r="S37" s="508">
        <v>2.1927271224914802</v>
      </c>
      <c r="T37" s="507">
        <v>1.41880733944954</v>
      </c>
      <c r="U37" s="507">
        <v>6.9278791744686101</v>
      </c>
      <c r="V37" s="507" t="s">
        <v>442</v>
      </c>
      <c r="W37" s="508">
        <v>3.85028353326063</v>
      </c>
      <c r="X37" s="507">
        <v>1.80969696969697</v>
      </c>
      <c r="Y37" s="509" t="s">
        <v>442</v>
      </c>
    </row>
    <row r="38" spans="1:25" s="510" customFormat="1" ht="15" customHeight="1">
      <c r="A38" s="1978" t="s">
        <v>996</v>
      </c>
      <c r="B38" s="511"/>
      <c r="C38" s="511"/>
      <c r="D38" s="139"/>
      <c r="E38" s="139"/>
      <c r="F38" s="139"/>
      <c r="G38" s="139"/>
      <c r="H38" s="139"/>
      <c r="I38" s="139"/>
      <c r="J38" s="511"/>
      <c r="K38" s="511"/>
      <c r="L38" s="511"/>
      <c r="M38" s="511"/>
      <c r="N38" s="512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</row>
    <row r="39" spans="1:25" s="510" customFormat="1">
      <c r="B39" s="513"/>
      <c r="C39" s="513"/>
      <c r="J39" s="513"/>
      <c r="K39" s="513"/>
      <c r="L39" s="513"/>
      <c r="M39" s="513"/>
    </row>
    <row r="40" spans="1:25" s="510" customFormat="1">
      <c r="B40" s="513"/>
      <c r="C40" s="513"/>
      <c r="J40" s="513"/>
      <c r="K40" s="513"/>
      <c r="L40" s="513"/>
      <c r="M40" s="513"/>
    </row>
    <row r="41" spans="1:25">
      <c r="A41" s="510"/>
      <c r="B41" s="513"/>
      <c r="C41" s="513"/>
      <c r="D41" s="510"/>
      <c r="E41" s="510"/>
      <c r="F41" s="510"/>
      <c r="G41" s="510"/>
      <c r="H41" s="510"/>
      <c r="I41" s="510"/>
      <c r="J41" s="513"/>
      <c r="K41" s="513"/>
      <c r="L41" s="513"/>
      <c r="M41" s="513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</row>
    <row r="42" spans="1:25">
      <c r="A42" s="510"/>
      <c r="B42" s="513"/>
      <c r="C42" s="513"/>
      <c r="D42" s="510"/>
      <c r="E42" s="510"/>
      <c r="F42" s="510"/>
      <c r="G42" s="510"/>
      <c r="H42" s="510"/>
      <c r="I42" s="510"/>
      <c r="J42" s="513"/>
      <c r="K42" s="513"/>
      <c r="L42" s="513"/>
      <c r="M42" s="513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</row>
    <row r="43" spans="1:25">
      <c r="A43" s="510"/>
      <c r="B43" s="513"/>
      <c r="C43" s="513"/>
      <c r="D43" s="510"/>
      <c r="E43" s="510"/>
      <c r="F43" s="510"/>
      <c r="G43" s="510"/>
      <c r="H43" s="510"/>
      <c r="I43" s="510"/>
      <c r="J43" s="513"/>
      <c r="K43" s="513"/>
      <c r="L43" s="513"/>
      <c r="M43" s="513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3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E52"/>
  <sheetViews>
    <sheetView view="pageBreakPreview" topLeftCell="A29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575" customWidth="1"/>
    <col min="2" max="19" width="7.5703125" style="516" customWidth="1"/>
    <col min="20" max="27" width="7.5703125" style="514" customWidth="1"/>
    <col min="28" max="31" width="8.85546875" style="514" customWidth="1"/>
    <col min="32" max="16384" width="7.42578125" style="514"/>
  </cols>
  <sheetData>
    <row r="1" spans="1:31" ht="19.5" thickBot="1">
      <c r="A1" s="2064" t="s">
        <v>429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  <c r="U1" s="2064"/>
      <c r="V1" s="2064"/>
      <c r="W1" s="2064"/>
      <c r="X1" s="2064"/>
      <c r="Y1" s="2064"/>
      <c r="Z1" s="2064"/>
      <c r="AA1" s="2064"/>
      <c r="AB1" s="2064"/>
      <c r="AC1" s="2064"/>
      <c r="AD1" s="2064"/>
      <c r="AE1" s="2064"/>
    </row>
    <row r="2" spans="1:31">
      <c r="A2" s="515"/>
    </row>
    <row r="3" spans="1:31" s="517" customFormat="1" ht="21">
      <c r="A3" s="2036" t="s">
        <v>1092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  <c r="S3" s="2036"/>
      <c r="T3" s="2036"/>
      <c r="U3" s="2036"/>
      <c r="V3" s="2036"/>
      <c r="W3" s="2036"/>
      <c r="X3" s="2036"/>
      <c r="Y3" s="2036"/>
      <c r="Z3" s="2036"/>
      <c r="AA3" s="2036"/>
      <c r="AB3" s="2036"/>
      <c r="AC3" s="2036"/>
      <c r="AD3" s="2036"/>
      <c r="AE3" s="2036"/>
    </row>
    <row r="4" spans="1:31" ht="15.2" customHeight="1">
      <c r="A4" s="518"/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</row>
    <row r="5" spans="1:31" ht="15.2" customHeight="1">
      <c r="A5" s="520" t="s">
        <v>431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</row>
    <row r="6" spans="1:31" s="521" customFormat="1" ht="24.95" customHeight="1">
      <c r="A6" s="2065"/>
      <c r="B6" s="2063" t="s">
        <v>198</v>
      </c>
      <c r="C6" s="2063"/>
      <c r="D6" s="2063" t="s">
        <v>199</v>
      </c>
      <c r="E6" s="2063"/>
      <c r="F6" s="2063" t="s">
        <v>200</v>
      </c>
      <c r="G6" s="2063"/>
      <c r="H6" s="2063" t="s">
        <v>339</v>
      </c>
      <c r="I6" s="2063"/>
      <c r="J6" s="2063" t="s">
        <v>154</v>
      </c>
      <c r="K6" s="2063"/>
      <c r="L6" s="2063" t="s">
        <v>155</v>
      </c>
      <c r="M6" s="2063"/>
      <c r="N6" s="2063" t="s">
        <v>156</v>
      </c>
      <c r="O6" s="2063"/>
      <c r="P6" s="2063" t="s">
        <v>157</v>
      </c>
      <c r="Q6" s="2063"/>
      <c r="R6" s="2063" t="s">
        <v>158</v>
      </c>
      <c r="S6" s="2063"/>
      <c r="T6" s="2063" t="s">
        <v>159</v>
      </c>
      <c r="U6" s="2063"/>
      <c r="V6" s="2063" t="s">
        <v>160</v>
      </c>
      <c r="W6" s="2063"/>
      <c r="X6" s="2063" t="s">
        <v>1056</v>
      </c>
      <c r="Y6" s="2063"/>
      <c r="Z6" s="2063" t="s">
        <v>998</v>
      </c>
      <c r="AA6" s="2063"/>
      <c r="AB6" s="2063" t="s">
        <v>1090</v>
      </c>
      <c r="AC6" s="2063"/>
      <c r="AD6" s="2063" t="s">
        <v>1116</v>
      </c>
      <c r="AE6" s="2063"/>
    </row>
    <row r="7" spans="1:31" s="522" customFormat="1" ht="69.95" customHeight="1">
      <c r="A7" s="2065"/>
      <c r="B7" s="1927" t="s">
        <v>438</v>
      </c>
      <c r="C7" s="1927" t="s">
        <v>443</v>
      </c>
      <c r="D7" s="1927" t="s">
        <v>438</v>
      </c>
      <c r="E7" s="1927" t="s">
        <v>443</v>
      </c>
      <c r="F7" s="1927" t="s">
        <v>438</v>
      </c>
      <c r="G7" s="1927" t="s">
        <v>443</v>
      </c>
      <c r="H7" s="1927" t="s">
        <v>444</v>
      </c>
      <c r="I7" s="1927" t="s">
        <v>445</v>
      </c>
      <c r="J7" s="1927" t="s">
        <v>444</v>
      </c>
      <c r="K7" s="1927" t="s">
        <v>445</v>
      </c>
      <c r="L7" s="1927" t="s">
        <v>444</v>
      </c>
      <c r="M7" s="1927" t="s">
        <v>445</v>
      </c>
      <c r="N7" s="1927" t="s">
        <v>444</v>
      </c>
      <c r="O7" s="1927" t="s">
        <v>445</v>
      </c>
      <c r="P7" s="1927" t="s">
        <v>444</v>
      </c>
      <c r="Q7" s="1927" t="s">
        <v>445</v>
      </c>
      <c r="R7" s="1927" t="s">
        <v>444</v>
      </c>
      <c r="S7" s="1927" t="s">
        <v>445</v>
      </c>
      <c r="T7" s="1927" t="s">
        <v>444</v>
      </c>
      <c r="U7" s="1927" t="s">
        <v>445</v>
      </c>
      <c r="V7" s="1927" t="s">
        <v>444</v>
      </c>
      <c r="W7" s="1927" t="s">
        <v>445</v>
      </c>
      <c r="X7" s="1927" t="s">
        <v>444</v>
      </c>
      <c r="Y7" s="1927" t="s">
        <v>445</v>
      </c>
      <c r="Z7" s="1927" t="s">
        <v>444</v>
      </c>
      <c r="AA7" s="1927" t="s">
        <v>445</v>
      </c>
      <c r="AB7" s="1927" t="s">
        <v>444</v>
      </c>
      <c r="AC7" s="1927" t="s">
        <v>445</v>
      </c>
      <c r="AD7" s="1927" t="s">
        <v>444</v>
      </c>
      <c r="AE7" s="1927" t="s">
        <v>445</v>
      </c>
    </row>
    <row r="8" spans="1:31" s="527" customFormat="1" ht="39.75" customHeight="1">
      <c r="A8" s="523" t="s">
        <v>446</v>
      </c>
      <c r="B8" s="524">
        <v>7.1</v>
      </c>
      <c r="C8" s="525">
        <v>0.9</v>
      </c>
      <c r="D8" s="525">
        <v>7.4</v>
      </c>
      <c r="E8" s="525">
        <v>0.8</v>
      </c>
      <c r="F8" s="525">
        <v>7.3</v>
      </c>
      <c r="G8" s="525">
        <v>0.4</v>
      </c>
      <c r="H8" s="525">
        <v>7.4</v>
      </c>
      <c r="I8" s="525">
        <v>0.4</v>
      </c>
      <c r="J8" s="525">
        <v>7.9</v>
      </c>
      <c r="K8" s="525">
        <v>0.4</v>
      </c>
      <c r="L8" s="525">
        <v>10.3</v>
      </c>
      <c r="M8" s="525">
        <v>0.4</v>
      </c>
      <c r="N8" s="525">
        <v>10.9</v>
      </c>
      <c r="O8" s="525">
        <v>0.4</v>
      </c>
      <c r="P8" s="525">
        <v>11.6</v>
      </c>
      <c r="Q8" s="525">
        <v>0.4</v>
      </c>
      <c r="R8" s="525">
        <v>11.5</v>
      </c>
      <c r="S8" s="525">
        <v>0.6</v>
      </c>
      <c r="T8" s="525">
        <v>11.6</v>
      </c>
      <c r="U8" s="525">
        <v>0.6</v>
      </c>
      <c r="V8" s="525">
        <v>12.3</v>
      </c>
      <c r="W8" s="525">
        <v>0.6</v>
      </c>
      <c r="X8" s="525">
        <v>12.4</v>
      </c>
      <c r="Y8" s="525">
        <v>2.1</v>
      </c>
      <c r="Z8" s="525">
        <v>12.4</v>
      </c>
      <c r="AA8" s="525">
        <v>0.8</v>
      </c>
      <c r="AB8" s="525">
        <v>13.6</v>
      </c>
      <c r="AC8" s="525">
        <v>0.9</v>
      </c>
      <c r="AD8" s="525">
        <v>13.8</v>
      </c>
      <c r="AE8" s="526">
        <v>0.9</v>
      </c>
    </row>
    <row r="9" spans="1:31" ht="16.149999999999999" customHeight="1">
      <c r="A9" s="528" t="s">
        <v>402</v>
      </c>
      <c r="B9" s="529"/>
      <c r="C9" s="530"/>
      <c r="D9" s="530"/>
      <c r="E9" s="530"/>
      <c r="F9" s="530"/>
      <c r="G9" s="530"/>
      <c r="H9" s="531"/>
      <c r="I9" s="531"/>
      <c r="J9" s="531"/>
      <c r="K9" s="531"/>
      <c r="L9" s="531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73"/>
      <c r="Y9" s="531"/>
      <c r="Z9" s="573"/>
      <c r="AA9" s="573"/>
      <c r="AB9" s="573"/>
      <c r="AC9" s="573"/>
      <c r="AD9" s="573"/>
      <c r="AE9" s="548"/>
    </row>
    <row r="10" spans="1:31" ht="16.149999999999999" customHeight="1">
      <c r="A10" s="533" t="s">
        <v>447</v>
      </c>
      <c r="B10" s="529">
        <v>4.5999999999999996</v>
      </c>
      <c r="C10" s="530">
        <v>0.1</v>
      </c>
      <c r="D10" s="530">
        <v>0.8</v>
      </c>
      <c r="E10" s="530">
        <v>0.1</v>
      </c>
      <c r="F10" s="530">
        <v>0</v>
      </c>
      <c r="G10" s="530">
        <v>0.1</v>
      </c>
      <c r="H10" s="530">
        <v>0.7</v>
      </c>
      <c r="I10" s="530">
        <v>0.1</v>
      </c>
      <c r="J10" s="530">
        <v>0.1</v>
      </c>
      <c r="K10" s="530">
        <v>0.1</v>
      </c>
      <c r="L10" s="530">
        <v>0.1</v>
      </c>
      <c r="M10" s="530">
        <v>0.1</v>
      </c>
      <c r="N10" s="530">
        <v>0.2</v>
      </c>
      <c r="O10" s="530">
        <v>0.1</v>
      </c>
      <c r="P10" s="530">
        <v>0.6</v>
      </c>
      <c r="Q10" s="530">
        <v>0.1</v>
      </c>
      <c r="R10" s="530">
        <v>3.4</v>
      </c>
      <c r="S10" s="530">
        <v>0</v>
      </c>
      <c r="T10" s="530">
        <v>0.1</v>
      </c>
      <c r="U10" s="530">
        <v>0.1</v>
      </c>
      <c r="V10" s="530">
        <v>0.1</v>
      </c>
      <c r="W10" s="530">
        <v>0</v>
      </c>
      <c r="X10" s="531">
        <v>0.1</v>
      </c>
      <c r="Y10" s="530">
        <v>0</v>
      </c>
      <c r="Z10" s="531">
        <v>0.1</v>
      </c>
      <c r="AA10" s="531">
        <v>0</v>
      </c>
      <c r="AB10" s="531">
        <v>4.5999999999999996</v>
      </c>
      <c r="AC10" s="531">
        <v>0</v>
      </c>
      <c r="AD10" s="531">
        <v>0.1</v>
      </c>
      <c r="AE10" s="532">
        <v>0</v>
      </c>
    </row>
    <row r="11" spans="1:31" ht="16.149999999999999" customHeight="1">
      <c r="A11" s="533" t="s">
        <v>448</v>
      </c>
      <c r="B11" s="529">
        <v>2.2000000000000002</v>
      </c>
      <c r="C11" s="530">
        <v>0.9</v>
      </c>
      <c r="D11" s="530">
        <v>3</v>
      </c>
      <c r="E11" s="530">
        <v>0.2</v>
      </c>
      <c r="F11" s="530">
        <v>3.1</v>
      </c>
      <c r="G11" s="530">
        <v>0.2</v>
      </c>
      <c r="H11" s="530">
        <v>4.5999999999999996</v>
      </c>
      <c r="I11" s="530">
        <v>0.5</v>
      </c>
      <c r="J11" s="530">
        <v>4.3</v>
      </c>
      <c r="K11" s="530">
        <v>0</v>
      </c>
      <c r="L11" s="530">
        <v>3.4</v>
      </c>
      <c r="M11" s="530">
        <v>0.2</v>
      </c>
      <c r="N11" s="530">
        <v>4.5</v>
      </c>
      <c r="O11" s="530">
        <v>0.3</v>
      </c>
      <c r="P11" s="530">
        <v>2.7</v>
      </c>
      <c r="Q11" s="530">
        <v>0.5</v>
      </c>
      <c r="R11" s="530">
        <v>2.5</v>
      </c>
      <c r="S11" s="530">
        <v>0.6</v>
      </c>
      <c r="T11" s="530">
        <v>6.3</v>
      </c>
      <c r="U11" s="530">
        <v>0.2</v>
      </c>
      <c r="V11" s="530">
        <v>6.9</v>
      </c>
      <c r="W11" s="530">
        <v>0.6</v>
      </c>
      <c r="X11" s="530">
        <v>4.2</v>
      </c>
      <c r="Y11" s="530">
        <v>0.7</v>
      </c>
      <c r="Z11" s="530">
        <v>5.7</v>
      </c>
      <c r="AA11" s="530">
        <v>0.7</v>
      </c>
      <c r="AB11" s="530">
        <v>4</v>
      </c>
      <c r="AC11" s="530">
        <v>0.1</v>
      </c>
      <c r="AD11" s="530">
        <v>10</v>
      </c>
      <c r="AE11" s="534">
        <v>0.7</v>
      </c>
    </row>
    <row r="12" spans="1:31" ht="31.5">
      <c r="A12" s="535" t="s">
        <v>449</v>
      </c>
      <c r="B12" s="529">
        <v>7.1</v>
      </c>
      <c r="C12" s="530">
        <v>0.9</v>
      </c>
      <c r="D12" s="530">
        <v>7.4</v>
      </c>
      <c r="E12" s="530">
        <v>0.8</v>
      </c>
      <c r="F12" s="530">
        <v>7.3</v>
      </c>
      <c r="G12" s="530">
        <v>0.4</v>
      </c>
      <c r="H12" s="530">
        <v>7.4</v>
      </c>
      <c r="I12" s="530">
        <v>0.4</v>
      </c>
      <c r="J12" s="530">
        <v>7.9</v>
      </c>
      <c r="K12" s="530">
        <v>0.3</v>
      </c>
      <c r="L12" s="530">
        <v>10.3</v>
      </c>
      <c r="M12" s="530">
        <v>0.3</v>
      </c>
      <c r="N12" s="530">
        <v>10.9</v>
      </c>
      <c r="O12" s="530">
        <v>0.3</v>
      </c>
      <c r="P12" s="530">
        <v>11.6</v>
      </c>
      <c r="Q12" s="530">
        <v>0.4</v>
      </c>
      <c r="R12" s="530">
        <v>11.5</v>
      </c>
      <c r="S12" s="530">
        <v>0.5</v>
      </c>
      <c r="T12" s="530">
        <v>11.6</v>
      </c>
      <c r="U12" s="530">
        <v>0.5</v>
      </c>
      <c r="V12" s="530">
        <v>12.3</v>
      </c>
      <c r="W12" s="530">
        <v>0.6</v>
      </c>
      <c r="X12" s="530">
        <v>12.4</v>
      </c>
      <c r="Y12" s="530">
        <v>2.1</v>
      </c>
      <c r="Z12" s="530">
        <v>12.4</v>
      </c>
      <c r="AA12" s="530">
        <v>0.8</v>
      </c>
      <c r="AB12" s="530">
        <v>13.6</v>
      </c>
      <c r="AC12" s="530">
        <v>0.9</v>
      </c>
      <c r="AD12" s="530">
        <v>13.8</v>
      </c>
      <c r="AE12" s="534">
        <v>0.9</v>
      </c>
    </row>
    <row r="13" spans="1:31" ht="16.149999999999999" customHeight="1">
      <c r="A13" s="528" t="s">
        <v>450</v>
      </c>
      <c r="B13" s="529"/>
      <c r="C13" s="530"/>
      <c r="D13" s="530"/>
      <c r="E13" s="530"/>
      <c r="F13" s="530"/>
      <c r="G13" s="530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73"/>
      <c r="Y13" s="531"/>
      <c r="Z13" s="573"/>
      <c r="AA13" s="573"/>
      <c r="AB13" s="573"/>
      <c r="AC13" s="573"/>
      <c r="AD13" s="573"/>
      <c r="AE13" s="548"/>
    </row>
    <row r="14" spans="1:31" ht="16.149999999999999" customHeight="1">
      <c r="A14" s="536" t="s">
        <v>451</v>
      </c>
      <c r="B14" s="529">
        <v>7.1</v>
      </c>
      <c r="C14" s="530">
        <v>0.1</v>
      </c>
      <c r="D14" s="530">
        <v>7.3</v>
      </c>
      <c r="E14" s="530">
        <v>0.3</v>
      </c>
      <c r="F14" s="530">
        <v>7.2</v>
      </c>
      <c r="G14" s="530">
        <v>0.1</v>
      </c>
      <c r="H14" s="531">
        <v>7.4</v>
      </c>
      <c r="I14" s="531">
        <v>0.2</v>
      </c>
      <c r="J14" s="531">
        <v>7.9</v>
      </c>
      <c r="K14" s="531">
        <v>0.2</v>
      </c>
      <c r="L14" s="531">
        <v>10.4</v>
      </c>
      <c r="M14" s="531">
        <v>0.2</v>
      </c>
      <c r="N14" s="531">
        <v>11.1</v>
      </c>
      <c r="O14" s="531">
        <v>0.2</v>
      </c>
      <c r="P14" s="531">
        <v>11.7</v>
      </c>
      <c r="Q14" s="531">
        <v>0.2</v>
      </c>
      <c r="R14" s="531">
        <v>11.6</v>
      </c>
      <c r="S14" s="531">
        <v>0.2</v>
      </c>
      <c r="T14" s="531">
        <v>11.7</v>
      </c>
      <c r="U14" s="531">
        <v>0.3</v>
      </c>
      <c r="V14" s="531">
        <v>12.4</v>
      </c>
      <c r="W14" s="531">
        <v>0.2</v>
      </c>
      <c r="X14" s="530">
        <v>12.5</v>
      </c>
      <c r="Y14" s="531">
        <v>0.2</v>
      </c>
      <c r="Z14" s="530">
        <v>12.5</v>
      </c>
      <c r="AA14" s="530">
        <v>0.2</v>
      </c>
      <c r="AB14" s="530">
        <v>13.7</v>
      </c>
      <c r="AC14" s="530">
        <v>0.2</v>
      </c>
      <c r="AD14" s="530">
        <v>13.9</v>
      </c>
      <c r="AE14" s="534">
        <v>0.2</v>
      </c>
    </row>
    <row r="15" spans="1:31" ht="16.149999999999999" customHeight="1">
      <c r="A15" s="536" t="s">
        <v>452</v>
      </c>
      <c r="B15" s="537">
        <v>4.3</v>
      </c>
      <c r="C15" s="538">
        <v>0.2</v>
      </c>
      <c r="D15" s="538">
        <v>8.4</v>
      </c>
      <c r="E15" s="538">
        <v>0.3</v>
      </c>
      <c r="F15" s="538">
        <v>7.6</v>
      </c>
      <c r="G15" s="538">
        <v>0.1</v>
      </c>
      <c r="H15" s="531">
        <v>8.4</v>
      </c>
      <c r="I15" s="531">
        <v>0.2</v>
      </c>
      <c r="J15" s="531">
        <v>8.1999999999999993</v>
      </c>
      <c r="K15" s="531">
        <v>0.1</v>
      </c>
      <c r="L15" s="531">
        <v>8.3000000000000007</v>
      </c>
      <c r="M15" s="531">
        <v>0.1</v>
      </c>
      <c r="N15" s="531">
        <v>8.9</v>
      </c>
      <c r="O15" s="531">
        <v>0.2</v>
      </c>
      <c r="P15" s="531">
        <v>9.1</v>
      </c>
      <c r="Q15" s="531">
        <v>0.1</v>
      </c>
      <c r="R15" s="531">
        <v>10</v>
      </c>
      <c r="S15" s="531">
        <v>0.2</v>
      </c>
      <c r="T15" s="531">
        <v>11.7</v>
      </c>
      <c r="U15" s="531">
        <v>0.5</v>
      </c>
      <c r="V15" s="531">
        <v>12.6</v>
      </c>
      <c r="W15" s="531">
        <v>0.4</v>
      </c>
      <c r="X15" s="531">
        <v>13</v>
      </c>
      <c r="Y15" s="531">
        <v>1.5</v>
      </c>
      <c r="Z15" s="531">
        <v>13</v>
      </c>
      <c r="AA15" s="531">
        <v>0.9</v>
      </c>
      <c r="AB15" s="531">
        <v>14.3</v>
      </c>
      <c r="AC15" s="531">
        <v>0.6</v>
      </c>
      <c r="AD15" s="531">
        <v>13.9</v>
      </c>
      <c r="AE15" s="532">
        <v>1.3</v>
      </c>
    </row>
    <row r="16" spans="1:31" ht="16.149999999999999" customHeight="1">
      <c r="A16" s="536" t="s">
        <v>453</v>
      </c>
      <c r="B16" s="537">
        <v>7.2</v>
      </c>
      <c r="C16" s="538">
        <v>1</v>
      </c>
      <c r="D16" s="538">
        <v>8.1</v>
      </c>
      <c r="E16" s="538">
        <v>1.1000000000000001</v>
      </c>
      <c r="F16" s="538">
        <v>7.5</v>
      </c>
      <c r="G16" s="538">
        <v>0.7</v>
      </c>
      <c r="H16" s="530">
        <v>7.5</v>
      </c>
      <c r="I16" s="530">
        <v>0.5</v>
      </c>
      <c r="J16" s="530">
        <v>7.7</v>
      </c>
      <c r="K16" s="530">
        <v>0.4</v>
      </c>
      <c r="L16" s="530">
        <v>9.6999999999999993</v>
      </c>
      <c r="M16" s="530">
        <v>0.4</v>
      </c>
      <c r="N16" s="530">
        <v>10.3</v>
      </c>
      <c r="O16" s="530">
        <v>0.4</v>
      </c>
      <c r="P16" s="530">
        <v>11</v>
      </c>
      <c r="Q16" s="530">
        <v>0.5</v>
      </c>
      <c r="R16" s="530">
        <v>10.9</v>
      </c>
      <c r="S16" s="530">
        <v>0.7</v>
      </c>
      <c r="T16" s="530">
        <v>11</v>
      </c>
      <c r="U16" s="530">
        <v>0.7</v>
      </c>
      <c r="V16" s="530">
        <v>11.4</v>
      </c>
      <c r="W16" s="530">
        <v>0.8</v>
      </c>
      <c r="X16" s="531">
        <v>11.6</v>
      </c>
      <c r="Y16" s="530">
        <v>3.3</v>
      </c>
      <c r="Z16" s="531">
        <v>11.5</v>
      </c>
      <c r="AA16" s="531">
        <v>0.8</v>
      </c>
      <c r="AB16" s="531">
        <v>12.8</v>
      </c>
      <c r="AC16" s="531">
        <v>1.3</v>
      </c>
      <c r="AD16" s="531">
        <v>13</v>
      </c>
      <c r="AE16" s="532">
        <v>1.3</v>
      </c>
    </row>
    <row r="17" spans="1:31" ht="16.149999999999999" customHeight="1">
      <c r="A17" s="536" t="s">
        <v>454</v>
      </c>
      <c r="B17" s="537">
        <v>8.6</v>
      </c>
      <c r="C17" s="538">
        <v>2</v>
      </c>
      <c r="D17" s="538">
        <v>8.3000000000000007</v>
      </c>
      <c r="E17" s="538">
        <v>1.5</v>
      </c>
      <c r="F17" s="538">
        <v>8.6</v>
      </c>
      <c r="G17" s="538">
        <v>0.7</v>
      </c>
      <c r="H17" s="530">
        <v>8.1</v>
      </c>
      <c r="I17" s="530">
        <v>0.5</v>
      </c>
      <c r="J17" s="530">
        <v>7.9</v>
      </c>
      <c r="K17" s="530">
        <v>1.2</v>
      </c>
      <c r="L17" s="530">
        <v>8.5</v>
      </c>
      <c r="M17" s="530">
        <v>1</v>
      </c>
      <c r="N17" s="530">
        <v>9.4</v>
      </c>
      <c r="O17" s="530">
        <v>1</v>
      </c>
      <c r="P17" s="530">
        <v>9.6</v>
      </c>
      <c r="Q17" s="530">
        <v>1</v>
      </c>
      <c r="R17" s="530">
        <v>9.6999999999999993</v>
      </c>
      <c r="S17" s="530">
        <v>0.9</v>
      </c>
      <c r="T17" s="530">
        <v>9.4</v>
      </c>
      <c r="U17" s="530">
        <v>1</v>
      </c>
      <c r="V17" s="530">
        <v>9.1999999999999993</v>
      </c>
      <c r="W17" s="530">
        <v>0.6</v>
      </c>
      <c r="X17" s="531">
        <v>9.8000000000000007</v>
      </c>
      <c r="Y17" s="530">
        <v>0.6</v>
      </c>
      <c r="Z17" s="531">
        <v>10.199999999999999</v>
      </c>
      <c r="AA17" s="531">
        <v>1.2</v>
      </c>
      <c r="AB17" s="531">
        <v>11.5</v>
      </c>
      <c r="AC17" s="531">
        <v>1.4</v>
      </c>
      <c r="AD17" s="531">
        <v>12</v>
      </c>
      <c r="AE17" s="532">
        <v>1.4</v>
      </c>
    </row>
    <row r="18" spans="1:31" ht="16.149999999999999" customHeight="1">
      <c r="A18" s="536" t="s">
        <v>455</v>
      </c>
      <c r="B18" s="537">
        <v>8.6</v>
      </c>
      <c r="C18" s="538">
        <v>3.3</v>
      </c>
      <c r="D18" s="538">
        <v>7.3</v>
      </c>
      <c r="E18" s="538">
        <v>2.6</v>
      </c>
      <c r="F18" s="538">
        <v>4.5999999999999996</v>
      </c>
      <c r="G18" s="538">
        <v>2</v>
      </c>
      <c r="H18" s="530">
        <v>5.6</v>
      </c>
      <c r="I18" s="530">
        <v>0.5</v>
      </c>
      <c r="J18" s="530">
        <v>9.6999999999999993</v>
      </c>
      <c r="K18" s="530">
        <v>2</v>
      </c>
      <c r="L18" s="530">
        <v>2.4</v>
      </c>
      <c r="M18" s="530">
        <v>0.7</v>
      </c>
      <c r="N18" s="530">
        <v>7</v>
      </c>
      <c r="O18" s="530">
        <v>1</v>
      </c>
      <c r="P18" s="530">
        <v>7.5</v>
      </c>
      <c r="Q18" s="530">
        <v>0.5</v>
      </c>
      <c r="R18" s="530">
        <v>9.9</v>
      </c>
      <c r="S18" s="530">
        <v>0.5</v>
      </c>
      <c r="T18" s="530">
        <v>7.7</v>
      </c>
      <c r="U18" s="530">
        <v>0.6</v>
      </c>
      <c r="V18" s="530">
        <v>9.3000000000000007</v>
      </c>
      <c r="W18" s="530">
        <v>0.4</v>
      </c>
      <c r="X18" s="530">
        <v>5.6</v>
      </c>
      <c r="Y18" s="530">
        <v>0.6</v>
      </c>
      <c r="Z18" s="530">
        <v>7.9</v>
      </c>
      <c r="AA18" s="530">
        <v>0.5</v>
      </c>
      <c r="AB18" s="530">
        <v>6.1</v>
      </c>
      <c r="AC18" s="530">
        <v>0.5</v>
      </c>
      <c r="AD18" s="530">
        <v>9.8000000000000007</v>
      </c>
      <c r="AE18" s="534">
        <v>0.5</v>
      </c>
    </row>
    <row r="19" spans="1:31" ht="16.149999999999999" customHeight="1">
      <c r="A19" s="539"/>
      <c r="B19" s="537"/>
      <c r="C19" s="538"/>
      <c r="D19" s="538"/>
      <c r="E19" s="538"/>
      <c r="F19" s="538"/>
      <c r="G19" s="538"/>
      <c r="H19" s="530"/>
      <c r="I19" s="530"/>
      <c r="J19" s="530"/>
      <c r="K19" s="530"/>
      <c r="L19" s="530"/>
      <c r="M19" s="530"/>
      <c r="N19" s="530"/>
      <c r="O19" s="530"/>
      <c r="P19" s="530"/>
      <c r="Q19" s="530"/>
      <c r="R19" s="530"/>
      <c r="S19" s="530"/>
      <c r="T19" s="530"/>
      <c r="U19" s="530"/>
      <c r="V19" s="530"/>
      <c r="W19" s="530"/>
      <c r="X19" s="530"/>
      <c r="Y19" s="530"/>
      <c r="Z19" s="530"/>
      <c r="AA19" s="530"/>
      <c r="AB19" s="530"/>
      <c r="AC19" s="530"/>
      <c r="AD19" s="530"/>
      <c r="AE19" s="534"/>
    </row>
    <row r="20" spans="1:31" s="544" customFormat="1">
      <c r="A20" s="540" t="s">
        <v>456</v>
      </c>
      <c r="B20" s="541">
        <v>9.6999999999999993</v>
      </c>
      <c r="C20" s="542">
        <v>1.3</v>
      </c>
      <c r="D20" s="542">
        <v>8.8000000000000007</v>
      </c>
      <c r="E20" s="542">
        <v>1.4</v>
      </c>
      <c r="F20" s="542">
        <v>9.1999999999999993</v>
      </c>
      <c r="G20" s="542">
        <v>1</v>
      </c>
      <c r="H20" s="542">
        <v>8</v>
      </c>
      <c r="I20" s="542">
        <v>0.8</v>
      </c>
      <c r="J20" s="542">
        <v>8.4</v>
      </c>
      <c r="K20" s="542">
        <v>0.8</v>
      </c>
      <c r="L20" s="542">
        <v>8.5</v>
      </c>
      <c r="M20" s="542">
        <v>0.8</v>
      </c>
      <c r="N20" s="542">
        <v>9.9</v>
      </c>
      <c r="O20" s="542">
        <v>0.8</v>
      </c>
      <c r="P20" s="542">
        <v>10.6</v>
      </c>
      <c r="Q20" s="542">
        <v>0.8</v>
      </c>
      <c r="R20" s="542">
        <v>11</v>
      </c>
      <c r="S20" s="542">
        <v>0.8</v>
      </c>
      <c r="T20" s="542">
        <v>11.4</v>
      </c>
      <c r="U20" s="542">
        <v>0.8</v>
      </c>
      <c r="V20" s="542">
        <v>11.8</v>
      </c>
      <c r="W20" s="542">
        <v>0.8</v>
      </c>
      <c r="X20" s="542">
        <v>12</v>
      </c>
      <c r="Y20" s="542">
        <v>0.9</v>
      </c>
      <c r="Z20" s="542">
        <v>12.2</v>
      </c>
      <c r="AA20" s="542">
        <v>0.8</v>
      </c>
      <c r="AB20" s="542">
        <v>12.6</v>
      </c>
      <c r="AC20" s="542">
        <v>0.9</v>
      </c>
      <c r="AD20" s="542">
        <v>13</v>
      </c>
      <c r="AE20" s="543">
        <v>0.8</v>
      </c>
    </row>
    <row r="21" spans="1:31" s="545" customFormat="1" ht="16.149999999999999" customHeight="1">
      <c r="A21" s="528" t="s">
        <v>402</v>
      </c>
      <c r="B21" s="537"/>
      <c r="C21" s="538"/>
      <c r="D21" s="538"/>
      <c r="E21" s="538"/>
      <c r="F21" s="538"/>
      <c r="G21" s="538"/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1"/>
      <c r="Y21" s="531"/>
      <c r="Z21" s="531"/>
      <c r="AA21" s="531"/>
      <c r="AB21" s="531"/>
      <c r="AC21" s="531"/>
      <c r="AD21" s="531"/>
      <c r="AE21" s="532"/>
    </row>
    <row r="22" spans="1:31" s="545" customFormat="1" ht="16.149999999999999" customHeight="1">
      <c r="A22" s="533" t="s">
        <v>447</v>
      </c>
      <c r="B22" s="537">
        <v>0.4</v>
      </c>
      <c r="C22" s="538">
        <v>0.2</v>
      </c>
      <c r="D22" s="538">
        <v>0.8</v>
      </c>
      <c r="E22" s="538">
        <v>1</v>
      </c>
      <c r="F22" s="538">
        <v>0.1</v>
      </c>
      <c r="G22" s="538">
        <v>0.8</v>
      </c>
      <c r="H22" s="538">
        <v>0.1</v>
      </c>
      <c r="I22" s="538">
        <v>3.2</v>
      </c>
      <c r="J22" s="538">
        <v>0.1</v>
      </c>
      <c r="K22" s="538">
        <v>0.3</v>
      </c>
      <c r="L22" s="538">
        <v>0</v>
      </c>
      <c r="M22" s="538">
        <v>0.2</v>
      </c>
      <c r="N22" s="538">
        <v>0</v>
      </c>
      <c r="O22" s="538">
        <v>0.1</v>
      </c>
      <c r="P22" s="538">
        <v>0.1</v>
      </c>
      <c r="Q22" s="538">
        <v>1</v>
      </c>
      <c r="R22" s="538">
        <v>0.1</v>
      </c>
      <c r="S22" s="538">
        <v>0.2</v>
      </c>
      <c r="T22" s="538">
        <v>0.1</v>
      </c>
      <c r="U22" s="538">
        <v>0</v>
      </c>
      <c r="V22" s="538">
        <v>0.1</v>
      </c>
      <c r="W22" s="538">
        <v>0.2</v>
      </c>
      <c r="X22" s="538">
        <v>0.1</v>
      </c>
      <c r="Y22" s="538">
        <v>3.8</v>
      </c>
      <c r="Z22" s="538">
        <v>0.1</v>
      </c>
      <c r="AA22" s="538">
        <v>1.2</v>
      </c>
      <c r="AB22" s="538">
        <v>0.1</v>
      </c>
      <c r="AC22" s="538">
        <v>0.3</v>
      </c>
      <c r="AD22" s="538">
        <v>0.1</v>
      </c>
      <c r="AE22" s="546">
        <v>0.6</v>
      </c>
    </row>
    <row r="23" spans="1:31" ht="16.149999999999999" customHeight="1">
      <c r="A23" s="533" t="s">
        <v>448</v>
      </c>
      <c r="B23" s="537">
        <v>9.6</v>
      </c>
      <c r="C23" s="538">
        <v>4.0999999999999996</v>
      </c>
      <c r="D23" s="538">
        <v>1.5</v>
      </c>
      <c r="E23" s="538">
        <v>5</v>
      </c>
      <c r="F23" s="538">
        <v>9.6</v>
      </c>
      <c r="G23" s="538">
        <v>0.3</v>
      </c>
      <c r="H23" s="538">
        <v>0.4</v>
      </c>
      <c r="I23" s="538">
        <v>0.4</v>
      </c>
      <c r="J23" s="538">
        <v>2.6</v>
      </c>
      <c r="K23" s="538">
        <v>0.1</v>
      </c>
      <c r="L23" s="538">
        <v>5</v>
      </c>
      <c r="M23" s="538">
        <v>0.1</v>
      </c>
      <c r="N23" s="538">
        <v>3.2</v>
      </c>
      <c r="O23" s="538">
        <v>0.3</v>
      </c>
      <c r="P23" s="538">
        <v>9.8000000000000007</v>
      </c>
      <c r="Q23" s="538">
        <v>0.4</v>
      </c>
      <c r="R23" s="538">
        <v>9.3000000000000007</v>
      </c>
      <c r="S23" s="538">
        <v>0.3</v>
      </c>
      <c r="T23" s="538">
        <v>8.4</v>
      </c>
      <c r="U23" s="538">
        <v>1</v>
      </c>
      <c r="V23" s="538">
        <v>10.6</v>
      </c>
      <c r="W23" s="538">
        <v>0.8</v>
      </c>
      <c r="X23" s="538">
        <v>11.4</v>
      </c>
      <c r="Y23" s="538">
        <v>1</v>
      </c>
      <c r="Z23" s="538">
        <v>10.6</v>
      </c>
      <c r="AA23" s="538">
        <v>0.9</v>
      </c>
      <c r="AB23" s="538">
        <v>4.4000000000000004</v>
      </c>
      <c r="AC23" s="538">
        <v>1</v>
      </c>
      <c r="AD23" s="538">
        <v>8.3000000000000007</v>
      </c>
      <c r="AE23" s="546">
        <v>0.4</v>
      </c>
    </row>
    <row r="24" spans="1:31" s="545" customFormat="1" ht="31.5">
      <c r="A24" s="535" t="s">
        <v>449</v>
      </c>
      <c r="B24" s="537">
        <v>10.4</v>
      </c>
      <c r="C24" s="538">
        <v>1.4</v>
      </c>
      <c r="D24" s="538">
        <v>9</v>
      </c>
      <c r="E24" s="538">
        <v>1.4</v>
      </c>
      <c r="F24" s="538">
        <v>9.1999999999999993</v>
      </c>
      <c r="G24" s="538">
        <v>1</v>
      </c>
      <c r="H24" s="538">
        <v>8</v>
      </c>
      <c r="I24" s="538">
        <v>0.8</v>
      </c>
      <c r="J24" s="538">
        <v>8.5</v>
      </c>
      <c r="K24" s="538">
        <v>0.8</v>
      </c>
      <c r="L24" s="538">
        <v>8.5</v>
      </c>
      <c r="M24" s="538">
        <v>0.8</v>
      </c>
      <c r="N24" s="538">
        <v>10</v>
      </c>
      <c r="O24" s="538">
        <v>0.8</v>
      </c>
      <c r="P24" s="538">
        <v>10.6</v>
      </c>
      <c r="Q24" s="538">
        <v>0.8</v>
      </c>
      <c r="R24" s="538">
        <v>11</v>
      </c>
      <c r="S24" s="538">
        <v>0.8</v>
      </c>
      <c r="T24" s="538">
        <v>11.4</v>
      </c>
      <c r="U24" s="538">
        <v>0.8</v>
      </c>
      <c r="V24" s="538">
        <v>11.8</v>
      </c>
      <c r="W24" s="538">
        <v>0.8</v>
      </c>
      <c r="X24" s="538">
        <v>12.1</v>
      </c>
      <c r="Y24" s="538">
        <v>0.9</v>
      </c>
      <c r="Z24" s="538">
        <v>12.2</v>
      </c>
      <c r="AA24" s="538">
        <v>0.8</v>
      </c>
      <c r="AB24" s="538">
        <v>12.6</v>
      </c>
      <c r="AC24" s="538">
        <v>0.9</v>
      </c>
      <c r="AD24" s="538">
        <v>13.1</v>
      </c>
      <c r="AE24" s="546">
        <v>0.8</v>
      </c>
    </row>
    <row r="25" spans="1:31" ht="16.149999999999999" customHeight="1">
      <c r="A25" s="528" t="s">
        <v>450</v>
      </c>
      <c r="B25" s="547"/>
      <c r="C25" s="446"/>
      <c r="D25" s="446"/>
      <c r="E25" s="446"/>
      <c r="F25" s="446"/>
      <c r="G25" s="446"/>
      <c r="H25" s="531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31"/>
      <c r="T25" s="531"/>
      <c r="U25" s="531"/>
      <c r="V25" s="531"/>
      <c r="W25" s="531"/>
      <c r="X25" s="531"/>
      <c r="Y25" s="531"/>
      <c r="Z25" s="531"/>
      <c r="AA25" s="531"/>
      <c r="AB25" s="531"/>
      <c r="AC25" s="531"/>
      <c r="AD25" s="531"/>
      <c r="AE25" s="532"/>
    </row>
    <row r="26" spans="1:31" ht="16.149999999999999" customHeight="1">
      <c r="A26" s="536" t="s">
        <v>451</v>
      </c>
      <c r="B26" s="549">
        <v>7.3</v>
      </c>
      <c r="C26" s="550">
        <v>0.9</v>
      </c>
      <c r="D26" s="550">
        <v>7.3</v>
      </c>
      <c r="E26" s="550">
        <v>1</v>
      </c>
      <c r="F26" s="550">
        <v>7.7</v>
      </c>
      <c r="G26" s="550">
        <v>1</v>
      </c>
      <c r="H26" s="531">
        <v>7.8</v>
      </c>
      <c r="I26" s="531">
        <v>0.4</v>
      </c>
      <c r="J26" s="550">
        <v>8</v>
      </c>
      <c r="K26" s="531">
        <v>0.2</v>
      </c>
      <c r="L26" s="550">
        <v>10.6</v>
      </c>
      <c r="M26" s="531">
        <v>0.5</v>
      </c>
      <c r="N26" s="550">
        <v>11.1</v>
      </c>
      <c r="O26" s="531">
        <v>0.2</v>
      </c>
      <c r="P26" s="550">
        <v>11.8</v>
      </c>
      <c r="Q26" s="531">
        <v>0.3</v>
      </c>
      <c r="R26" s="550">
        <v>11.8</v>
      </c>
      <c r="S26" s="531">
        <v>0.2</v>
      </c>
      <c r="T26" s="550">
        <v>12</v>
      </c>
      <c r="U26" s="531">
        <v>0.3</v>
      </c>
      <c r="V26" s="550">
        <v>12.2</v>
      </c>
      <c r="W26" s="550">
        <v>0.6</v>
      </c>
      <c r="X26" s="550">
        <v>12.3</v>
      </c>
      <c r="Y26" s="550">
        <v>0.6</v>
      </c>
      <c r="Z26" s="550">
        <v>12.5</v>
      </c>
      <c r="AA26" s="550">
        <v>0.8</v>
      </c>
      <c r="AB26" s="550">
        <v>13.5</v>
      </c>
      <c r="AC26" s="550">
        <v>0.5</v>
      </c>
      <c r="AD26" s="550">
        <v>13.9</v>
      </c>
      <c r="AE26" s="552">
        <v>0.9</v>
      </c>
    </row>
    <row r="27" spans="1:31" ht="16.149999999999999" customHeight="1">
      <c r="A27" s="536" t="s">
        <v>452</v>
      </c>
      <c r="B27" s="549">
        <v>8.6999999999999993</v>
      </c>
      <c r="C27" s="550">
        <v>0.9</v>
      </c>
      <c r="D27" s="550">
        <v>9.4</v>
      </c>
      <c r="E27" s="550">
        <v>1</v>
      </c>
      <c r="F27" s="550">
        <v>8.3000000000000007</v>
      </c>
      <c r="G27" s="550">
        <v>1</v>
      </c>
      <c r="H27" s="538">
        <v>8.3000000000000007</v>
      </c>
      <c r="I27" s="538">
        <v>0.4</v>
      </c>
      <c r="J27" s="538">
        <v>9.4</v>
      </c>
      <c r="K27" s="538">
        <v>0.4</v>
      </c>
      <c r="L27" s="538">
        <v>9.3000000000000007</v>
      </c>
      <c r="M27" s="538">
        <v>0.3</v>
      </c>
      <c r="N27" s="538">
        <v>11.9</v>
      </c>
      <c r="O27" s="538">
        <v>0.6</v>
      </c>
      <c r="P27" s="538">
        <v>12</v>
      </c>
      <c r="Q27" s="538">
        <v>0.6</v>
      </c>
      <c r="R27" s="538">
        <v>12.1</v>
      </c>
      <c r="S27" s="538">
        <v>0.6</v>
      </c>
      <c r="T27" s="538">
        <v>12.2</v>
      </c>
      <c r="U27" s="538">
        <v>0.7</v>
      </c>
      <c r="V27" s="538">
        <v>12.4</v>
      </c>
      <c r="W27" s="538">
        <v>0.7</v>
      </c>
      <c r="X27" s="538">
        <v>12.6</v>
      </c>
      <c r="Y27" s="538">
        <v>0.6</v>
      </c>
      <c r="Z27" s="538">
        <v>12.8</v>
      </c>
      <c r="AA27" s="538">
        <v>0.6</v>
      </c>
      <c r="AB27" s="538">
        <v>13</v>
      </c>
      <c r="AC27" s="538">
        <v>0.7</v>
      </c>
      <c r="AD27" s="538">
        <v>13.9</v>
      </c>
      <c r="AE27" s="546">
        <v>0.7</v>
      </c>
    </row>
    <row r="28" spans="1:31" ht="16.149999999999999" customHeight="1">
      <c r="A28" s="536" t="s">
        <v>453</v>
      </c>
      <c r="B28" s="549">
        <v>10.8</v>
      </c>
      <c r="C28" s="550">
        <v>0.7</v>
      </c>
      <c r="D28" s="550">
        <v>9.4</v>
      </c>
      <c r="E28" s="550">
        <v>1.2</v>
      </c>
      <c r="F28" s="550">
        <v>9.6999999999999993</v>
      </c>
      <c r="G28" s="550">
        <v>0.9</v>
      </c>
      <c r="H28" s="446">
        <v>8.4</v>
      </c>
      <c r="I28" s="446">
        <v>0.9</v>
      </c>
      <c r="J28" s="446">
        <v>8.6</v>
      </c>
      <c r="K28" s="446">
        <v>0.8</v>
      </c>
      <c r="L28" s="446">
        <v>8.6999999999999993</v>
      </c>
      <c r="M28" s="446">
        <v>0.8</v>
      </c>
      <c r="N28" s="446">
        <v>10</v>
      </c>
      <c r="O28" s="446">
        <v>0.9</v>
      </c>
      <c r="P28" s="446">
        <v>10.3</v>
      </c>
      <c r="Q28" s="446">
        <v>0.9</v>
      </c>
      <c r="R28" s="446">
        <v>10.4</v>
      </c>
      <c r="S28" s="446">
        <v>0.8</v>
      </c>
      <c r="T28" s="446">
        <v>10.8</v>
      </c>
      <c r="U28" s="446">
        <v>0.9</v>
      </c>
      <c r="V28" s="446">
        <v>11.6</v>
      </c>
      <c r="W28" s="446">
        <v>0.9</v>
      </c>
      <c r="X28" s="446">
        <v>11.9</v>
      </c>
      <c r="Y28" s="446">
        <v>0.9</v>
      </c>
      <c r="Z28" s="446">
        <v>12.2</v>
      </c>
      <c r="AA28" s="446">
        <v>0.9</v>
      </c>
      <c r="AB28" s="446">
        <v>12.5</v>
      </c>
      <c r="AC28" s="446">
        <v>0.9</v>
      </c>
      <c r="AD28" s="446">
        <v>12.8</v>
      </c>
      <c r="AE28" s="551">
        <v>0.9</v>
      </c>
    </row>
    <row r="29" spans="1:31" ht="16.149999999999999" customHeight="1">
      <c r="A29" s="536" t="s">
        <v>454</v>
      </c>
      <c r="B29" s="529">
        <v>10.4</v>
      </c>
      <c r="C29" s="530">
        <v>1.6</v>
      </c>
      <c r="D29" s="530">
        <v>9.1</v>
      </c>
      <c r="E29" s="530">
        <v>1.4</v>
      </c>
      <c r="F29" s="530">
        <v>9.6999999999999993</v>
      </c>
      <c r="G29" s="530">
        <v>1</v>
      </c>
      <c r="H29" s="550">
        <v>8.6</v>
      </c>
      <c r="I29" s="550">
        <v>0.8</v>
      </c>
      <c r="J29" s="550">
        <v>8.9</v>
      </c>
      <c r="K29" s="550">
        <v>0.7</v>
      </c>
      <c r="L29" s="550">
        <v>8.8000000000000007</v>
      </c>
      <c r="M29" s="550">
        <v>0.8</v>
      </c>
      <c r="N29" s="550">
        <v>10.7</v>
      </c>
      <c r="O29" s="550">
        <v>0.8</v>
      </c>
      <c r="P29" s="550">
        <v>11.4</v>
      </c>
      <c r="Q29" s="550">
        <v>0.8</v>
      </c>
      <c r="R29" s="550">
        <v>11.8</v>
      </c>
      <c r="S29" s="550">
        <v>0.8</v>
      </c>
      <c r="T29" s="550">
        <v>12.1</v>
      </c>
      <c r="U29" s="550">
        <v>0.8</v>
      </c>
      <c r="V29" s="550">
        <v>12.3</v>
      </c>
      <c r="W29" s="550">
        <v>0.7</v>
      </c>
      <c r="X29" s="550">
        <v>12.6</v>
      </c>
      <c r="Y29" s="550">
        <v>0.9</v>
      </c>
      <c r="Z29" s="550">
        <v>12.7</v>
      </c>
      <c r="AA29" s="550">
        <v>0.8</v>
      </c>
      <c r="AB29" s="550">
        <v>12.9</v>
      </c>
      <c r="AC29" s="550">
        <v>0.8</v>
      </c>
      <c r="AD29" s="550">
        <v>13.4</v>
      </c>
      <c r="AE29" s="552">
        <v>0.8</v>
      </c>
    </row>
    <row r="30" spans="1:31" ht="16.149999999999999" customHeight="1">
      <c r="A30" s="536" t="s">
        <v>455</v>
      </c>
      <c r="B30" s="529">
        <v>5.4</v>
      </c>
      <c r="C30" s="530">
        <v>2.4</v>
      </c>
      <c r="D30" s="530">
        <v>5.5</v>
      </c>
      <c r="E30" s="530">
        <v>2.2999999999999998</v>
      </c>
      <c r="F30" s="530">
        <v>5.4</v>
      </c>
      <c r="G30" s="530">
        <v>1.7</v>
      </c>
      <c r="H30" s="550">
        <v>2.2999999999999998</v>
      </c>
      <c r="I30" s="550">
        <v>1</v>
      </c>
      <c r="J30" s="550">
        <v>2.2000000000000002</v>
      </c>
      <c r="K30" s="550">
        <v>1.7</v>
      </c>
      <c r="L30" s="550">
        <v>2.1</v>
      </c>
      <c r="M30" s="550">
        <v>1.4</v>
      </c>
      <c r="N30" s="550">
        <v>2</v>
      </c>
      <c r="O30" s="550">
        <v>1.1000000000000001</v>
      </c>
      <c r="P30" s="550">
        <v>2.2000000000000002</v>
      </c>
      <c r="Q30" s="550">
        <v>0.8</v>
      </c>
      <c r="R30" s="550">
        <v>2.1</v>
      </c>
      <c r="S30" s="550">
        <v>0.2</v>
      </c>
      <c r="T30" s="550">
        <v>2.1</v>
      </c>
      <c r="U30" s="550">
        <v>1</v>
      </c>
      <c r="V30" s="550">
        <v>2.1</v>
      </c>
      <c r="W30" s="550">
        <v>1.1000000000000001</v>
      </c>
      <c r="X30" s="550">
        <v>2.1</v>
      </c>
      <c r="Y30" s="550">
        <v>1.3</v>
      </c>
      <c r="Z30" s="550">
        <v>2.2000000000000002</v>
      </c>
      <c r="AA30" s="550">
        <v>0.7</v>
      </c>
      <c r="AB30" s="550">
        <v>2.1</v>
      </c>
      <c r="AC30" s="550">
        <v>0.8</v>
      </c>
      <c r="AD30" s="550">
        <v>2.2000000000000002</v>
      </c>
      <c r="AE30" s="552">
        <v>0.9</v>
      </c>
    </row>
    <row r="31" spans="1:31" ht="16.149999999999999" customHeight="1">
      <c r="A31" s="553"/>
      <c r="B31" s="554"/>
      <c r="C31" s="555"/>
      <c r="D31" s="555"/>
      <c r="E31" s="555"/>
      <c r="F31" s="555"/>
      <c r="G31" s="555"/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6"/>
      <c r="X31" s="556"/>
      <c r="Y31" s="556"/>
      <c r="Z31" s="556"/>
      <c r="AA31" s="556"/>
      <c r="AB31" s="556"/>
      <c r="AC31" s="556"/>
      <c r="AD31" s="556"/>
      <c r="AE31" s="557"/>
    </row>
    <row r="32" spans="1:31" s="558" customFormat="1" ht="12.75"/>
    <row r="33" spans="1:31" s="563" customFormat="1" ht="31.5">
      <c r="A33" s="659" t="s">
        <v>457</v>
      </c>
      <c r="B33" s="1946">
        <v>11.7</v>
      </c>
      <c r="C33" s="1947">
        <v>5.2</v>
      </c>
      <c r="D33" s="1947">
        <v>12.1</v>
      </c>
      <c r="E33" s="1947">
        <v>4.4000000000000004</v>
      </c>
      <c r="F33" s="1947">
        <v>11.4</v>
      </c>
      <c r="G33" s="1947">
        <v>4.5999999999999996</v>
      </c>
      <c r="H33" s="1947">
        <v>12.161300381043601</v>
      </c>
      <c r="I33" s="1947">
        <v>4.4584655904773411</v>
      </c>
      <c r="J33" s="1947">
        <v>12.038880722989386</v>
      </c>
      <c r="K33" s="1947">
        <v>3.712976311036206</v>
      </c>
      <c r="L33" s="1947">
        <v>12.231029897987678</v>
      </c>
      <c r="M33" s="1947">
        <v>3.2967337530004603</v>
      </c>
      <c r="N33" s="1947">
        <v>14.520882215391085</v>
      </c>
      <c r="O33" s="1947">
        <v>5.304820729749216</v>
      </c>
      <c r="P33" s="1947">
        <v>15.176249498397677</v>
      </c>
      <c r="Q33" s="1947">
        <v>7.2121637372279492</v>
      </c>
      <c r="R33" s="1947">
        <v>15.774864062386643</v>
      </c>
      <c r="S33" s="1947">
        <v>4.0049941162515283</v>
      </c>
      <c r="T33" s="1947">
        <v>15.762593998120961</v>
      </c>
      <c r="U33" s="1947">
        <v>4.1482613813568312</v>
      </c>
      <c r="V33" s="1947">
        <v>16.05933755867834</v>
      </c>
      <c r="W33" s="1947">
        <v>5.236684971726052</v>
      </c>
      <c r="X33" s="1947">
        <v>16.246021853622974</v>
      </c>
      <c r="Y33" s="1947">
        <v>4.2780637222612174</v>
      </c>
      <c r="Z33" s="1947">
        <v>16.229795202773794</v>
      </c>
      <c r="AA33" s="1947">
        <v>3.3206453913563241</v>
      </c>
      <c r="AB33" s="1947">
        <v>17.005701706436074</v>
      </c>
      <c r="AC33" s="1947">
        <v>5.3005165913001395</v>
      </c>
      <c r="AD33" s="1947">
        <v>18.421906967912705</v>
      </c>
      <c r="AE33" s="1948">
        <v>5.6527443780158553</v>
      </c>
    </row>
    <row r="34" spans="1:31" s="545" customFormat="1" ht="15.75" customHeight="1">
      <c r="A34" s="528" t="s">
        <v>450</v>
      </c>
      <c r="B34" s="529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0"/>
      <c r="R34" s="530"/>
      <c r="S34" s="530"/>
      <c r="T34" s="530"/>
      <c r="U34" s="530"/>
      <c r="V34" s="530"/>
      <c r="W34" s="530"/>
      <c r="X34" s="530"/>
      <c r="Y34" s="530"/>
      <c r="Z34" s="530"/>
      <c r="AA34" s="530"/>
      <c r="AB34" s="530"/>
      <c r="AC34" s="530"/>
      <c r="AD34" s="530"/>
      <c r="AE34" s="534"/>
    </row>
    <row r="35" spans="1:31" s="545" customFormat="1" ht="15.75" customHeight="1">
      <c r="A35" s="536" t="s">
        <v>451</v>
      </c>
      <c r="B35" s="529">
        <v>14.3</v>
      </c>
      <c r="C35" s="530">
        <v>5.9</v>
      </c>
      <c r="D35" s="530">
        <v>12.2</v>
      </c>
      <c r="E35" s="530">
        <v>4.2</v>
      </c>
      <c r="F35" s="530">
        <v>12.8</v>
      </c>
      <c r="G35" s="530">
        <v>2.8</v>
      </c>
      <c r="H35" s="530">
        <v>11.7960316267271</v>
      </c>
      <c r="I35" s="530">
        <v>4.9115915666184504</v>
      </c>
      <c r="J35" s="530">
        <v>11.868714364269994</v>
      </c>
      <c r="K35" s="530">
        <v>3.4817511227322835</v>
      </c>
      <c r="L35" s="530">
        <v>12.338399454322518</v>
      </c>
      <c r="M35" s="530">
        <v>2.9117704437319625</v>
      </c>
      <c r="N35" s="530">
        <v>15.103969262097953</v>
      </c>
      <c r="O35" s="530">
        <v>2.90490980447681</v>
      </c>
      <c r="P35" s="530">
        <v>15.482571175939405</v>
      </c>
      <c r="Q35" s="530">
        <v>3.2455985402573826</v>
      </c>
      <c r="R35" s="530">
        <v>16.200345754918747</v>
      </c>
      <c r="S35" s="530">
        <v>2.8186200050550361</v>
      </c>
      <c r="T35" s="530">
        <v>16.132503508603261</v>
      </c>
      <c r="U35" s="530">
        <v>3.8843557866023142</v>
      </c>
      <c r="V35" s="530">
        <v>16.182901681944898</v>
      </c>
      <c r="W35" s="530">
        <v>3.6509943675119212</v>
      </c>
      <c r="X35" s="530">
        <v>16.603545331606711</v>
      </c>
      <c r="Y35" s="530">
        <v>3.8904843344384883</v>
      </c>
      <c r="Z35" s="530">
        <v>16.794979880626112</v>
      </c>
      <c r="AA35" s="530">
        <v>4.0535013466318537</v>
      </c>
      <c r="AB35" s="530">
        <v>17.355719587785856</v>
      </c>
      <c r="AC35" s="530">
        <v>4.5237117657815533</v>
      </c>
      <c r="AD35" s="530">
        <v>18.866076809375492</v>
      </c>
      <c r="AE35" s="534">
        <v>4.8257260217670002</v>
      </c>
    </row>
    <row r="36" spans="1:31" s="545" customFormat="1" ht="15.75" customHeight="1">
      <c r="A36" s="536" t="s">
        <v>458</v>
      </c>
      <c r="B36" s="529">
        <v>11.7</v>
      </c>
      <c r="C36" s="530">
        <v>4.9000000000000004</v>
      </c>
      <c r="D36" s="530">
        <v>11.5</v>
      </c>
      <c r="E36" s="530">
        <v>4.5999999999999996</v>
      </c>
      <c r="F36" s="530">
        <v>11.3</v>
      </c>
      <c r="G36" s="530">
        <v>3.7</v>
      </c>
      <c r="H36" s="530">
        <v>11.5773554520616</v>
      </c>
      <c r="I36" s="530">
        <v>3.0655660157318696</v>
      </c>
      <c r="J36" s="530">
        <v>11.540443889446362</v>
      </c>
      <c r="K36" s="530">
        <v>3.1330502580160879</v>
      </c>
      <c r="L36" s="530">
        <v>11.456040495317058</v>
      </c>
      <c r="M36" s="530">
        <v>2.9164148493809376</v>
      </c>
      <c r="N36" s="530">
        <v>15.495876908389388</v>
      </c>
      <c r="O36" s="530">
        <v>8.1214939827592278</v>
      </c>
      <c r="P36" s="530">
        <v>15.379750220314172</v>
      </c>
      <c r="Q36" s="530">
        <v>3.5311087229053477</v>
      </c>
      <c r="R36" s="530">
        <v>16.296322697508245</v>
      </c>
      <c r="S36" s="530">
        <v>2.7489721223318662</v>
      </c>
      <c r="T36" s="530">
        <v>16.157756302532331</v>
      </c>
      <c r="U36" s="530">
        <v>3.4200853611478403</v>
      </c>
      <c r="V36" s="530">
        <v>16.310813759378519</v>
      </c>
      <c r="W36" s="530">
        <v>3.4989592179220659</v>
      </c>
      <c r="X36" s="530">
        <v>16.470498554642774</v>
      </c>
      <c r="Y36" s="530">
        <v>3.7371740059963399</v>
      </c>
      <c r="Z36" s="530">
        <v>16.422529612185116</v>
      </c>
      <c r="AA36" s="530">
        <v>3.2789682751186064</v>
      </c>
      <c r="AB36" s="530">
        <v>16.793238555864754</v>
      </c>
      <c r="AC36" s="530">
        <v>3.5</v>
      </c>
      <c r="AD36" s="530">
        <v>17.678565644472805</v>
      </c>
      <c r="AE36" s="534">
        <v>3.7415455170850107</v>
      </c>
    </row>
    <row r="37" spans="1:31" s="545" customFormat="1" ht="15.75" customHeight="1">
      <c r="A37" s="536" t="s">
        <v>453</v>
      </c>
      <c r="B37" s="529">
        <v>12.7</v>
      </c>
      <c r="C37" s="530">
        <v>4.9000000000000004</v>
      </c>
      <c r="D37" s="530">
        <v>12</v>
      </c>
      <c r="E37" s="530">
        <v>4.7</v>
      </c>
      <c r="F37" s="530">
        <v>11.1</v>
      </c>
      <c r="G37" s="530">
        <v>4.8</v>
      </c>
      <c r="H37" s="530">
        <v>12.056883636336799</v>
      </c>
      <c r="I37" s="530">
        <v>4.9172513831537898</v>
      </c>
      <c r="J37" s="530">
        <v>11.871190778094835</v>
      </c>
      <c r="K37" s="530">
        <v>4.0082840201337548</v>
      </c>
      <c r="L37" s="530">
        <v>12.175052500706258</v>
      </c>
      <c r="M37" s="530">
        <v>3.4171577376243838</v>
      </c>
      <c r="N37" s="530">
        <v>14.349349245197729</v>
      </c>
      <c r="O37" s="530">
        <v>6.0024212142604174</v>
      </c>
      <c r="P37" s="530">
        <v>14.527331314779872</v>
      </c>
      <c r="Q37" s="530">
        <v>9.0134032114417675</v>
      </c>
      <c r="R37" s="530">
        <v>15.604100368984927</v>
      </c>
      <c r="S37" s="530">
        <v>4.4368408972067428</v>
      </c>
      <c r="T37" s="530">
        <v>15.678371727784462</v>
      </c>
      <c r="U37" s="530">
        <v>4.0883171219983199</v>
      </c>
      <c r="V37" s="530">
        <v>15.954877492478301</v>
      </c>
      <c r="W37" s="530">
        <v>5.0068553176186343</v>
      </c>
      <c r="X37" s="530">
        <v>16.063674124706694</v>
      </c>
      <c r="Y37" s="530">
        <v>4.3742800840917759</v>
      </c>
      <c r="Z37" s="530">
        <v>16.14502298024388</v>
      </c>
      <c r="AA37" s="530">
        <v>3.225871938980398</v>
      </c>
      <c r="AB37" s="530">
        <v>16.816459815894394</v>
      </c>
      <c r="AC37" s="530">
        <v>5.251669532946261</v>
      </c>
      <c r="AD37" s="530">
        <v>18.230886075251217</v>
      </c>
      <c r="AE37" s="534">
        <v>5.9095752425157233</v>
      </c>
    </row>
    <row r="38" spans="1:31" s="545" customFormat="1" ht="15.75" customHeight="1">
      <c r="A38" s="536" t="s">
        <v>454</v>
      </c>
      <c r="B38" s="529">
        <v>11.2</v>
      </c>
      <c r="C38" s="530">
        <v>5.5</v>
      </c>
      <c r="D38" s="530">
        <v>11.7</v>
      </c>
      <c r="E38" s="530">
        <v>4.0999999999999996</v>
      </c>
      <c r="F38" s="530">
        <v>11.2</v>
      </c>
      <c r="G38" s="530">
        <v>4.9000000000000004</v>
      </c>
      <c r="H38" s="530">
        <v>17.3070753693756</v>
      </c>
      <c r="I38" s="530">
        <v>4.1465233739285896</v>
      </c>
      <c r="J38" s="530">
        <v>12.661233497472692</v>
      </c>
      <c r="K38" s="530">
        <v>4.5057754820916127</v>
      </c>
      <c r="L38" s="530">
        <v>12.515251508756458</v>
      </c>
      <c r="M38" s="530">
        <v>3.926267143371891</v>
      </c>
      <c r="N38" s="530">
        <v>13.022983973042368</v>
      </c>
      <c r="O38" s="530">
        <v>4.4543074985282756</v>
      </c>
      <c r="P38" s="530">
        <v>14.526900933050138</v>
      </c>
      <c r="Q38" s="530">
        <v>4.843098101420364</v>
      </c>
      <c r="R38" s="530">
        <v>15.869260385160061</v>
      </c>
      <c r="S38" s="530">
        <v>5.1982817873909495</v>
      </c>
      <c r="T38" s="530">
        <v>15.382544131591779</v>
      </c>
      <c r="U38" s="530">
        <v>5.1159696602091875</v>
      </c>
      <c r="V38" s="530">
        <v>14.789696011817943</v>
      </c>
      <c r="W38" s="530">
        <v>6.2007893746436773</v>
      </c>
      <c r="X38" s="530">
        <v>16.067692067118909</v>
      </c>
      <c r="Y38" s="530">
        <v>3.8853678567710963</v>
      </c>
      <c r="Z38" s="530">
        <v>17.06556476192922</v>
      </c>
      <c r="AA38" s="530">
        <v>2.8449242783455002</v>
      </c>
      <c r="AB38" s="530">
        <v>17.925183592174513</v>
      </c>
      <c r="AC38" s="530">
        <v>6.5929539827060442</v>
      </c>
      <c r="AD38" s="530">
        <v>19.545985721449785</v>
      </c>
      <c r="AE38" s="534">
        <v>5.2996295780966243</v>
      </c>
    </row>
    <row r="39" spans="1:31" s="545" customFormat="1" ht="15.75" customHeight="1">
      <c r="A39" s="536" t="s">
        <v>455</v>
      </c>
      <c r="B39" s="529">
        <v>7.9</v>
      </c>
      <c r="C39" s="530">
        <v>7.1</v>
      </c>
      <c r="D39" s="530">
        <v>16.3</v>
      </c>
      <c r="E39" s="530">
        <v>5.5</v>
      </c>
      <c r="F39" s="530">
        <v>12</v>
      </c>
      <c r="G39" s="530">
        <v>5.7</v>
      </c>
      <c r="H39" s="530">
        <v>13.044588688148099</v>
      </c>
      <c r="I39" s="530">
        <v>4.6182360814387096</v>
      </c>
      <c r="J39" s="530">
        <v>13.18982700451118</v>
      </c>
      <c r="K39" s="530">
        <v>4.499591852174861</v>
      </c>
      <c r="L39" s="530">
        <v>14.108122382509485</v>
      </c>
      <c r="M39" s="530">
        <v>2.8378420816349177</v>
      </c>
      <c r="N39" s="530">
        <v>14.62740434577417</v>
      </c>
      <c r="O39" s="530">
        <v>5.482810508726649</v>
      </c>
      <c r="P39" s="530">
        <v>14.919609721742475</v>
      </c>
      <c r="Q39" s="530">
        <v>5.7412342705423844</v>
      </c>
      <c r="R39" s="530">
        <v>15.725306849701724</v>
      </c>
      <c r="S39" s="530">
        <v>4.4661144195303768</v>
      </c>
      <c r="T39" s="530">
        <v>15.06286167141347</v>
      </c>
      <c r="U39" s="530">
        <v>5.2609140337821909</v>
      </c>
      <c r="V39" s="530">
        <v>16.116033367820414</v>
      </c>
      <c r="W39" s="530">
        <v>5.4650668360268257</v>
      </c>
      <c r="X39" s="530">
        <v>16.279303657515211</v>
      </c>
      <c r="Y39" s="530">
        <v>6.2750364997262231</v>
      </c>
      <c r="Z39" s="530">
        <v>14.555628778957754</v>
      </c>
      <c r="AA39" s="530">
        <v>5.5611661298927348</v>
      </c>
      <c r="AB39" s="530">
        <v>16.769713886488642</v>
      </c>
      <c r="AC39" s="530">
        <v>7.3776946159268579</v>
      </c>
      <c r="AD39" s="530">
        <v>18.398880468352946</v>
      </c>
      <c r="AE39" s="534">
        <v>8.1681721248809183</v>
      </c>
    </row>
    <row r="40" spans="1:31" s="545" customFormat="1">
      <c r="A40" s="1949"/>
      <c r="B40" s="566"/>
      <c r="C40" s="567"/>
      <c r="D40" s="567"/>
      <c r="E40" s="567"/>
      <c r="F40" s="567"/>
      <c r="G40" s="567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9"/>
    </row>
    <row r="41" spans="1:31" ht="31.5">
      <c r="A41" s="659" t="s">
        <v>459</v>
      </c>
      <c r="B41" s="560">
        <v>17.2</v>
      </c>
      <c r="C41" s="561">
        <v>9.5</v>
      </c>
      <c r="D41" s="561">
        <v>16.8</v>
      </c>
      <c r="E41" s="561">
        <v>6</v>
      </c>
      <c r="F41" s="561">
        <v>14.9</v>
      </c>
      <c r="G41" s="561">
        <v>18.3</v>
      </c>
      <c r="H41" s="561">
        <v>17.5231923757222</v>
      </c>
      <c r="I41" s="561">
        <v>5.960085056562515</v>
      </c>
      <c r="J41" s="561">
        <v>17.664032065177299</v>
      </c>
      <c r="K41" s="561">
        <v>7.012689129437609</v>
      </c>
      <c r="L41" s="561">
        <v>18.430780476670716</v>
      </c>
      <c r="M41" s="561">
        <v>6.9241048272069499</v>
      </c>
      <c r="N41" s="561">
        <v>17.975228599967409</v>
      </c>
      <c r="O41" s="561">
        <v>7.8675085886011074</v>
      </c>
      <c r="P41" s="561">
        <v>17.31966198681922</v>
      </c>
      <c r="Q41" s="561">
        <v>6.1131900322162034</v>
      </c>
      <c r="R41" s="561">
        <v>16.975606216635377</v>
      </c>
      <c r="S41" s="561">
        <v>6.3816332892808534</v>
      </c>
      <c r="T41" s="561">
        <v>17.216311927458683</v>
      </c>
      <c r="U41" s="561">
        <v>5.8756523677763832</v>
      </c>
      <c r="V41" s="561">
        <v>16.313650907289748</v>
      </c>
      <c r="W41" s="561">
        <v>6.2793458803924249</v>
      </c>
      <c r="X41" s="561">
        <v>17.75613973428247</v>
      </c>
      <c r="Y41" s="561">
        <v>4.0950938410320834</v>
      </c>
      <c r="Z41" s="561">
        <v>17.829240229366064</v>
      </c>
      <c r="AA41" s="561">
        <v>5.8654365554734795</v>
      </c>
      <c r="AB41" s="561">
        <v>17.294739825596725</v>
      </c>
      <c r="AC41" s="561">
        <v>5.0064169379413803</v>
      </c>
      <c r="AD41" s="561">
        <v>15.295711594652424</v>
      </c>
      <c r="AE41" s="562">
        <v>4.0922013315654953</v>
      </c>
    </row>
    <row r="42" spans="1:31">
      <c r="A42" s="528" t="s">
        <v>450</v>
      </c>
      <c r="B42" s="570"/>
      <c r="C42" s="531"/>
      <c r="D42" s="531"/>
      <c r="E42" s="531"/>
      <c r="F42" s="531"/>
      <c r="G42" s="531"/>
      <c r="H42" s="530"/>
      <c r="I42" s="530"/>
      <c r="J42" s="530"/>
      <c r="K42" s="530"/>
      <c r="L42" s="530"/>
      <c r="M42" s="530"/>
      <c r="N42" s="530"/>
      <c r="O42" s="530"/>
      <c r="P42" s="530"/>
      <c r="Q42" s="530"/>
      <c r="R42" s="530"/>
      <c r="S42" s="530"/>
      <c r="T42" s="530"/>
      <c r="U42" s="530"/>
      <c r="V42" s="530"/>
      <c r="W42" s="530"/>
      <c r="X42" s="530"/>
      <c r="Y42" s="530"/>
      <c r="Z42" s="530"/>
      <c r="AA42" s="530"/>
      <c r="AB42" s="530"/>
      <c r="AC42" s="530"/>
      <c r="AD42" s="530"/>
      <c r="AE42" s="534"/>
    </row>
    <row r="43" spans="1:31">
      <c r="A43" s="536" t="s">
        <v>451</v>
      </c>
      <c r="B43" s="537">
        <v>26.6</v>
      </c>
      <c r="C43" s="538">
        <v>17.399999999999999</v>
      </c>
      <c r="D43" s="538">
        <v>16.399999999999999</v>
      </c>
      <c r="E43" s="538">
        <v>27.6</v>
      </c>
      <c r="F43" s="538">
        <v>18.3</v>
      </c>
      <c r="G43" s="538">
        <v>24.2</v>
      </c>
      <c r="H43" s="530">
        <v>23.651364488571101</v>
      </c>
      <c r="I43" s="530" t="s">
        <v>209</v>
      </c>
      <c r="J43" s="530">
        <v>25.740121018723475</v>
      </c>
      <c r="K43" s="530" t="s">
        <v>209</v>
      </c>
      <c r="L43" s="530">
        <v>18.443028711022489</v>
      </c>
      <c r="M43" s="530" t="s">
        <v>209</v>
      </c>
      <c r="N43" s="530">
        <v>18.532586824219504</v>
      </c>
      <c r="O43" s="530" t="s">
        <v>209</v>
      </c>
      <c r="P43" s="530">
        <v>20.337763955050693</v>
      </c>
      <c r="Q43" s="530" t="s">
        <v>209</v>
      </c>
      <c r="R43" s="530">
        <v>21.52909934747052</v>
      </c>
      <c r="S43" s="530" t="s">
        <v>209</v>
      </c>
      <c r="T43" s="530">
        <v>20.386758746647789</v>
      </c>
      <c r="U43" s="530" t="s">
        <v>209</v>
      </c>
      <c r="V43" s="530">
        <v>18.085343849869499</v>
      </c>
      <c r="W43" s="530" t="s">
        <v>209</v>
      </c>
      <c r="X43" s="530">
        <v>19.814720849201205</v>
      </c>
      <c r="Y43" s="530" t="s">
        <v>209</v>
      </c>
      <c r="Z43" s="530">
        <v>19.227949983097645</v>
      </c>
      <c r="AA43" s="530" t="s">
        <v>209</v>
      </c>
      <c r="AB43" s="530">
        <v>18.863397405877638</v>
      </c>
      <c r="AC43" s="530" t="s">
        <v>209</v>
      </c>
      <c r="AD43" s="530">
        <v>18.63439367398497</v>
      </c>
      <c r="AE43" s="534" t="s">
        <v>209</v>
      </c>
    </row>
    <row r="44" spans="1:31">
      <c r="A44" s="536" t="s">
        <v>458</v>
      </c>
      <c r="B44" s="537">
        <v>13.9</v>
      </c>
      <c r="C44" s="538">
        <v>2.7</v>
      </c>
      <c r="D44" s="538">
        <v>11.5</v>
      </c>
      <c r="E44" s="538">
        <v>21.4</v>
      </c>
      <c r="F44" s="538">
        <v>14</v>
      </c>
      <c r="G44" s="538">
        <v>26.6</v>
      </c>
      <c r="H44" s="530">
        <v>17.324498636287402</v>
      </c>
      <c r="I44" s="530" t="s">
        <v>209</v>
      </c>
      <c r="J44" s="530">
        <v>14.502472268200625</v>
      </c>
      <c r="K44" s="530" t="s">
        <v>209</v>
      </c>
      <c r="L44" s="530">
        <v>14.154959696944038</v>
      </c>
      <c r="M44" s="530" t="s">
        <v>209</v>
      </c>
      <c r="N44" s="530">
        <v>8.8938697852695796</v>
      </c>
      <c r="O44" s="530" t="s">
        <v>209</v>
      </c>
      <c r="P44" s="530">
        <v>10.486145466144373</v>
      </c>
      <c r="Q44" s="530" t="s">
        <v>209</v>
      </c>
      <c r="R44" s="530">
        <v>15.612262292819953</v>
      </c>
      <c r="S44" s="530" t="s">
        <v>209</v>
      </c>
      <c r="T44" s="530">
        <v>19.050969444958671</v>
      </c>
      <c r="U44" s="530" t="s">
        <v>209</v>
      </c>
      <c r="V44" s="530">
        <v>14.758510922458669</v>
      </c>
      <c r="W44" s="530" t="s">
        <v>209</v>
      </c>
      <c r="X44" s="530">
        <v>19.219445046251593</v>
      </c>
      <c r="Y44" s="530" t="s">
        <v>209</v>
      </c>
      <c r="Z44" s="530">
        <v>17.470834458900438</v>
      </c>
      <c r="AA44" s="530" t="s">
        <v>209</v>
      </c>
      <c r="AB44" s="530">
        <v>15.594161538772552</v>
      </c>
      <c r="AC44" s="530" t="s">
        <v>209</v>
      </c>
      <c r="AD44" s="530">
        <v>13.709774772786426</v>
      </c>
      <c r="AE44" s="534" t="s">
        <v>209</v>
      </c>
    </row>
    <row r="45" spans="1:31">
      <c r="A45" s="536" t="s">
        <v>453</v>
      </c>
      <c r="B45" s="537">
        <v>20.5</v>
      </c>
      <c r="C45" s="538">
        <v>5.9</v>
      </c>
      <c r="D45" s="538">
        <v>19.399999999999999</v>
      </c>
      <c r="E45" s="538">
        <v>4.0999999999999996</v>
      </c>
      <c r="F45" s="538">
        <v>17.399999999999999</v>
      </c>
      <c r="G45" s="538">
        <v>14.1</v>
      </c>
      <c r="H45" s="530">
        <v>22.761166107013</v>
      </c>
      <c r="I45" s="530">
        <v>7.05</v>
      </c>
      <c r="J45" s="530">
        <v>16.206323200945636</v>
      </c>
      <c r="K45" s="530" t="s">
        <v>209</v>
      </c>
      <c r="L45" s="530">
        <v>16.633236414973346</v>
      </c>
      <c r="M45" s="530" t="s">
        <v>209</v>
      </c>
      <c r="N45" s="530">
        <v>16.253152748530987</v>
      </c>
      <c r="O45" s="530">
        <v>5</v>
      </c>
      <c r="P45" s="530">
        <v>14.184613853595755</v>
      </c>
      <c r="Q45" s="530">
        <v>5</v>
      </c>
      <c r="R45" s="530">
        <v>14.171385201231638</v>
      </c>
      <c r="S45" s="530" t="s">
        <v>209</v>
      </c>
      <c r="T45" s="530">
        <v>14.594453160778381</v>
      </c>
      <c r="U45" s="530">
        <v>5.0398279276461739</v>
      </c>
      <c r="V45" s="530">
        <v>17.922057203900017</v>
      </c>
      <c r="W45" s="530">
        <v>5</v>
      </c>
      <c r="X45" s="530">
        <v>15.456518306426773</v>
      </c>
      <c r="Y45" s="530">
        <v>5</v>
      </c>
      <c r="Z45" s="530">
        <v>16.230263455729094</v>
      </c>
      <c r="AA45" s="530" t="s">
        <v>209</v>
      </c>
      <c r="AB45" s="530">
        <v>15.597895988457939</v>
      </c>
      <c r="AC45" s="530" t="s">
        <v>209</v>
      </c>
      <c r="AD45" s="530">
        <v>16.24595101760514</v>
      </c>
      <c r="AE45" s="534" t="s">
        <v>209</v>
      </c>
    </row>
    <row r="46" spans="1:31">
      <c r="A46" s="536" t="s">
        <v>454</v>
      </c>
      <c r="B46" s="529">
        <v>17.899999999999999</v>
      </c>
      <c r="C46" s="530">
        <v>24.3</v>
      </c>
      <c r="D46" s="530">
        <v>18.100000000000001</v>
      </c>
      <c r="E46" s="530">
        <v>17.3</v>
      </c>
      <c r="F46" s="530">
        <v>16.5</v>
      </c>
      <c r="G46" s="530">
        <v>17.2</v>
      </c>
      <c r="H46" s="530">
        <v>18.457623124855701</v>
      </c>
      <c r="I46" s="530">
        <v>4</v>
      </c>
      <c r="J46" s="530">
        <v>20.402591348039564</v>
      </c>
      <c r="K46" s="530">
        <v>4.2428698293638094</v>
      </c>
      <c r="L46" s="530">
        <v>20.904590592141677</v>
      </c>
      <c r="M46" s="530">
        <v>5.6035732679916421</v>
      </c>
      <c r="N46" s="530">
        <v>19.89465778522931</v>
      </c>
      <c r="O46" s="530">
        <v>6.8751187271350354</v>
      </c>
      <c r="P46" s="530">
        <v>21.202882402951523</v>
      </c>
      <c r="Q46" s="530">
        <v>8.3217831949334133</v>
      </c>
      <c r="R46" s="530">
        <v>19.523543183175736</v>
      </c>
      <c r="S46" s="530">
        <v>7.1197473838450627</v>
      </c>
      <c r="T46" s="530">
        <v>19.849929747027023</v>
      </c>
      <c r="U46" s="530">
        <v>8.7548848318610872</v>
      </c>
      <c r="V46" s="530">
        <v>15.812348736633453</v>
      </c>
      <c r="W46" s="530">
        <v>6.8903794809681598</v>
      </c>
      <c r="X46" s="530">
        <v>19.952530580169583</v>
      </c>
      <c r="Y46" s="530">
        <v>2.1439098038205686</v>
      </c>
      <c r="Z46" s="530">
        <v>20.240745426502205</v>
      </c>
      <c r="AA46" s="530">
        <v>7.4201722057207373</v>
      </c>
      <c r="AB46" s="530">
        <v>19.736419964598511</v>
      </c>
      <c r="AC46" s="530">
        <v>7.0585372738269179</v>
      </c>
      <c r="AD46" s="530">
        <v>14.091216152820094</v>
      </c>
      <c r="AE46" s="534">
        <v>5.9897369095361883</v>
      </c>
    </row>
    <row r="47" spans="1:31">
      <c r="A47" s="536" t="s">
        <v>455</v>
      </c>
      <c r="B47" s="529">
        <v>12.5</v>
      </c>
      <c r="C47" s="530">
        <v>6.7</v>
      </c>
      <c r="D47" s="530">
        <v>11.9</v>
      </c>
      <c r="E47" s="530">
        <v>5.0999999999999996</v>
      </c>
      <c r="F47" s="530">
        <v>9.8000000000000007</v>
      </c>
      <c r="G47" s="530">
        <v>6.5</v>
      </c>
      <c r="H47" s="530">
        <v>19.5475588771974</v>
      </c>
      <c r="I47" s="530">
        <v>8.0481684308417201</v>
      </c>
      <c r="J47" s="530">
        <v>14.921431746125593</v>
      </c>
      <c r="K47" s="530">
        <v>8.3457146646051292</v>
      </c>
      <c r="L47" s="530">
        <v>16.119319903983424</v>
      </c>
      <c r="M47" s="530">
        <v>7.3697519656616777</v>
      </c>
      <c r="N47" s="530">
        <v>16.581263668863091</v>
      </c>
      <c r="O47" s="530">
        <v>8.8470084744054205</v>
      </c>
      <c r="P47" s="530">
        <v>15.237208537380791</v>
      </c>
      <c r="Q47" s="530">
        <v>6.3348252380978023</v>
      </c>
      <c r="R47" s="530">
        <v>15.255730089341727</v>
      </c>
      <c r="S47" s="530">
        <v>7.7771727469351832</v>
      </c>
      <c r="T47" s="530">
        <v>15.182097302886476</v>
      </c>
      <c r="U47" s="530">
        <v>7.8845617157741801</v>
      </c>
      <c r="V47" s="530">
        <v>16.148153372238617</v>
      </c>
      <c r="W47" s="530">
        <v>6.1710454908780239</v>
      </c>
      <c r="X47" s="530">
        <v>15.919557816420653</v>
      </c>
      <c r="Y47" s="530">
        <v>5.4465961602196433</v>
      </c>
      <c r="Z47" s="530">
        <v>15.524645518253182</v>
      </c>
      <c r="AA47" s="530">
        <v>7.466081424419408</v>
      </c>
      <c r="AB47" s="530">
        <v>15.138465340079298</v>
      </c>
      <c r="AC47" s="530">
        <v>7.2982959753147369</v>
      </c>
      <c r="AD47" s="530">
        <v>16.482823949598014</v>
      </c>
      <c r="AE47" s="534">
        <v>6.3841911737694019</v>
      </c>
    </row>
    <row r="48" spans="1:31">
      <c r="A48" s="1950"/>
      <c r="B48" s="554"/>
      <c r="C48" s="555"/>
      <c r="D48" s="555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5"/>
      <c r="AD48" s="555"/>
      <c r="AE48" s="571"/>
    </row>
    <row r="49" spans="1:19">
      <c r="A49" s="572"/>
      <c r="B49" s="446"/>
      <c r="C49" s="446"/>
      <c r="D49" s="531"/>
      <c r="E49" s="446"/>
      <c r="F49" s="446"/>
      <c r="G49" s="446"/>
      <c r="H49" s="531"/>
      <c r="I49" s="531"/>
      <c r="J49" s="573"/>
      <c r="K49" s="531"/>
      <c r="L49" s="574"/>
      <c r="M49" s="531"/>
      <c r="N49" s="574"/>
      <c r="O49" s="531"/>
      <c r="P49" s="574"/>
      <c r="Q49" s="531"/>
      <c r="R49" s="574"/>
      <c r="S49" s="531"/>
    </row>
    <row r="50" spans="1:19">
      <c r="A50" s="575" t="s">
        <v>1119</v>
      </c>
    </row>
    <row r="51" spans="1:19">
      <c r="A51" s="575" t="s">
        <v>1057</v>
      </c>
    </row>
    <row r="52" spans="1:19">
      <c r="A52" s="1722" t="s">
        <v>996</v>
      </c>
    </row>
  </sheetData>
  <mergeCells count="18">
    <mergeCell ref="A1:AE1"/>
    <mergeCell ref="A3:AE3"/>
    <mergeCell ref="A6:A7"/>
    <mergeCell ref="B6:C6"/>
    <mergeCell ref="D6:E6"/>
    <mergeCell ref="F6:G6"/>
    <mergeCell ref="H6:I6"/>
    <mergeCell ref="J6:K6"/>
    <mergeCell ref="L6:M6"/>
    <mergeCell ref="N6:O6"/>
    <mergeCell ref="AB6:AC6"/>
    <mergeCell ref="AD6:AE6"/>
    <mergeCell ref="P6:Q6"/>
    <mergeCell ref="R6:S6"/>
    <mergeCell ref="T6:U6"/>
    <mergeCell ref="V6:W6"/>
    <mergeCell ref="X6:Y6"/>
    <mergeCell ref="Z6:AA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E34"/>
  <sheetViews>
    <sheetView view="pageBreakPreview" topLeftCell="A15" zoomScale="85" zoomScaleNormal="70" zoomScaleSheetLayoutView="85" workbookViewId="0">
      <selection activeCell="A30" sqref="A30"/>
    </sheetView>
  </sheetViews>
  <sheetFormatPr defaultRowHeight="15"/>
  <cols>
    <col min="1" max="1" width="66.85546875" style="1818" customWidth="1"/>
    <col min="2" max="2" width="24.140625" style="1818" customWidth="1"/>
    <col min="3" max="3" width="24.7109375" style="1818" customWidth="1"/>
    <col min="4" max="4" width="25.7109375" style="1818" customWidth="1"/>
    <col min="5" max="5" width="23.140625" style="1818" customWidth="1"/>
    <col min="6" max="16384" width="9.140625" style="1818"/>
  </cols>
  <sheetData>
    <row r="1" spans="1:5" ht="19.5" thickBot="1">
      <c r="A1" s="2066" t="s">
        <v>429</v>
      </c>
      <c r="B1" s="2066"/>
      <c r="C1" s="2066"/>
      <c r="D1" s="2066"/>
      <c r="E1" s="2066"/>
    </row>
    <row r="3" spans="1:5" ht="21">
      <c r="A3" s="2067" t="s">
        <v>460</v>
      </c>
      <c r="B3" s="2067"/>
      <c r="C3" s="2067"/>
      <c r="D3" s="2067"/>
      <c r="E3" s="2067"/>
    </row>
    <row r="5" spans="1:5">
      <c r="A5" s="1818" t="s">
        <v>461</v>
      </c>
    </row>
    <row r="6" spans="1:5" s="1819" customFormat="1" ht="24.95" customHeight="1">
      <c r="A6" s="1911"/>
      <c r="B6" s="1911" t="s">
        <v>1120</v>
      </c>
      <c r="C6" s="1911" t="s">
        <v>1121</v>
      </c>
      <c r="D6" s="1911" t="s">
        <v>1122</v>
      </c>
      <c r="E6" s="1911">
        <v>44835</v>
      </c>
    </row>
    <row r="7" spans="1:5" ht="20.100000000000001" customHeight="1">
      <c r="A7" s="1912" t="s">
        <v>30</v>
      </c>
      <c r="B7" s="1913">
        <v>23766947.329960272</v>
      </c>
      <c r="C7" s="1913">
        <v>24639935.348148603</v>
      </c>
      <c r="D7" s="1913">
        <v>25617917.744000401</v>
      </c>
      <c r="E7" s="1913">
        <v>26920715.466560978</v>
      </c>
    </row>
    <row r="8" spans="1:5" ht="20.100000000000001" customHeight="1">
      <c r="A8" s="1820" t="s">
        <v>398</v>
      </c>
      <c r="B8" s="1914"/>
      <c r="C8" s="1914"/>
      <c r="D8" s="1914"/>
      <c r="E8" s="1914"/>
    </row>
    <row r="9" spans="1:5" ht="20.100000000000001" customHeight="1">
      <c r="A9" s="1820" t="s">
        <v>1078</v>
      </c>
      <c r="B9" s="1915">
        <v>20544329.758029021</v>
      </c>
      <c r="C9" s="1915">
        <v>21268242.136862393</v>
      </c>
      <c r="D9" s="1915">
        <v>22091515.62349708</v>
      </c>
      <c r="E9" s="1915">
        <v>23144216.969570063</v>
      </c>
    </row>
    <row r="10" spans="1:5" ht="20.100000000000001" customHeight="1">
      <c r="A10" s="1820" t="s">
        <v>466</v>
      </c>
      <c r="B10" s="1915">
        <v>3222617.5719312504</v>
      </c>
      <c r="C10" s="1915">
        <v>3371693.2112862105</v>
      </c>
      <c r="D10" s="1915">
        <v>3526402.1205033204</v>
      </c>
      <c r="E10" s="1915">
        <v>3776498.4969909163</v>
      </c>
    </row>
    <row r="11" spans="1:5" ht="20.100000000000001" customHeight="1">
      <c r="A11" s="1822" t="s">
        <v>402</v>
      </c>
      <c r="B11" s="1915"/>
      <c r="C11" s="1915"/>
      <c r="D11" s="1915"/>
      <c r="E11" s="1915"/>
    </row>
    <row r="12" spans="1:5" ht="20.100000000000001" customHeight="1">
      <c r="A12" s="1820" t="s">
        <v>1079</v>
      </c>
      <c r="B12" s="1915">
        <v>354327.13096503</v>
      </c>
      <c r="C12" s="1915">
        <v>346146.62903605</v>
      </c>
      <c r="D12" s="1915">
        <v>336271.54383929999</v>
      </c>
      <c r="E12" s="1915">
        <v>338476.86266608001</v>
      </c>
    </row>
    <row r="13" spans="1:5" ht="20.100000000000001" customHeight="1">
      <c r="A13" s="1820" t="s">
        <v>1080</v>
      </c>
      <c r="B13" s="1915">
        <v>1491189.78696622</v>
      </c>
      <c r="C13" s="1915">
        <v>1491746.8062501601</v>
      </c>
      <c r="D13" s="1915">
        <v>1542865.1666640199</v>
      </c>
      <c r="E13" s="1915">
        <v>1709398.0243248362</v>
      </c>
    </row>
    <row r="14" spans="1:5" ht="20.100000000000001" customHeight="1">
      <c r="A14" s="1820" t="s">
        <v>467</v>
      </c>
      <c r="B14" s="1915">
        <v>1377100.6540000001</v>
      </c>
      <c r="C14" s="1915">
        <v>1533799.7760000001</v>
      </c>
      <c r="D14" s="1915">
        <v>1647265.4100000001</v>
      </c>
      <c r="E14" s="1915">
        <v>1728623.61</v>
      </c>
    </row>
    <row r="15" spans="1:5" ht="20.100000000000001" customHeight="1">
      <c r="A15" s="1820"/>
      <c r="B15" s="1915"/>
      <c r="C15" s="1915"/>
      <c r="D15" s="1915"/>
      <c r="E15" s="1915"/>
    </row>
    <row r="16" spans="1:5" ht="20.100000000000001" customHeight="1">
      <c r="A16" s="1822" t="s">
        <v>1081</v>
      </c>
      <c r="B16" s="1915"/>
      <c r="C16" s="1915"/>
      <c r="D16" s="1915"/>
      <c r="E16" s="1915"/>
    </row>
    <row r="17" spans="1:5" ht="20.100000000000001" customHeight="1">
      <c r="A17" s="1916" t="s">
        <v>1082</v>
      </c>
      <c r="B17" s="1915">
        <v>12783307.653151099</v>
      </c>
      <c r="C17" s="1915">
        <v>13007398.61919703</v>
      </c>
      <c r="D17" s="1915">
        <v>13164895.437787719</v>
      </c>
      <c r="E17" s="1915">
        <v>13429468.480882004</v>
      </c>
    </row>
    <row r="18" spans="1:5" ht="20.100000000000001" customHeight="1">
      <c r="A18" s="1917" t="s">
        <v>463</v>
      </c>
      <c r="B18" s="1915">
        <v>10057559.027412359</v>
      </c>
      <c r="C18" s="1915">
        <v>10259726.659153219</v>
      </c>
      <c r="D18" s="1915">
        <v>10494602.76069949</v>
      </c>
      <c r="E18" s="1915">
        <v>10781089.982784605</v>
      </c>
    </row>
    <row r="19" spans="1:5" ht="20.100000000000001" customHeight="1">
      <c r="A19" s="1917" t="s">
        <v>416</v>
      </c>
      <c r="B19" s="1915">
        <v>2725748.62573874</v>
      </c>
      <c r="C19" s="1915">
        <v>2747671.9600438103</v>
      </c>
      <c r="D19" s="1915">
        <v>2670292.6770882299</v>
      </c>
      <c r="E19" s="1915">
        <v>2648378.4980974002</v>
      </c>
    </row>
    <row r="20" spans="1:5" ht="20.100000000000001" customHeight="1">
      <c r="A20" s="1916" t="s">
        <v>1083</v>
      </c>
      <c r="B20" s="1915">
        <v>10983639.676809173</v>
      </c>
      <c r="C20" s="1915">
        <v>11632536.728951577</v>
      </c>
      <c r="D20" s="1915">
        <v>12453022.306212634</v>
      </c>
      <c r="E20" s="1915">
        <v>13491246.985678975</v>
      </c>
    </row>
    <row r="21" spans="1:5" ht="20.100000000000001" customHeight="1">
      <c r="A21" s="1917" t="s">
        <v>463</v>
      </c>
      <c r="B21" s="1915">
        <v>10966351.818155892</v>
      </c>
      <c r="C21" s="1915">
        <v>11615082.366770927</v>
      </c>
      <c r="D21" s="1915">
        <v>12441507.297876654</v>
      </c>
      <c r="E21" s="1915">
        <v>13483214.870559895</v>
      </c>
    </row>
    <row r="22" spans="1:5" ht="20.100000000000001" customHeight="1">
      <c r="A22" s="1918" t="s">
        <v>416</v>
      </c>
      <c r="B22" s="1919">
        <v>17287.858653280011</v>
      </c>
      <c r="C22" s="1919">
        <v>17454.36218064999</v>
      </c>
      <c r="D22" s="1919">
        <v>11515.008335980001</v>
      </c>
      <c r="E22" s="1919">
        <v>8032.1151190800019</v>
      </c>
    </row>
    <row r="24" spans="1:5">
      <c r="A24" s="2068" t="s">
        <v>1084</v>
      </c>
      <c r="B24" s="2068"/>
      <c r="C24" s="2068"/>
      <c r="D24" s="2068"/>
    </row>
    <row r="25" spans="1:5" ht="15" customHeight="1">
      <c r="A25" s="2069" t="s">
        <v>1085</v>
      </c>
      <c r="B25" s="2069"/>
      <c r="C25" s="2069"/>
      <c r="D25" s="2069"/>
    </row>
    <row r="26" spans="1:5">
      <c r="A26" s="2069"/>
      <c r="B26" s="2069"/>
      <c r="C26" s="2069"/>
      <c r="D26" s="2069"/>
    </row>
    <row r="27" spans="1:5">
      <c r="A27" s="1920" t="s">
        <v>1086</v>
      </c>
      <c r="B27" s="1920"/>
      <c r="C27" s="1920"/>
      <c r="D27" s="1920"/>
    </row>
    <row r="28" spans="1:5">
      <c r="A28" s="1921" t="s">
        <v>1087</v>
      </c>
      <c r="B28" s="1921"/>
      <c r="C28" s="1921"/>
      <c r="D28" s="1921"/>
    </row>
    <row r="29" spans="1:5" ht="15.75">
      <c r="A29" s="1960" t="s">
        <v>1123</v>
      </c>
      <c r="B29" s="1821"/>
    </row>
    <row r="30" spans="1:5" ht="15.75">
      <c r="A30" s="1722" t="s">
        <v>996</v>
      </c>
      <c r="B30" s="1821"/>
    </row>
    <row r="31" spans="1:5" ht="15.75">
      <c r="B31" s="1821"/>
    </row>
    <row r="32" spans="1:5" ht="15.75">
      <c r="B32" s="1821"/>
    </row>
    <row r="33" spans="2:2" ht="15.75">
      <c r="B33" s="1821"/>
    </row>
    <row r="34" spans="2:2" ht="15.75">
      <c r="B34" s="1821"/>
    </row>
  </sheetData>
  <mergeCells count="4">
    <mergeCell ref="A1:E1"/>
    <mergeCell ref="A3:E3"/>
    <mergeCell ref="A24:D24"/>
    <mergeCell ref="A25:D26"/>
  </mergeCells>
  <hyperlinks>
    <hyperlink ref="A3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W114"/>
  <sheetViews>
    <sheetView view="pageBreakPreview" zoomScale="70" zoomScaleNormal="75" zoomScaleSheetLayoutView="70" workbookViewId="0">
      <selection activeCell="A49" sqref="A49"/>
    </sheetView>
  </sheetViews>
  <sheetFormatPr defaultColWidth="8" defaultRowHeight="15.75"/>
  <cols>
    <col min="1" max="1" width="38.7109375" style="531" customWidth="1"/>
    <col min="2" max="2" width="11.85546875" style="446" customWidth="1"/>
    <col min="3" max="3" width="5.42578125" style="446" customWidth="1"/>
    <col min="4" max="4" width="11.85546875" style="446" customWidth="1"/>
    <col min="5" max="5" width="5.42578125" style="446" customWidth="1"/>
    <col min="6" max="6" width="11.85546875" style="446" customWidth="1"/>
    <col min="7" max="7" width="5.42578125" style="446" customWidth="1"/>
    <col min="8" max="8" width="11.85546875" style="446" customWidth="1"/>
    <col min="9" max="9" width="5.42578125" style="446" customWidth="1"/>
    <col min="10" max="10" width="11.85546875" style="446" customWidth="1"/>
    <col min="11" max="11" width="6.7109375" style="446" customWidth="1"/>
    <col min="12" max="12" width="11.85546875" style="446" customWidth="1"/>
    <col min="13" max="13" width="5.42578125" style="446" customWidth="1"/>
    <col min="14" max="14" width="11.85546875" style="446" customWidth="1"/>
    <col min="15" max="15" width="5.42578125" style="446" customWidth="1"/>
    <col min="16" max="16" width="11.85546875" style="446" customWidth="1"/>
    <col min="17" max="17" width="5.42578125" style="446" customWidth="1"/>
    <col min="18" max="18" width="11.85546875" style="446" customWidth="1"/>
    <col min="19" max="19" width="5.42578125" style="446" customWidth="1"/>
    <col min="20" max="20" width="11.85546875" style="446" customWidth="1"/>
    <col min="21" max="21" width="5.42578125" style="446" customWidth="1"/>
    <col min="22" max="22" width="11.7109375" style="573" customWidth="1"/>
    <col min="23" max="23" width="8" style="573"/>
    <col min="24" max="24" width="12.140625" style="573" customWidth="1"/>
    <col min="25" max="25" width="8" style="573"/>
    <col min="26" max="26" width="12.140625" style="573" customWidth="1"/>
    <col min="27" max="27" width="8" style="573"/>
    <col min="28" max="28" width="11.42578125" style="573" customWidth="1"/>
    <col min="29" max="16384" width="8" style="573"/>
  </cols>
  <sheetData>
    <row r="1" spans="1:29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  <c r="Q1" s="2052"/>
      <c r="R1" s="2052"/>
      <c r="S1" s="2052"/>
      <c r="T1" s="2052"/>
      <c r="U1" s="2052"/>
      <c r="V1" s="2052"/>
      <c r="W1" s="2052"/>
      <c r="X1" s="2052"/>
      <c r="Y1" s="2052"/>
      <c r="Z1" s="2052"/>
      <c r="AA1" s="2052"/>
      <c r="AB1" s="2052"/>
      <c r="AC1" s="2052"/>
    </row>
    <row r="2" spans="1:29">
      <c r="A2" s="575"/>
      <c r="B2" s="575"/>
      <c r="C2" s="575"/>
      <c r="D2" s="575"/>
      <c r="E2" s="575"/>
      <c r="F2" s="575"/>
      <c r="G2" s="575"/>
      <c r="H2" s="575"/>
      <c r="I2" s="575"/>
      <c r="J2" s="575"/>
      <c r="K2" s="575"/>
    </row>
    <row r="3" spans="1:29" ht="21">
      <c r="A3" s="2036" t="s">
        <v>1093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  <c r="S3" s="2036"/>
      <c r="T3" s="2036"/>
      <c r="U3" s="2036"/>
      <c r="V3" s="2036"/>
      <c r="W3" s="2036"/>
      <c r="X3" s="2036"/>
      <c r="Y3" s="2036"/>
      <c r="Z3" s="2036"/>
      <c r="AA3" s="2036"/>
      <c r="AB3" s="2036"/>
      <c r="AC3" s="2036"/>
    </row>
    <row r="4" spans="1:29">
      <c r="A4" s="575"/>
      <c r="B4" s="575"/>
      <c r="C4" s="575"/>
      <c r="D4" s="575"/>
      <c r="E4" s="575"/>
      <c r="F4" s="575"/>
      <c r="G4" s="575"/>
      <c r="H4" s="575"/>
      <c r="I4" s="575"/>
      <c r="J4" s="575"/>
      <c r="K4" s="575"/>
    </row>
    <row r="5" spans="1:29" ht="18.75">
      <c r="A5" s="2071" t="s">
        <v>1094</v>
      </c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2071"/>
      <c r="T5" s="2071"/>
      <c r="U5" s="2071"/>
      <c r="V5" s="2071"/>
      <c r="W5" s="2071"/>
      <c r="X5" s="2071"/>
      <c r="Y5" s="2071"/>
    </row>
    <row r="6" spans="1:29" s="578" customFormat="1" ht="15" customHeight="1">
      <c r="A6" s="576"/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</row>
    <row r="7" spans="1:29" s="578" customFormat="1" ht="15" customHeight="1">
      <c r="A7" s="579" t="s">
        <v>468</v>
      </c>
      <c r="B7" s="577"/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</row>
    <row r="8" spans="1:29" s="578" customFormat="1" ht="20.25" customHeight="1">
      <c r="A8" s="2072"/>
      <c r="B8" s="2070" t="s">
        <v>469</v>
      </c>
      <c r="C8" s="2070"/>
      <c r="D8" s="2070" t="s">
        <v>358</v>
      </c>
      <c r="E8" s="2070"/>
      <c r="F8" s="2070" t="s">
        <v>359</v>
      </c>
      <c r="G8" s="2070"/>
      <c r="H8" s="2070" t="s">
        <v>360</v>
      </c>
      <c r="I8" s="2070"/>
      <c r="J8" s="2070" t="s">
        <v>155</v>
      </c>
      <c r="K8" s="2070"/>
      <c r="L8" s="2070" t="s">
        <v>156</v>
      </c>
      <c r="M8" s="2070"/>
      <c r="N8" s="2070" t="s">
        <v>157</v>
      </c>
      <c r="O8" s="2070"/>
      <c r="P8" s="2070" t="s">
        <v>158</v>
      </c>
      <c r="Q8" s="2070"/>
      <c r="R8" s="2070" t="s">
        <v>159</v>
      </c>
      <c r="S8" s="2070"/>
      <c r="T8" s="2070" t="s">
        <v>160</v>
      </c>
      <c r="U8" s="2070"/>
      <c r="V8" s="2070" t="s">
        <v>161</v>
      </c>
      <c r="W8" s="2070"/>
      <c r="X8" s="2070" t="s">
        <v>998</v>
      </c>
      <c r="Y8" s="2070"/>
      <c r="Z8" s="2070" t="s">
        <v>1090</v>
      </c>
      <c r="AA8" s="2070"/>
      <c r="AB8" s="2070" t="s">
        <v>1116</v>
      </c>
      <c r="AC8" s="2070"/>
    </row>
    <row r="9" spans="1:29" s="580" customFormat="1" ht="31.5">
      <c r="A9" s="2073"/>
      <c r="B9" s="1926" t="s">
        <v>470</v>
      </c>
      <c r="C9" s="1927" t="s">
        <v>471</v>
      </c>
      <c r="D9" s="1926" t="s">
        <v>470</v>
      </c>
      <c r="E9" s="1927" t="s">
        <v>471</v>
      </c>
      <c r="F9" s="1926" t="s">
        <v>470</v>
      </c>
      <c r="G9" s="1927" t="s">
        <v>471</v>
      </c>
      <c r="H9" s="1926" t="s">
        <v>472</v>
      </c>
      <c r="I9" s="1927" t="s">
        <v>471</v>
      </c>
      <c r="J9" s="1926" t="s">
        <v>472</v>
      </c>
      <c r="K9" s="1927" t="s">
        <v>471</v>
      </c>
      <c r="L9" s="1926" t="s">
        <v>472</v>
      </c>
      <c r="M9" s="1927" t="s">
        <v>471</v>
      </c>
      <c r="N9" s="1926" t="s">
        <v>472</v>
      </c>
      <c r="O9" s="1927" t="s">
        <v>471</v>
      </c>
      <c r="P9" s="1926" t="s">
        <v>472</v>
      </c>
      <c r="Q9" s="1927" t="s">
        <v>471</v>
      </c>
      <c r="R9" s="1926" t="s">
        <v>472</v>
      </c>
      <c r="S9" s="1927" t="s">
        <v>471</v>
      </c>
      <c r="T9" s="1926" t="s">
        <v>472</v>
      </c>
      <c r="U9" s="1927" t="s">
        <v>471</v>
      </c>
      <c r="V9" s="1926" t="s">
        <v>472</v>
      </c>
      <c r="W9" s="1927" t="s">
        <v>471</v>
      </c>
      <c r="X9" s="1926" t="s">
        <v>472</v>
      </c>
      <c r="Y9" s="1927" t="s">
        <v>471</v>
      </c>
      <c r="Z9" s="1926" t="s">
        <v>472</v>
      </c>
      <c r="AA9" s="1927" t="s">
        <v>471</v>
      </c>
      <c r="AB9" s="1926" t="s">
        <v>472</v>
      </c>
      <c r="AC9" s="1927" t="s">
        <v>471</v>
      </c>
    </row>
    <row r="10" spans="1:29" s="580" customFormat="1" ht="15" customHeight="1">
      <c r="A10" s="581"/>
      <c r="B10" s="582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4"/>
    </row>
    <row r="11" spans="1:29" s="578" customFormat="1" ht="15" customHeight="1">
      <c r="A11" s="540" t="s">
        <v>473</v>
      </c>
      <c r="B11" s="585">
        <v>13460397.958999999</v>
      </c>
      <c r="C11" s="586">
        <v>13.530658295413478</v>
      </c>
      <c r="D11" s="587">
        <v>15202961.661</v>
      </c>
      <c r="E11" s="586">
        <v>13.757228679840185</v>
      </c>
      <c r="F11" s="587">
        <v>14637376.67688</v>
      </c>
      <c r="G11" s="586">
        <v>13.195250561604567</v>
      </c>
      <c r="H11" s="587">
        <v>21487280.015950263</v>
      </c>
      <c r="I11" s="586">
        <v>14.05941044850394</v>
      </c>
      <c r="J11" s="587">
        <v>1794310.5756697264</v>
      </c>
      <c r="K11" s="586">
        <v>14.79101248761763</v>
      </c>
      <c r="L11" s="587">
        <v>1893001.5500539322</v>
      </c>
      <c r="M11" s="586">
        <v>15.128879340253464</v>
      </c>
      <c r="N11" s="587">
        <v>1879730.2644028943</v>
      </c>
      <c r="O11" s="586">
        <v>15.73168403053546</v>
      </c>
      <c r="P11" s="587">
        <v>1840046.2850090419</v>
      </c>
      <c r="Q11" s="586">
        <v>15.823465972527456</v>
      </c>
      <c r="R11" s="587">
        <v>2028289.7178994319</v>
      </c>
      <c r="S11" s="586">
        <v>16.013160148517002</v>
      </c>
      <c r="T11" s="587">
        <v>2040151.3154629073</v>
      </c>
      <c r="U11" s="586">
        <v>15.819959303225843</v>
      </c>
      <c r="V11" s="587">
        <v>2168033.735656091</v>
      </c>
      <c r="W11" s="586">
        <v>16.704765760685408</v>
      </c>
      <c r="X11" s="587">
        <v>2071597.5449872294</v>
      </c>
      <c r="Y11" s="586">
        <v>15.973833897172188</v>
      </c>
      <c r="Z11" s="587">
        <v>2066030.9160151996</v>
      </c>
      <c r="AA11" s="586">
        <v>16.408604766158252</v>
      </c>
      <c r="AB11" s="587">
        <v>2380359.8135220679</v>
      </c>
      <c r="AC11" s="588">
        <v>15.850190630749717</v>
      </c>
    </row>
    <row r="12" spans="1:29" s="591" customFormat="1" ht="15" customHeight="1">
      <c r="A12" s="528" t="s">
        <v>474</v>
      </c>
      <c r="B12" s="589">
        <v>9062055.7249999996</v>
      </c>
      <c r="C12" s="530">
        <v>11.131026744219232</v>
      </c>
      <c r="D12" s="590">
        <v>9300586.3440000005</v>
      </c>
      <c r="E12" s="530">
        <v>11.121628476242226</v>
      </c>
      <c r="F12" s="590">
        <v>9225923.0364400018</v>
      </c>
      <c r="G12" s="530">
        <v>11.016853931005866</v>
      </c>
      <c r="H12" s="590">
        <v>11097718.888963273</v>
      </c>
      <c r="I12" s="530">
        <v>10.789441220265827</v>
      </c>
      <c r="J12" s="590">
        <v>881631.2793887353</v>
      </c>
      <c r="K12" s="530">
        <v>11.029337456853195</v>
      </c>
      <c r="L12" s="590">
        <v>1059876.9913195793</v>
      </c>
      <c r="M12" s="530">
        <v>12.898374076987702</v>
      </c>
      <c r="N12" s="590">
        <v>983951.42802114529</v>
      </c>
      <c r="O12" s="530">
        <v>14.292290413648269</v>
      </c>
      <c r="P12" s="590">
        <v>893773.20232586982</v>
      </c>
      <c r="Q12" s="530">
        <v>14.610429129250919</v>
      </c>
      <c r="R12" s="590">
        <v>950929.87321583985</v>
      </c>
      <c r="S12" s="530">
        <v>14.667955956059723</v>
      </c>
      <c r="T12" s="590">
        <v>874705.08789125027</v>
      </c>
      <c r="U12" s="530">
        <v>15.170429966503198</v>
      </c>
      <c r="V12" s="590">
        <v>972872.61311563989</v>
      </c>
      <c r="W12" s="530">
        <v>15.427336875484546</v>
      </c>
      <c r="X12" s="590">
        <v>987642.25223827991</v>
      </c>
      <c r="Y12" s="530">
        <v>13.94568012972767</v>
      </c>
      <c r="Z12" s="590">
        <v>924433.82026342023</v>
      </c>
      <c r="AA12" s="530">
        <v>15.326512959907635</v>
      </c>
      <c r="AB12" s="590">
        <v>1048711.1685409797</v>
      </c>
      <c r="AC12" s="534">
        <v>16.564246608795742</v>
      </c>
    </row>
    <row r="13" spans="1:29" s="591" customFormat="1" ht="15" customHeight="1">
      <c r="A13" s="528" t="s">
        <v>475</v>
      </c>
      <c r="B13" s="589">
        <v>4398342.2340000002</v>
      </c>
      <c r="C13" s="530">
        <v>18.474701682554425</v>
      </c>
      <c r="D13" s="590">
        <v>5902375.3169999998</v>
      </c>
      <c r="E13" s="530">
        <v>17.910239280712286</v>
      </c>
      <c r="F13" s="590">
        <v>5411453.6404399993</v>
      </c>
      <c r="G13" s="530">
        <v>16.909173102962548</v>
      </c>
      <c r="H13" s="590">
        <v>10389561.12698699</v>
      </c>
      <c r="I13" s="530">
        <v>17.552262439747853</v>
      </c>
      <c r="J13" s="590">
        <v>912679.29628099105</v>
      </c>
      <c r="K13" s="530">
        <v>18.424720826933864</v>
      </c>
      <c r="L13" s="590">
        <v>833124.55873435293</v>
      </c>
      <c r="M13" s="530">
        <v>17.966463687957702</v>
      </c>
      <c r="N13" s="590">
        <v>895778.8363817489</v>
      </c>
      <c r="O13" s="530">
        <v>17.312758897788857</v>
      </c>
      <c r="P13" s="590">
        <v>946273.08268317208</v>
      </c>
      <c r="Q13" s="530">
        <v>16.969202698843631</v>
      </c>
      <c r="R13" s="590">
        <v>1077359.8446835922</v>
      </c>
      <c r="S13" s="530">
        <v>17.200502389361795</v>
      </c>
      <c r="T13" s="590">
        <v>1165446.2275716572</v>
      </c>
      <c r="U13" s="530">
        <v>16.307452078203308</v>
      </c>
      <c r="V13" s="590">
        <v>1195161.1225404509</v>
      </c>
      <c r="W13" s="530">
        <v>17.74460512140115</v>
      </c>
      <c r="X13" s="590">
        <v>1083955.2927489495</v>
      </c>
      <c r="Y13" s="530">
        <v>17.821779442679464</v>
      </c>
      <c r="Z13" s="590">
        <v>1141597.0957517794</v>
      </c>
      <c r="AA13" s="530">
        <v>17.284852845319016</v>
      </c>
      <c r="AB13" s="590">
        <v>1331648.6449810883</v>
      </c>
      <c r="AC13" s="534">
        <v>15.287851246436402</v>
      </c>
    </row>
    <row r="14" spans="1:29" s="563" customFormat="1" ht="15" customHeight="1">
      <c r="A14" s="539"/>
      <c r="B14" s="529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4"/>
    </row>
    <row r="15" spans="1:29" s="578" customFormat="1" ht="15" customHeight="1">
      <c r="A15" s="533" t="s">
        <v>423</v>
      </c>
      <c r="B15" s="585">
        <v>11771237.015000002</v>
      </c>
      <c r="C15" s="586">
        <v>14.686679276121087</v>
      </c>
      <c r="D15" s="587">
        <v>13984745.034999998</v>
      </c>
      <c r="E15" s="586">
        <v>14.510410141846396</v>
      </c>
      <c r="F15" s="587">
        <v>13594090.618880002</v>
      </c>
      <c r="G15" s="586">
        <v>13.844965898717449</v>
      </c>
      <c r="H15" s="587">
        <v>20059310.37144668</v>
      </c>
      <c r="I15" s="586">
        <v>14.742755709461193</v>
      </c>
      <c r="J15" s="587">
        <v>1675239.2673407914</v>
      </c>
      <c r="K15" s="586">
        <v>15.606915841074679</v>
      </c>
      <c r="L15" s="587">
        <v>1705782.4942204193</v>
      </c>
      <c r="M15" s="586">
        <v>16.206113162718307</v>
      </c>
      <c r="N15" s="587">
        <v>1769966.5892728693</v>
      </c>
      <c r="O15" s="586">
        <v>16.260360824921129</v>
      </c>
      <c r="P15" s="587">
        <v>1751050.1665447699</v>
      </c>
      <c r="Q15" s="586">
        <v>16.42335659651129</v>
      </c>
      <c r="R15" s="587">
        <v>1937163.723737601</v>
      </c>
      <c r="S15" s="586">
        <v>16.56995682514907</v>
      </c>
      <c r="T15" s="587">
        <v>1967588.3299966305</v>
      </c>
      <c r="U15" s="586">
        <v>16.209879941034014</v>
      </c>
      <c r="V15" s="587">
        <v>2100473.8923985208</v>
      </c>
      <c r="W15" s="586">
        <v>17.104547297930459</v>
      </c>
      <c r="X15" s="587">
        <v>1896170.4431251015</v>
      </c>
      <c r="Y15" s="586">
        <v>17.143555742192291</v>
      </c>
      <c r="Z15" s="587">
        <v>1932496.0609408997</v>
      </c>
      <c r="AA15" s="586">
        <v>17.176309864271015</v>
      </c>
      <c r="AB15" s="587">
        <v>2226858.819797908</v>
      </c>
      <c r="AC15" s="588">
        <v>16.553771883577369</v>
      </c>
    </row>
    <row r="16" spans="1:29" s="591" customFormat="1" ht="15" customHeight="1">
      <c r="A16" s="528" t="s">
        <v>476</v>
      </c>
      <c r="B16" s="589">
        <v>7389292.0250000004</v>
      </c>
      <c r="C16" s="530">
        <v>12.430486134833734</v>
      </c>
      <c r="D16" s="590">
        <v>8125612.6969999997</v>
      </c>
      <c r="E16" s="530">
        <v>12.011010805983041</v>
      </c>
      <c r="F16" s="590">
        <v>8195386.7954400005</v>
      </c>
      <c r="G16" s="530">
        <v>11.822471017773326</v>
      </c>
      <c r="H16" s="590">
        <v>9680960.1180967074</v>
      </c>
      <c r="I16" s="530">
        <v>11.726816904646311</v>
      </c>
      <c r="J16" s="590">
        <v>763057.70650652028</v>
      </c>
      <c r="K16" s="530">
        <v>12.230927377287651</v>
      </c>
      <c r="L16" s="590">
        <v>873330.81531536928</v>
      </c>
      <c r="M16" s="530">
        <v>14.52038066872783</v>
      </c>
      <c r="N16" s="590">
        <v>874739.54484527931</v>
      </c>
      <c r="O16" s="530">
        <v>15.176249498397677</v>
      </c>
      <c r="P16" s="590">
        <v>805349.14216136979</v>
      </c>
      <c r="Q16" s="530">
        <v>15.774862757557001</v>
      </c>
      <c r="R16" s="590">
        <v>861305.78125104983</v>
      </c>
      <c r="S16" s="530">
        <v>15.762593998120961</v>
      </c>
      <c r="T16" s="590">
        <v>802862.07276221027</v>
      </c>
      <c r="U16" s="530">
        <v>16.05933755867834</v>
      </c>
      <c r="V16" s="590">
        <v>906321.89617145993</v>
      </c>
      <c r="W16" s="530">
        <v>16.246021853622974</v>
      </c>
      <c r="X16" s="590">
        <v>812891.11927679996</v>
      </c>
      <c r="Y16" s="530">
        <v>16.229795202773794</v>
      </c>
      <c r="Z16" s="590">
        <v>791817.47523105028</v>
      </c>
      <c r="AA16" s="530">
        <v>17.005701706436074</v>
      </c>
      <c r="AB16" s="590">
        <v>896144.45539541985</v>
      </c>
      <c r="AC16" s="534">
        <v>18.421906967912705</v>
      </c>
    </row>
    <row r="17" spans="1:29" s="591" customFormat="1" ht="15" customHeight="1">
      <c r="A17" s="528" t="s">
        <v>464</v>
      </c>
      <c r="B17" s="589">
        <v>4381944.9899999993</v>
      </c>
      <c r="C17" s="530">
        <v>18.491307135170132</v>
      </c>
      <c r="D17" s="590">
        <v>5859132.3379999995</v>
      </c>
      <c r="E17" s="530">
        <v>17.97664879405221</v>
      </c>
      <c r="F17" s="590">
        <v>5398703.8234399995</v>
      </c>
      <c r="G17" s="530">
        <v>16.915170967046794</v>
      </c>
      <c r="H17" s="590">
        <v>10378350.253349969</v>
      </c>
      <c r="I17" s="530">
        <v>17.556033598074439</v>
      </c>
      <c r="J17" s="590">
        <v>912181.56083427102</v>
      </c>
      <c r="K17" s="530">
        <v>18.430996183165519</v>
      </c>
      <c r="L17" s="590">
        <v>832451.67890504992</v>
      </c>
      <c r="M17" s="530">
        <v>17.974626784213729</v>
      </c>
      <c r="N17" s="590">
        <v>895227.04442758986</v>
      </c>
      <c r="O17" s="530">
        <v>17.31966198681922</v>
      </c>
      <c r="P17" s="590">
        <v>945701.0243834001</v>
      </c>
      <c r="Q17" s="530">
        <v>16.975607195202656</v>
      </c>
      <c r="R17" s="590">
        <v>1075857.9424865511</v>
      </c>
      <c r="S17" s="530">
        <v>17.216311927458683</v>
      </c>
      <c r="T17" s="590">
        <v>1164726.2572344202</v>
      </c>
      <c r="U17" s="530">
        <v>16.313650907289748</v>
      </c>
      <c r="V17" s="590">
        <v>1194151.9962270609</v>
      </c>
      <c r="W17" s="530">
        <v>17.75613973428247</v>
      </c>
      <c r="X17" s="590">
        <v>1083279.3238483015</v>
      </c>
      <c r="Y17" s="530">
        <v>17.829240229366064</v>
      </c>
      <c r="Z17" s="590">
        <v>1140678.5857098494</v>
      </c>
      <c r="AA17" s="530">
        <v>17.294739825596725</v>
      </c>
      <c r="AB17" s="590">
        <v>1330714.3644024883</v>
      </c>
      <c r="AC17" s="534">
        <v>15.295711594652424</v>
      </c>
    </row>
    <row r="18" spans="1:29" s="563" customFormat="1" ht="15" customHeight="1">
      <c r="A18" s="539"/>
      <c r="B18" s="529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530"/>
      <c r="Z18" s="530"/>
      <c r="AA18" s="530"/>
      <c r="AB18" s="530"/>
      <c r="AC18" s="534"/>
    </row>
    <row r="19" spans="1:29" s="578" customFormat="1" ht="15" customHeight="1">
      <c r="A19" s="533" t="s">
        <v>426</v>
      </c>
      <c r="B19" s="585">
        <v>1689160.9439999999</v>
      </c>
      <c r="C19" s="586">
        <v>5.4747077913731355</v>
      </c>
      <c r="D19" s="587">
        <v>1218216.6259999999</v>
      </c>
      <c r="E19" s="586">
        <v>5.1109415692870384</v>
      </c>
      <c r="F19" s="587">
        <v>1043286.058</v>
      </c>
      <c r="G19" s="586">
        <v>4.729414081319967</v>
      </c>
      <c r="H19" s="587">
        <v>1427969.6445035851</v>
      </c>
      <c r="I19" s="586">
        <v>4.4601625000897993</v>
      </c>
      <c r="J19" s="587">
        <v>119071.30832893502</v>
      </c>
      <c r="K19" s="586">
        <v>3.3118966934886229</v>
      </c>
      <c r="L19" s="587">
        <v>187219.05583351303</v>
      </c>
      <c r="M19" s="586">
        <v>5.3140312289761455</v>
      </c>
      <c r="N19" s="587">
        <v>109763.67513002497</v>
      </c>
      <c r="O19" s="586">
        <v>7.2066390966987441</v>
      </c>
      <c r="P19" s="587">
        <v>88996.118464272004</v>
      </c>
      <c r="Q19" s="586">
        <v>4.020270561738311</v>
      </c>
      <c r="R19" s="587">
        <v>91125.994161830982</v>
      </c>
      <c r="S19" s="586">
        <v>4.1767315488596957</v>
      </c>
      <c r="T19" s="587">
        <v>72562.985466276994</v>
      </c>
      <c r="U19" s="586">
        <v>5.2470302589439441</v>
      </c>
      <c r="V19" s="587">
        <v>67559.843257569999</v>
      </c>
      <c r="W19" s="586">
        <v>4.2753307419462354</v>
      </c>
      <c r="X19" s="587">
        <v>175427.10186212798</v>
      </c>
      <c r="Y19" s="586">
        <v>3.3304511720328978</v>
      </c>
      <c r="Z19" s="587">
        <v>133534.85507429999</v>
      </c>
      <c r="AA19" s="586">
        <v>5.2984936476665245</v>
      </c>
      <c r="AB19" s="587">
        <v>153500.99372416001</v>
      </c>
      <c r="AC19" s="588">
        <v>5.6432461654962163</v>
      </c>
    </row>
    <row r="20" spans="1:29" s="591" customFormat="1" ht="15" customHeight="1">
      <c r="A20" s="528" t="s">
        <v>474</v>
      </c>
      <c r="B20" s="589">
        <v>1672763.7000000002</v>
      </c>
      <c r="C20" s="530">
        <v>5.3907749011889718</v>
      </c>
      <c r="D20" s="590">
        <v>1174973.6469999999</v>
      </c>
      <c r="E20" s="530">
        <v>4.9710425720552349</v>
      </c>
      <c r="F20" s="590">
        <v>1030536.241</v>
      </c>
      <c r="G20" s="530">
        <v>4.6101470415245682</v>
      </c>
      <c r="H20" s="590">
        <v>1416758.7708665649</v>
      </c>
      <c r="I20" s="530">
        <v>4.3841894563325026</v>
      </c>
      <c r="J20" s="590">
        <v>118573.57288221501</v>
      </c>
      <c r="K20" s="530">
        <v>3.2967337530004603</v>
      </c>
      <c r="L20" s="590">
        <v>186546.17600421002</v>
      </c>
      <c r="M20" s="530">
        <v>5.304820729749216</v>
      </c>
      <c r="N20" s="590">
        <v>109211.88317586598</v>
      </c>
      <c r="O20" s="530">
        <v>7.2121637372279492</v>
      </c>
      <c r="P20" s="590">
        <v>88424.060164499999</v>
      </c>
      <c r="Q20" s="530">
        <v>4.0049941162515283</v>
      </c>
      <c r="R20" s="590">
        <v>89624.091964789986</v>
      </c>
      <c r="S20" s="530">
        <v>4.1482613813568312</v>
      </c>
      <c r="T20" s="590">
        <v>71843.015129039995</v>
      </c>
      <c r="U20" s="530">
        <v>5.236684971726052</v>
      </c>
      <c r="V20" s="590">
        <v>66550.716944179992</v>
      </c>
      <c r="W20" s="530">
        <v>4.2780637222612174</v>
      </c>
      <c r="X20" s="590">
        <v>174751.13296147998</v>
      </c>
      <c r="Y20" s="530">
        <v>3.3206453913563241</v>
      </c>
      <c r="Z20" s="590">
        <v>132616.34503236998</v>
      </c>
      <c r="AA20" s="530">
        <v>5.3005165913001395</v>
      </c>
      <c r="AB20" s="590">
        <v>152566.71314556</v>
      </c>
      <c r="AC20" s="534">
        <v>5.6527443780158553</v>
      </c>
    </row>
    <row r="21" spans="1:29" s="591" customFormat="1" ht="15" customHeight="1">
      <c r="A21" s="528" t="s">
        <v>477</v>
      </c>
      <c r="B21" s="589">
        <v>16397.243999999999</v>
      </c>
      <c r="C21" s="530">
        <v>14.037115714079759</v>
      </c>
      <c r="D21" s="590">
        <v>43242.979000000007</v>
      </c>
      <c r="E21" s="530">
        <v>8.9121976064599977</v>
      </c>
      <c r="F21" s="590">
        <v>12749.816999999999</v>
      </c>
      <c r="G21" s="530">
        <v>14.36947455167396</v>
      </c>
      <c r="H21" s="590">
        <v>11210.873637019999</v>
      </c>
      <c r="I21" s="530">
        <v>14.06115164487449</v>
      </c>
      <c r="J21" s="590">
        <v>497.7354467200002</v>
      </c>
      <c r="K21" s="530">
        <v>6.9241048272069472</v>
      </c>
      <c r="L21" s="590">
        <v>672.87982930299961</v>
      </c>
      <c r="M21" s="530">
        <v>7.8675085886011118</v>
      </c>
      <c r="N21" s="590">
        <v>551.79195415900006</v>
      </c>
      <c r="O21" s="530">
        <v>6.1131900322162034</v>
      </c>
      <c r="P21" s="590">
        <v>572.05829977199994</v>
      </c>
      <c r="Q21" s="530">
        <v>6.3815776791445913</v>
      </c>
      <c r="R21" s="590">
        <v>1501.9021970409999</v>
      </c>
      <c r="S21" s="530">
        <v>5.8756523677763832</v>
      </c>
      <c r="T21" s="590">
        <v>719.97033723700008</v>
      </c>
      <c r="U21" s="530">
        <v>6.2793458803924249</v>
      </c>
      <c r="V21" s="590">
        <v>1009.1263133899998</v>
      </c>
      <c r="W21" s="530">
        <v>4.0950938410320834</v>
      </c>
      <c r="X21" s="590">
        <v>675.96890064800004</v>
      </c>
      <c r="Y21" s="530">
        <v>5.8654365554734795</v>
      </c>
      <c r="Z21" s="590">
        <v>918.51004192999994</v>
      </c>
      <c r="AA21" s="530">
        <v>5.0064169379413803</v>
      </c>
      <c r="AB21" s="590">
        <v>934.28057859999967</v>
      </c>
      <c r="AC21" s="534">
        <v>4.0922013315654953</v>
      </c>
    </row>
    <row r="22" spans="1:29" s="563" customFormat="1" ht="15" customHeight="1">
      <c r="A22" s="539"/>
      <c r="B22" s="592"/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4"/>
    </row>
    <row r="23" spans="1:29" s="578" customFormat="1" ht="15" customHeight="1">
      <c r="A23" s="540" t="s">
        <v>478</v>
      </c>
      <c r="B23" s="595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576"/>
      <c r="P23" s="576"/>
      <c r="Q23" s="576"/>
      <c r="R23" s="576"/>
      <c r="S23" s="576"/>
      <c r="T23" s="576"/>
      <c r="U23" s="576"/>
      <c r="V23" s="576"/>
      <c r="W23" s="576"/>
      <c r="X23" s="576"/>
      <c r="Y23" s="576"/>
      <c r="Z23" s="576"/>
      <c r="AA23" s="576"/>
      <c r="AB23" s="576"/>
      <c r="AC23" s="596"/>
    </row>
    <row r="24" spans="1:29" s="578" customFormat="1" ht="15" customHeight="1">
      <c r="A24" s="540" t="s">
        <v>479</v>
      </c>
      <c r="B24" s="595"/>
      <c r="C24" s="576"/>
      <c r="D24" s="576"/>
      <c r="E24" s="576"/>
      <c r="F24" s="576"/>
      <c r="G24" s="576"/>
      <c r="H24" s="576"/>
      <c r="I24" s="576"/>
      <c r="J24" s="576"/>
      <c r="K24" s="576"/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96"/>
    </row>
    <row r="25" spans="1:29" s="598" customFormat="1" ht="15" customHeight="1">
      <c r="A25" s="533" t="s">
        <v>480</v>
      </c>
      <c r="B25" s="597">
        <v>7341685.6799999997</v>
      </c>
      <c r="C25" s="542">
        <v>12.228850959620489</v>
      </c>
      <c r="D25" s="587">
        <v>8147460.959999999</v>
      </c>
      <c r="E25" s="586">
        <v>11.756010742652272</v>
      </c>
      <c r="F25" s="452">
        <v>7952384.4668800002</v>
      </c>
      <c r="G25" s="542">
        <v>11.442379440294919</v>
      </c>
      <c r="H25" s="452">
        <v>8942925.7198289633</v>
      </c>
      <c r="I25" s="542">
        <v>11.363918122208837</v>
      </c>
      <c r="J25" s="452">
        <v>915234.75895895541</v>
      </c>
      <c r="K25" s="542">
        <v>12.030629648276875</v>
      </c>
      <c r="L25" s="452">
        <v>1026457.7573055591</v>
      </c>
      <c r="M25" s="542">
        <v>13.974102313755285</v>
      </c>
      <c r="N25" s="452">
        <v>989677.53874018509</v>
      </c>
      <c r="O25" s="542">
        <v>14.479648077199668</v>
      </c>
      <c r="P25" s="452">
        <v>1017862.7677914798</v>
      </c>
      <c r="Q25" s="542">
        <v>14.726075385340875</v>
      </c>
      <c r="R25" s="452">
        <v>1045656.8818431199</v>
      </c>
      <c r="S25" s="542">
        <v>14.802279109696419</v>
      </c>
      <c r="T25" s="452">
        <v>944857.44825618027</v>
      </c>
      <c r="U25" s="542">
        <v>15.92449387050285</v>
      </c>
      <c r="V25" s="452">
        <v>1092635.9872383201</v>
      </c>
      <c r="W25" s="542">
        <v>15.614132888471911</v>
      </c>
      <c r="X25" s="452">
        <v>1056667.8759375501</v>
      </c>
      <c r="Y25" s="542">
        <v>14.663114042270456</v>
      </c>
      <c r="Z25" s="452">
        <v>1019758.8446256203</v>
      </c>
      <c r="AA25" s="542">
        <v>15.556785558575697</v>
      </c>
      <c r="AB25" s="452">
        <v>980471.95981560007</v>
      </c>
      <c r="AC25" s="543">
        <v>16.184699802409231</v>
      </c>
    </row>
    <row r="26" spans="1:29" s="598" customFormat="1" ht="15" customHeight="1">
      <c r="A26" s="533" t="s">
        <v>481</v>
      </c>
      <c r="B26" s="597">
        <v>6118712.2789999992</v>
      </c>
      <c r="C26" s="542">
        <v>15.092663475508722</v>
      </c>
      <c r="D26" s="587">
        <v>7055500.7010000004</v>
      </c>
      <c r="E26" s="586">
        <v>16.068169562232747</v>
      </c>
      <c r="F26" s="452">
        <v>6684992.21</v>
      </c>
      <c r="G26" s="542">
        <v>15.28044447651944</v>
      </c>
      <c r="H26" s="452">
        <v>12544354.296121299</v>
      </c>
      <c r="I26" s="542">
        <v>15.981038862640775</v>
      </c>
      <c r="J26" s="452">
        <v>879075.81671077095</v>
      </c>
      <c r="K26" s="542">
        <v>17.664937892654336</v>
      </c>
      <c r="L26" s="452">
        <v>866543.79274837312</v>
      </c>
      <c r="M26" s="542">
        <v>16.496761548546537</v>
      </c>
      <c r="N26" s="452">
        <v>890052.72566270898</v>
      </c>
      <c r="O26" s="542">
        <v>17.123862072335154</v>
      </c>
      <c r="P26" s="452">
        <v>822183.51721756207</v>
      </c>
      <c r="Q26" s="542">
        <v>17.182034950171502</v>
      </c>
      <c r="R26" s="452">
        <v>982632.83605631208</v>
      </c>
      <c r="S26" s="542">
        <v>17.301704602636509</v>
      </c>
      <c r="T26" s="452">
        <v>1095293.8672067272</v>
      </c>
      <c r="U26" s="542">
        <v>15.72978234939718</v>
      </c>
      <c r="V26" s="452">
        <v>1075397.7484177707</v>
      </c>
      <c r="W26" s="542">
        <v>17.812881085270064</v>
      </c>
      <c r="X26" s="452">
        <v>1014929.6690496794</v>
      </c>
      <c r="Y26" s="542">
        <v>17.338456104270549</v>
      </c>
      <c r="Z26" s="452">
        <v>1046272.0713895793</v>
      </c>
      <c r="AA26" s="542">
        <v>17.238838311244304</v>
      </c>
      <c r="AB26" s="452">
        <v>1399887.8537064681</v>
      </c>
      <c r="AC26" s="543">
        <v>15.615902675293194</v>
      </c>
    </row>
    <row r="27" spans="1:29" s="563" customFormat="1" ht="15" customHeight="1">
      <c r="A27" s="539"/>
      <c r="B27" s="599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1"/>
    </row>
    <row r="28" spans="1:29" s="578" customFormat="1" ht="15" customHeight="1">
      <c r="A28" s="540" t="s">
        <v>482</v>
      </c>
      <c r="B28" s="602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4"/>
    </row>
    <row r="29" spans="1:29" s="578" customFormat="1" ht="15" customHeight="1">
      <c r="A29" s="533" t="s">
        <v>423</v>
      </c>
      <c r="B29" s="597">
        <v>11771237.015000001</v>
      </c>
      <c r="C29" s="605">
        <v>14.686679276121088</v>
      </c>
      <c r="D29" s="452">
        <v>13984745.034999998</v>
      </c>
      <c r="E29" s="605">
        <v>14.510410141846394</v>
      </c>
      <c r="F29" s="452">
        <v>13594090.618880002</v>
      </c>
      <c r="G29" s="605">
        <v>13.844965898717449</v>
      </c>
      <c r="H29" s="452">
        <v>20059310.37144668</v>
      </c>
      <c r="I29" s="605">
        <v>14.742755709461189</v>
      </c>
      <c r="J29" s="452">
        <v>1675239.2673407914</v>
      </c>
      <c r="K29" s="605">
        <v>15.606915841074679</v>
      </c>
      <c r="L29" s="452">
        <v>1705782.4942204193</v>
      </c>
      <c r="M29" s="605">
        <v>16.206113162718303</v>
      </c>
      <c r="N29" s="452">
        <v>1769966.5892728693</v>
      </c>
      <c r="O29" s="605">
        <v>16.260360824921129</v>
      </c>
      <c r="P29" s="452">
        <v>1751050.1665447699</v>
      </c>
      <c r="Q29" s="605">
        <v>16.423356596511294</v>
      </c>
      <c r="R29" s="452">
        <v>1937163.723737601</v>
      </c>
      <c r="S29" s="605">
        <v>16.56995682514907</v>
      </c>
      <c r="T29" s="452">
        <v>1967588.3299966305</v>
      </c>
      <c r="U29" s="605">
        <v>16.209879941034014</v>
      </c>
      <c r="V29" s="452">
        <v>2100473.8923985208</v>
      </c>
      <c r="W29" s="605">
        <v>17.104547297930459</v>
      </c>
      <c r="X29" s="452">
        <v>1896170.4431251013</v>
      </c>
      <c r="Y29" s="605">
        <v>17.143555742192291</v>
      </c>
      <c r="Z29" s="452">
        <v>1932496.0609408997</v>
      </c>
      <c r="AA29" s="605">
        <v>17.176309864271015</v>
      </c>
      <c r="AB29" s="452">
        <v>2226858.819797908</v>
      </c>
      <c r="AC29" s="606">
        <v>16.553771883577372</v>
      </c>
    </row>
    <row r="30" spans="1:29" s="598" customFormat="1" ht="15" customHeight="1">
      <c r="A30" s="533" t="s">
        <v>483</v>
      </c>
      <c r="B30" s="597">
        <v>6551821.2539999997</v>
      </c>
      <c r="C30" s="605">
        <v>13.052010094341624</v>
      </c>
      <c r="D30" s="452">
        <v>7394832.6689999998</v>
      </c>
      <c r="E30" s="605">
        <v>12.449994975663188</v>
      </c>
      <c r="F30" s="452">
        <v>7261607.01088</v>
      </c>
      <c r="G30" s="605">
        <v>12.151688783711103</v>
      </c>
      <c r="H30" s="452">
        <v>8288273.3419535477</v>
      </c>
      <c r="I30" s="605">
        <v>11.903079298605983</v>
      </c>
      <c r="J30" s="452">
        <v>814785.3961604404</v>
      </c>
      <c r="K30" s="605">
        <v>13.109422716563241</v>
      </c>
      <c r="L30" s="452">
        <v>907393.89838807913</v>
      </c>
      <c r="M30" s="605">
        <v>15.063413433184889</v>
      </c>
      <c r="N30" s="452">
        <v>909254.71001788916</v>
      </c>
      <c r="O30" s="605">
        <v>15.059445906500885</v>
      </c>
      <c r="P30" s="452">
        <v>946038.21332335984</v>
      </c>
      <c r="Q30" s="605">
        <v>15.561270176529609</v>
      </c>
      <c r="R30" s="452">
        <v>964271.75318025984</v>
      </c>
      <c r="S30" s="605">
        <v>15.709938678762754</v>
      </c>
      <c r="T30" s="452">
        <v>898118.44093546027</v>
      </c>
      <c r="U30" s="605">
        <v>16.500894783453205</v>
      </c>
      <c r="V30" s="452">
        <v>1034388.99700241</v>
      </c>
      <c r="W30" s="605">
        <v>16.254122145248868</v>
      </c>
      <c r="X30" s="452">
        <v>912257.15952340001</v>
      </c>
      <c r="Y30" s="605">
        <v>16.454663281972707</v>
      </c>
      <c r="Z30" s="452">
        <v>914819.22656038031</v>
      </c>
      <c r="AA30" s="605">
        <v>16.780369200480948</v>
      </c>
      <c r="AB30" s="452">
        <v>844331.32355118007</v>
      </c>
      <c r="AC30" s="606">
        <v>17.909587667311801</v>
      </c>
    </row>
    <row r="31" spans="1:29" s="563" customFormat="1" ht="15" customHeight="1">
      <c r="A31" s="528" t="s">
        <v>476</v>
      </c>
      <c r="B31" s="607">
        <v>6041328.8569999998</v>
      </c>
      <c r="C31" s="608">
        <v>12.405503830209717</v>
      </c>
      <c r="D31" s="609">
        <v>6844165.0079999994</v>
      </c>
      <c r="E31" s="608">
        <v>11.90246968190864</v>
      </c>
      <c r="F31" s="609">
        <v>6748391.9964400008</v>
      </c>
      <c r="G31" s="608">
        <v>11.651924265646164</v>
      </c>
      <c r="H31" s="609">
        <v>7730129.0588844679</v>
      </c>
      <c r="I31" s="608">
        <v>11.447624687199861</v>
      </c>
      <c r="J31" s="609">
        <v>640238.99238148029</v>
      </c>
      <c r="K31" s="608">
        <v>12.077559897171113</v>
      </c>
      <c r="L31" s="609">
        <v>763376.98668952927</v>
      </c>
      <c r="M31" s="608">
        <v>14.627149037974522</v>
      </c>
      <c r="N31" s="609">
        <v>735644.78634562937</v>
      </c>
      <c r="O31" s="608">
        <v>15.140732134688953</v>
      </c>
      <c r="P31" s="609">
        <v>734924.2050537098</v>
      </c>
      <c r="Q31" s="608">
        <v>15.747054286844147</v>
      </c>
      <c r="R31" s="609">
        <v>748176.02737848985</v>
      </c>
      <c r="S31" s="608">
        <v>15.78285691706065</v>
      </c>
      <c r="T31" s="609">
        <v>715745.57613884029</v>
      </c>
      <c r="U31" s="608">
        <v>16.028531592506656</v>
      </c>
      <c r="V31" s="609">
        <v>785433.15325774997</v>
      </c>
      <c r="W31" s="608">
        <v>16.237493775932208</v>
      </c>
      <c r="X31" s="609">
        <v>690694.17499680992</v>
      </c>
      <c r="Y31" s="608">
        <v>16.300052451905874</v>
      </c>
      <c r="Z31" s="609">
        <v>679545.62750031031</v>
      </c>
      <c r="AA31" s="608">
        <v>16.933703459406107</v>
      </c>
      <c r="AB31" s="609">
        <v>618451.06285440992</v>
      </c>
      <c r="AC31" s="610">
        <v>18.311155789541996</v>
      </c>
    </row>
    <row r="32" spans="1:29" s="563" customFormat="1" ht="15" customHeight="1">
      <c r="A32" s="528" t="s">
        <v>464</v>
      </c>
      <c r="B32" s="607">
        <v>510492.39700000011</v>
      </c>
      <c r="C32" s="608">
        <v>20.70297017265861</v>
      </c>
      <c r="D32" s="609">
        <v>550667.66099999996</v>
      </c>
      <c r="E32" s="608">
        <v>19.255103976806801</v>
      </c>
      <c r="F32" s="609">
        <v>513215.01443999994</v>
      </c>
      <c r="G32" s="608">
        <v>18.723216854638995</v>
      </c>
      <c r="H32" s="609">
        <v>558144.28306907997</v>
      </c>
      <c r="I32" s="608">
        <v>18.210987546405054</v>
      </c>
      <c r="J32" s="609">
        <v>174546.40377896008</v>
      </c>
      <c r="K32" s="608">
        <v>16.894311992197597</v>
      </c>
      <c r="L32" s="609">
        <v>144016.91169854984</v>
      </c>
      <c r="M32" s="608">
        <v>17.375879347692983</v>
      </c>
      <c r="N32" s="609">
        <v>173609.92367225981</v>
      </c>
      <c r="O32" s="608">
        <v>14.715008280451704</v>
      </c>
      <c r="P32" s="609">
        <v>211114.00826964999</v>
      </c>
      <c r="Q32" s="608">
        <v>14.914523706678468</v>
      </c>
      <c r="R32" s="609">
        <v>216095.72580176999</v>
      </c>
      <c r="S32" s="608">
        <v>15.457477980381316</v>
      </c>
      <c r="T32" s="609">
        <v>182372.86479661998</v>
      </c>
      <c r="U32" s="608">
        <v>18.354744393305271</v>
      </c>
      <c r="V32" s="609">
        <v>248955.84374465997</v>
      </c>
      <c r="W32" s="608">
        <v>16.306583145358239</v>
      </c>
      <c r="X32" s="609">
        <v>221562.98452659012</v>
      </c>
      <c r="Y32" s="608">
        <v>16.936642706228788</v>
      </c>
      <c r="Z32" s="609">
        <v>235273.59906007</v>
      </c>
      <c r="AA32" s="608">
        <v>16.337490672610127</v>
      </c>
      <c r="AB32" s="609">
        <v>225880.2606967701</v>
      </c>
      <c r="AC32" s="610">
        <v>16.810110310434183</v>
      </c>
    </row>
    <row r="33" spans="1:29" s="598" customFormat="1" ht="15" customHeight="1">
      <c r="A33" s="533" t="s">
        <v>484</v>
      </c>
      <c r="B33" s="597">
        <v>5219415.7609999999</v>
      </c>
      <c r="C33" s="605">
        <v>16.738644626049368</v>
      </c>
      <c r="D33" s="452">
        <v>6589912.3659999995</v>
      </c>
      <c r="E33" s="605">
        <v>16.82249329809677</v>
      </c>
      <c r="F33" s="452">
        <v>6332483.608</v>
      </c>
      <c r="G33" s="605">
        <v>15.786686356415755</v>
      </c>
      <c r="H33" s="452">
        <v>11771037.029493131</v>
      </c>
      <c r="I33" s="605">
        <v>16.742240906635796</v>
      </c>
      <c r="J33" s="452">
        <v>860453.87118035089</v>
      </c>
      <c r="K33" s="605">
        <v>17.97185484945124</v>
      </c>
      <c r="L33" s="452">
        <v>798388.59583234007</v>
      </c>
      <c r="M33" s="605">
        <v>17.504827557789742</v>
      </c>
      <c r="N33" s="452">
        <v>860711.87925498001</v>
      </c>
      <c r="O33" s="605">
        <v>17.529005504078484</v>
      </c>
      <c r="P33" s="452">
        <v>805011.95322141005</v>
      </c>
      <c r="Q33" s="605">
        <v>17.436467884146406</v>
      </c>
      <c r="R33" s="452">
        <v>972891.97055734112</v>
      </c>
      <c r="S33" s="605">
        <v>17.422354862011986</v>
      </c>
      <c r="T33" s="452">
        <v>1069469.8890611702</v>
      </c>
      <c r="U33" s="605">
        <v>15.965491764016672</v>
      </c>
      <c r="V33" s="452">
        <v>1066084.8953961108</v>
      </c>
      <c r="W33" s="605">
        <v>17.92968835799687</v>
      </c>
      <c r="X33" s="452">
        <v>983913.28360170138</v>
      </c>
      <c r="Y33" s="605">
        <v>17.782277761145544</v>
      </c>
      <c r="Z33" s="452">
        <v>1017676.8343805193</v>
      </c>
      <c r="AA33" s="605">
        <v>17.532232412152062</v>
      </c>
      <c r="AB33" s="452">
        <v>1382527.4962467281</v>
      </c>
      <c r="AC33" s="606">
        <v>15.725753823698017</v>
      </c>
    </row>
    <row r="34" spans="1:29" s="563" customFormat="1" ht="15" customHeight="1">
      <c r="A34" s="528" t="s">
        <v>476</v>
      </c>
      <c r="B34" s="607">
        <v>1347963.1680000001</v>
      </c>
      <c r="C34" s="608">
        <v>12.542452337933613</v>
      </c>
      <c r="D34" s="609">
        <v>1281447.689</v>
      </c>
      <c r="E34" s="608">
        <v>12.590724960291379</v>
      </c>
      <c r="F34" s="609">
        <v>1446994.7990000001</v>
      </c>
      <c r="G34" s="608">
        <v>12.617854897431458</v>
      </c>
      <c r="H34" s="609">
        <v>1950831.0592122404</v>
      </c>
      <c r="I34" s="608">
        <v>12.833110482916828</v>
      </c>
      <c r="J34" s="609">
        <v>122818.71412503999</v>
      </c>
      <c r="K34" s="608">
        <v>13.030413364691267</v>
      </c>
      <c r="L34" s="609">
        <v>109953.82862584002</v>
      </c>
      <c r="M34" s="608">
        <v>13.779119386534131</v>
      </c>
      <c r="N34" s="609">
        <v>139094.75849964996</v>
      </c>
      <c r="O34" s="608">
        <v>15.364093840764683</v>
      </c>
      <c r="P34" s="609">
        <v>70424.937107660022</v>
      </c>
      <c r="Q34" s="608">
        <v>16.065059938722538</v>
      </c>
      <c r="R34" s="609">
        <v>113129.75387256</v>
      </c>
      <c r="S34" s="608">
        <v>15.628586544940543</v>
      </c>
      <c r="T34" s="609">
        <v>87116.496623369996</v>
      </c>
      <c r="U34" s="608">
        <v>16.312438117822605</v>
      </c>
      <c r="V34" s="609">
        <v>120888.74291370994</v>
      </c>
      <c r="W34" s="608">
        <v>16.301430114065109</v>
      </c>
      <c r="X34" s="609">
        <v>122196.94427999</v>
      </c>
      <c r="Y34" s="608">
        <v>15.832679931088775</v>
      </c>
      <c r="Z34" s="609">
        <v>112271.84773074002</v>
      </c>
      <c r="AA34" s="608">
        <v>17.441484094860265</v>
      </c>
      <c r="AB34" s="609">
        <v>277693.39254100999</v>
      </c>
      <c r="AC34" s="610">
        <v>18.668560960465403</v>
      </c>
    </row>
    <row r="35" spans="1:29" s="563" customFormat="1" ht="15" customHeight="1">
      <c r="A35" s="528" t="s">
        <v>464</v>
      </c>
      <c r="B35" s="607">
        <v>3871452.5929999999</v>
      </c>
      <c r="C35" s="608">
        <v>18.199675728548954</v>
      </c>
      <c r="D35" s="609">
        <v>5308464.6769999992</v>
      </c>
      <c r="E35" s="608">
        <v>17.844029671948785</v>
      </c>
      <c r="F35" s="609">
        <v>4885488.8089999994</v>
      </c>
      <c r="G35" s="608">
        <v>16.725237813459497</v>
      </c>
      <c r="H35" s="609">
        <v>9820205.9702808913</v>
      </c>
      <c r="I35" s="608">
        <v>17.518808431612495</v>
      </c>
      <c r="J35" s="609">
        <v>737635.1570553109</v>
      </c>
      <c r="K35" s="608">
        <v>18.794621339466627</v>
      </c>
      <c r="L35" s="609">
        <v>688434.76720650005</v>
      </c>
      <c r="M35" s="608">
        <v>18.099881580750282</v>
      </c>
      <c r="N35" s="609">
        <v>721617.12075533008</v>
      </c>
      <c r="O35" s="608">
        <v>17.946301402859977</v>
      </c>
      <c r="P35" s="609">
        <v>734587.01611375005</v>
      </c>
      <c r="Q35" s="608">
        <v>17.567944912989596</v>
      </c>
      <c r="R35" s="609">
        <v>859762.21668478113</v>
      </c>
      <c r="S35" s="608">
        <v>17.658383573528496</v>
      </c>
      <c r="T35" s="609">
        <v>982353.39243780007</v>
      </c>
      <c r="U35" s="608">
        <v>15.934724067694255</v>
      </c>
      <c r="V35" s="609">
        <v>945196.152482401</v>
      </c>
      <c r="W35" s="608">
        <v>18.13793940909439</v>
      </c>
      <c r="X35" s="609">
        <v>861716.33932171133</v>
      </c>
      <c r="Y35" s="608">
        <v>18.058743329380402</v>
      </c>
      <c r="Z35" s="609">
        <v>905404.98664977937</v>
      </c>
      <c r="AA35" s="608">
        <v>17.543485366808856</v>
      </c>
      <c r="AB35" s="609">
        <v>1104834.1037057182</v>
      </c>
      <c r="AC35" s="610">
        <v>14.9860969877424</v>
      </c>
    </row>
    <row r="36" spans="1:29" s="563" customFormat="1" ht="15" customHeight="1">
      <c r="A36" s="539"/>
      <c r="B36" s="611"/>
      <c r="C36" s="612"/>
      <c r="D36" s="612"/>
      <c r="E36" s="612"/>
      <c r="F36" s="612"/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3"/>
    </row>
    <row r="37" spans="1:29" s="578" customFormat="1" ht="15" customHeight="1">
      <c r="A37" s="533" t="s">
        <v>482</v>
      </c>
      <c r="B37" s="611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3"/>
    </row>
    <row r="38" spans="1:29" s="578" customFormat="1" ht="15" customHeight="1">
      <c r="A38" s="533" t="s">
        <v>426</v>
      </c>
      <c r="B38" s="597">
        <v>1689160.9439999999</v>
      </c>
      <c r="C38" s="605">
        <v>5.4747077913731355</v>
      </c>
      <c r="D38" s="452">
        <v>1218216.6259999999</v>
      </c>
      <c r="E38" s="605">
        <v>5.1109415692870384</v>
      </c>
      <c r="F38" s="452">
        <v>1043286.0580000001</v>
      </c>
      <c r="G38" s="605">
        <v>4.729414081319967</v>
      </c>
      <c r="H38" s="452">
        <v>1427969.6445035851</v>
      </c>
      <c r="I38" s="605">
        <v>4.4601625000897993</v>
      </c>
      <c r="J38" s="452">
        <v>119071.308328935</v>
      </c>
      <c r="K38" s="605">
        <v>3.3118966934886234</v>
      </c>
      <c r="L38" s="452">
        <v>187219.05583351303</v>
      </c>
      <c r="M38" s="605">
        <v>5.3140312289761455</v>
      </c>
      <c r="N38" s="452">
        <v>109763.67513002499</v>
      </c>
      <c r="O38" s="605">
        <v>7.2066390966987433</v>
      </c>
      <c r="P38" s="452">
        <v>88996.118464272004</v>
      </c>
      <c r="Q38" s="605">
        <v>4.0202705617383101</v>
      </c>
      <c r="R38" s="452">
        <v>91125.994161830997</v>
      </c>
      <c r="S38" s="605">
        <v>4.1767315488596948</v>
      </c>
      <c r="T38" s="452">
        <v>72562.985466276994</v>
      </c>
      <c r="U38" s="605">
        <v>5.2470302589439441</v>
      </c>
      <c r="V38" s="452">
        <v>67559.843257569999</v>
      </c>
      <c r="W38" s="605">
        <v>4.2753307419462354</v>
      </c>
      <c r="X38" s="452">
        <v>175427.10186212801</v>
      </c>
      <c r="Y38" s="605">
        <v>3.3304511720328969</v>
      </c>
      <c r="Z38" s="452">
        <v>133534.85507429997</v>
      </c>
      <c r="AA38" s="605">
        <v>5.2984936476665263</v>
      </c>
      <c r="AB38" s="452">
        <v>153500.99372416001</v>
      </c>
      <c r="AC38" s="606">
        <v>5.6432461654962163</v>
      </c>
    </row>
    <row r="39" spans="1:29" s="598" customFormat="1" ht="15" customHeight="1">
      <c r="A39" s="533" t="s">
        <v>483</v>
      </c>
      <c r="B39" s="597">
        <v>789864.42600000009</v>
      </c>
      <c r="C39" s="605">
        <v>5.4008544873623663</v>
      </c>
      <c r="D39" s="452">
        <v>752628.29099999985</v>
      </c>
      <c r="E39" s="605">
        <v>4.9373761797375764</v>
      </c>
      <c r="F39" s="452">
        <v>690777.45600000001</v>
      </c>
      <c r="G39" s="605">
        <v>3.9859610868945317</v>
      </c>
      <c r="H39" s="452">
        <v>654652.37787541503</v>
      </c>
      <c r="I39" s="605">
        <v>4.5378294125773913</v>
      </c>
      <c r="J39" s="452">
        <v>100449.36279851501</v>
      </c>
      <c r="K39" s="605">
        <v>3.2801028850365408</v>
      </c>
      <c r="L39" s="452">
        <v>119063.85891748001</v>
      </c>
      <c r="M39" s="605">
        <v>5.6723869804586498</v>
      </c>
      <c r="N39" s="452">
        <v>80422.828722295977</v>
      </c>
      <c r="O39" s="605">
        <v>7.9244955722974382</v>
      </c>
      <c r="P39" s="452">
        <v>71824.554468120012</v>
      </c>
      <c r="Q39" s="605">
        <v>3.7252944701752897</v>
      </c>
      <c r="R39" s="452">
        <v>81385.128662859992</v>
      </c>
      <c r="S39" s="605">
        <v>4.0480971315601257</v>
      </c>
      <c r="T39" s="452">
        <v>46739.007320719997</v>
      </c>
      <c r="U39" s="605">
        <v>4.8485999016710633</v>
      </c>
      <c r="V39" s="452">
        <v>58246.990235909994</v>
      </c>
      <c r="W39" s="605">
        <v>4.2487757648054458</v>
      </c>
      <c r="X39" s="452">
        <v>144410.71641415</v>
      </c>
      <c r="Y39" s="605">
        <v>3.3457155753174961</v>
      </c>
      <c r="Z39" s="452">
        <v>104939.61806523998</v>
      </c>
      <c r="AA39" s="605">
        <v>4.8901006443634172</v>
      </c>
      <c r="AB39" s="452">
        <v>136140.63626442</v>
      </c>
      <c r="AC39" s="606">
        <v>5.4871087384017327</v>
      </c>
    </row>
    <row r="40" spans="1:29" s="563" customFormat="1" ht="15" customHeight="1">
      <c r="A40" s="528" t="s">
        <v>476</v>
      </c>
      <c r="B40" s="607">
        <v>779652.50699999998</v>
      </c>
      <c r="C40" s="608">
        <v>5.3276726644066326</v>
      </c>
      <c r="D40" s="609">
        <v>715663.04799999995</v>
      </c>
      <c r="E40" s="608">
        <v>4.8303900558940143</v>
      </c>
      <c r="F40" s="609">
        <v>684059.01900000009</v>
      </c>
      <c r="G40" s="608">
        <v>3.8965759055213915</v>
      </c>
      <c r="H40" s="609">
        <v>648237.99710421497</v>
      </c>
      <c r="I40" s="608">
        <v>4.4531274626473998</v>
      </c>
      <c r="J40" s="609">
        <v>100390.36266313501</v>
      </c>
      <c r="K40" s="608">
        <v>3.275592850646539</v>
      </c>
      <c r="L40" s="609">
        <v>119037.02494768001</v>
      </c>
      <c r="M40" s="608">
        <v>5.6725385535673984</v>
      </c>
      <c r="N40" s="609">
        <v>80364.907303045984</v>
      </c>
      <c r="O40" s="608">
        <v>7.9266033406272021</v>
      </c>
      <c r="P40" s="609">
        <v>71824.553142610006</v>
      </c>
      <c r="Q40" s="608">
        <v>3.7252945389249708</v>
      </c>
      <c r="R40" s="609">
        <v>80460.048171599992</v>
      </c>
      <c r="S40" s="608">
        <v>4.0366947007165539</v>
      </c>
      <c r="T40" s="609">
        <v>46725.55639921</v>
      </c>
      <c r="U40" s="608">
        <v>4.848556108814714</v>
      </c>
      <c r="V40" s="609">
        <v>58210.230210449998</v>
      </c>
      <c r="W40" s="608">
        <v>4.2483013632799391</v>
      </c>
      <c r="X40" s="609">
        <v>144300.15729340998</v>
      </c>
      <c r="Y40" s="608">
        <v>3.3482789777363937</v>
      </c>
      <c r="Z40" s="609">
        <v>104930.57349825998</v>
      </c>
      <c r="AA40" s="608">
        <v>4.8905221501394962</v>
      </c>
      <c r="AB40" s="609">
        <v>136041.87802018999</v>
      </c>
      <c r="AC40" s="610">
        <v>5.4910920502523917</v>
      </c>
    </row>
    <row r="41" spans="1:29" s="563" customFormat="1" ht="15" customHeight="1">
      <c r="A41" s="528" t="s">
        <v>464</v>
      </c>
      <c r="B41" s="607">
        <v>10211.918999999998</v>
      </c>
      <c r="C41" s="608">
        <v>10.988089534396035</v>
      </c>
      <c r="D41" s="609">
        <v>36965.243000000002</v>
      </c>
      <c r="E41" s="608">
        <v>7.0086736816527893</v>
      </c>
      <c r="F41" s="609">
        <v>6718.4369999999999</v>
      </c>
      <c r="G41" s="608">
        <v>13.086997456402436</v>
      </c>
      <c r="H41" s="609">
        <v>6414.3807711999989</v>
      </c>
      <c r="I41" s="608">
        <v>13.097817403930593</v>
      </c>
      <c r="J41" s="609">
        <v>59.000135379999996</v>
      </c>
      <c r="K41" s="608">
        <v>10.954051175483928</v>
      </c>
      <c r="L41" s="609">
        <v>26.833969800000002</v>
      </c>
      <c r="M41" s="608">
        <v>5</v>
      </c>
      <c r="N41" s="609">
        <v>57.92141925</v>
      </c>
      <c r="O41" s="608">
        <v>5.0000056576652341</v>
      </c>
      <c r="P41" s="609">
        <v>1.32551E-3</v>
      </c>
      <c r="Q41" s="608">
        <v>0</v>
      </c>
      <c r="R41" s="609">
        <v>925.08049126000003</v>
      </c>
      <c r="S41" s="608">
        <v>5.0398380055867413</v>
      </c>
      <c r="T41" s="609">
        <v>13.450921510000002</v>
      </c>
      <c r="U41" s="608">
        <v>5.0007266966796831</v>
      </c>
      <c r="V41" s="609">
        <v>36.760025460000001</v>
      </c>
      <c r="W41" s="608">
        <v>5</v>
      </c>
      <c r="X41" s="609">
        <v>110.55912074</v>
      </c>
      <c r="Y41" s="608">
        <v>0</v>
      </c>
      <c r="Z41" s="609">
        <v>9.0445669800000008</v>
      </c>
      <c r="AA41" s="608">
        <v>0</v>
      </c>
      <c r="AB41" s="609">
        <v>98.758244230000003</v>
      </c>
      <c r="AC41" s="610">
        <v>0</v>
      </c>
    </row>
    <row r="42" spans="1:29" s="598" customFormat="1" ht="15" customHeight="1">
      <c r="A42" s="533" t="s">
        <v>484</v>
      </c>
      <c r="B42" s="597">
        <v>899296.51799999992</v>
      </c>
      <c r="C42" s="605">
        <v>5.5395741579308551</v>
      </c>
      <c r="D42" s="452">
        <v>465588.33499999996</v>
      </c>
      <c r="E42" s="605">
        <v>5.3915117912909052</v>
      </c>
      <c r="F42" s="452">
        <v>352508.60200000001</v>
      </c>
      <c r="G42" s="605">
        <v>6.1862879426414681</v>
      </c>
      <c r="H42" s="452">
        <v>773317.26662816992</v>
      </c>
      <c r="I42" s="605">
        <v>4.3944135104623774</v>
      </c>
      <c r="J42" s="452">
        <v>18621.945530420002</v>
      </c>
      <c r="K42" s="605">
        <v>3.4833969158865825</v>
      </c>
      <c r="L42" s="452">
        <v>68155.196916033005</v>
      </c>
      <c r="M42" s="605">
        <v>4.6880009250897645</v>
      </c>
      <c r="N42" s="452">
        <v>29340.846407729005</v>
      </c>
      <c r="O42" s="605">
        <v>5.2390050488596538</v>
      </c>
      <c r="P42" s="452">
        <v>17171.563996151999</v>
      </c>
      <c r="Q42" s="605">
        <v>5.2540851612709423</v>
      </c>
      <c r="R42" s="452">
        <v>9740.8654989709994</v>
      </c>
      <c r="S42" s="605">
        <v>5.2514747124423664</v>
      </c>
      <c r="T42" s="452">
        <v>25823.978145557001</v>
      </c>
      <c r="U42" s="605">
        <v>5.9681522828401024</v>
      </c>
      <c r="V42" s="452">
        <v>9312.8530216599993</v>
      </c>
      <c r="W42" s="605">
        <v>4.4414181365005101</v>
      </c>
      <c r="X42" s="452">
        <v>31016.385447978002</v>
      </c>
      <c r="Y42" s="605">
        <v>3.2593808850821286</v>
      </c>
      <c r="Z42" s="452">
        <v>28595.237009059998</v>
      </c>
      <c r="AA42" s="605">
        <v>6.7972259635961327</v>
      </c>
      <c r="AB42" s="452">
        <v>17360.35745974</v>
      </c>
      <c r="AC42" s="606">
        <v>6.8676822820121535</v>
      </c>
    </row>
    <row r="43" spans="1:29" s="563" customFormat="1" ht="15" customHeight="1">
      <c r="A43" s="528" t="s">
        <v>476</v>
      </c>
      <c r="B43" s="607">
        <v>893111.19299999997</v>
      </c>
      <c r="C43" s="608">
        <v>5.4458607824210743</v>
      </c>
      <c r="D43" s="609">
        <v>459310.59899999993</v>
      </c>
      <c r="E43" s="608">
        <v>5.190196688341608</v>
      </c>
      <c r="F43" s="609">
        <v>346477.22200000001</v>
      </c>
      <c r="G43" s="608">
        <v>6.0189691524368092</v>
      </c>
      <c r="H43" s="609">
        <v>768520.77376234997</v>
      </c>
      <c r="I43" s="608">
        <v>4.3260410800444369</v>
      </c>
      <c r="J43" s="609">
        <v>18183.210219080003</v>
      </c>
      <c r="K43" s="608">
        <v>3.4134536736726115</v>
      </c>
      <c r="L43" s="609">
        <v>67509.151056529998</v>
      </c>
      <c r="M43" s="608">
        <v>4.6564340283537531</v>
      </c>
      <c r="N43" s="609">
        <v>28846.975872820003</v>
      </c>
      <c r="O43" s="608">
        <v>5.2218035430107115</v>
      </c>
      <c r="P43" s="609">
        <v>16599.50702189</v>
      </c>
      <c r="Q43" s="608">
        <v>5.2152286809988295</v>
      </c>
      <c r="R43" s="609">
        <v>9164.0437931899996</v>
      </c>
      <c r="S43" s="608">
        <v>5.1278137166842663</v>
      </c>
      <c r="T43" s="609">
        <v>25117.458729829999</v>
      </c>
      <c r="U43" s="608">
        <v>5.9587141096733083</v>
      </c>
      <c r="V43" s="609">
        <v>8340.4867337300002</v>
      </c>
      <c r="W43" s="608">
        <v>4.4857822671394061</v>
      </c>
      <c r="X43" s="609">
        <v>30450.975668070001</v>
      </c>
      <c r="Y43" s="608">
        <v>3.1896961927266583</v>
      </c>
      <c r="Z43" s="609">
        <v>27685.771534109997</v>
      </c>
      <c r="AA43" s="608">
        <v>6.8544177274516569</v>
      </c>
      <c r="AB43" s="609">
        <v>16524.835125370002</v>
      </c>
      <c r="AC43" s="610">
        <v>6.9835586396065343</v>
      </c>
    </row>
    <row r="44" spans="1:29" s="563" customFormat="1" ht="15" customHeight="1">
      <c r="A44" s="528" t="s">
        <v>464</v>
      </c>
      <c r="B44" s="607">
        <v>6185.3250000000007</v>
      </c>
      <c r="C44" s="608">
        <v>19.071032020144457</v>
      </c>
      <c r="D44" s="609">
        <v>6277.7359999999999</v>
      </c>
      <c r="E44" s="608">
        <v>20.12073272753107</v>
      </c>
      <c r="F44" s="609">
        <v>6031.380000000001</v>
      </c>
      <c r="G44" s="608">
        <v>15.798043398028309</v>
      </c>
      <c r="H44" s="609">
        <v>4796.4928658199997</v>
      </c>
      <c r="I44" s="608">
        <v>15.349424723602954</v>
      </c>
      <c r="J44" s="609">
        <v>438.73531134000018</v>
      </c>
      <c r="K44" s="608">
        <v>6.3821667292765998</v>
      </c>
      <c r="L44" s="609">
        <v>646.04585950299963</v>
      </c>
      <c r="M44" s="608">
        <v>7.9866125774835064</v>
      </c>
      <c r="N44" s="609">
        <v>493.87053490900007</v>
      </c>
      <c r="O44" s="608">
        <v>6.2437449333560258</v>
      </c>
      <c r="P44" s="609">
        <v>572.05697426199993</v>
      </c>
      <c r="Q44" s="608">
        <v>6.3815924658623659</v>
      </c>
      <c r="R44" s="609">
        <v>576.82170578099999</v>
      </c>
      <c r="S44" s="608">
        <v>7.216093535345955</v>
      </c>
      <c r="T44" s="609">
        <v>706.51941572700002</v>
      </c>
      <c r="U44" s="608">
        <v>6.3036886031803094</v>
      </c>
      <c r="V44" s="609">
        <v>972.36628792999988</v>
      </c>
      <c r="W44" s="608">
        <v>4.0608841261792721</v>
      </c>
      <c r="X44" s="609">
        <v>565.40977990800002</v>
      </c>
      <c r="Y44" s="608">
        <v>7.0123525292914755</v>
      </c>
      <c r="Z44" s="609">
        <v>909.46547494999993</v>
      </c>
      <c r="AA44" s="608">
        <v>5.0562053846413573</v>
      </c>
      <c r="AB44" s="609">
        <v>835.52233436999973</v>
      </c>
      <c r="AC44" s="610">
        <v>4.5758971011654834</v>
      </c>
    </row>
    <row r="45" spans="1:29" s="563" customFormat="1" ht="15" customHeight="1">
      <c r="A45" s="553"/>
      <c r="B45" s="614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  <c r="AC45" s="616"/>
    </row>
    <row r="46" spans="1:29" s="563" customFormat="1" ht="15" customHeight="1">
      <c r="A46" s="617"/>
      <c r="B46" s="5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</row>
    <row r="47" spans="1:29" ht="15" customHeight="1">
      <c r="A47" s="617" t="s">
        <v>485</v>
      </c>
      <c r="B47" s="531"/>
      <c r="J47" s="531"/>
      <c r="V47" s="618"/>
      <c r="W47" s="618"/>
      <c r="X47" s="619"/>
      <c r="Z47" s="619"/>
    </row>
    <row r="48" spans="1:29" s="563" customFormat="1" ht="15" customHeight="1">
      <c r="A48" s="617" t="s">
        <v>393</v>
      </c>
      <c r="B48" s="446"/>
      <c r="C48" s="446"/>
      <c r="D48" s="446"/>
      <c r="E48" s="446"/>
      <c r="F48" s="446"/>
      <c r="G48" s="446"/>
      <c r="H48" s="446"/>
      <c r="I48" s="446"/>
      <c r="J48" s="531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</row>
    <row r="49" spans="1:75" s="563" customFormat="1" ht="15" customHeight="1">
      <c r="A49" s="1724" t="s">
        <v>996</v>
      </c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</row>
    <row r="50" spans="1:75" s="563" customFormat="1" ht="15" customHeight="1">
      <c r="A50" s="531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</row>
    <row r="51" spans="1:75" s="563" customFormat="1" ht="15" customHeight="1">
      <c r="A51" s="531"/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</row>
    <row r="52" spans="1:75" s="563" customFormat="1" ht="15" customHeight="1">
      <c r="A52" s="531"/>
      <c r="B52" s="446"/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</row>
    <row r="53" spans="1:75" s="563" customFormat="1" ht="15" customHeight="1">
      <c r="A53" s="531"/>
      <c r="B53" s="446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</row>
    <row r="54" spans="1:75" s="563" customFormat="1" ht="15" customHeight="1">
      <c r="A54" s="531"/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</row>
    <row r="55" spans="1:75" s="563" customFormat="1" ht="15" customHeight="1">
      <c r="A55" s="531"/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</row>
    <row r="56" spans="1:75" s="563" customFormat="1" ht="15" customHeight="1">
      <c r="A56" s="531"/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573"/>
      <c r="AW56" s="573"/>
      <c r="AX56" s="573"/>
      <c r="AY56" s="573"/>
      <c r="AZ56" s="573"/>
      <c r="BA56" s="573"/>
      <c r="BB56" s="573"/>
      <c r="BC56" s="573"/>
      <c r="BD56" s="573"/>
      <c r="BE56" s="573"/>
      <c r="BF56" s="573"/>
      <c r="BG56" s="573"/>
      <c r="BH56" s="573"/>
      <c r="BI56" s="573"/>
      <c r="BJ56" s="573"/>
      <c r="BK56" s="573"/>
      <c r="BL56" s="573"/>
      <c r="BM56" s="573"/>
      <c r="BN56" s="573"/>
      <c r="BO56" s="573"/>
      <c r="BP56" s="573"/>
      <c r="BQ56" s="573"/>
      <c r="BR56" s="573"/>
      <c r="BS56" s="573"/>
      <c r="BT56" s="573"/>
      <c r="BU56" s="573"/>
      <c r="BV56" s="573"/>
      <c r="BW56" s="573"/>
    </row>
    <row r="57" spans="1:75" s="563" customFormat="1" ht="15" customHeight="1">
      <c r="A57" s="531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  <c r="AO57" s="573"/>
      <c r="AP57" s="573"/>
      <c r="AQ57" s="573"/>
      <c r="AR57" s="573"/>
      <c r="AS57" s="573"/>
      <c r="AT57" s="573"/>
      <c r="AU57" s="573"/>
      <c r="AV57" s="573"/>
      <c r="AW57" s="573"/>
      <c r="AX57" s="573"/>
      <c r="AY57" s="573"/>
      <c r="AZ57" s="573"/>
      <c r="BA57" s="573"/>
      <c r="BB57" s="573"/>
      <c r="BC57" s="573"/>
      <c r="BD57" s="573"/>
      <c r="BE57" s="573"/>
      <c r="BF57" s="573"/>
      <c r="BG57" s="573"/>
      <c r="BH57" s="573"/>
      <c r="BI57" s="573"/>
      <c r="BJ57" s="573"/>
      <c r="BK57" s="573"/>
      <c r="BL57" s="573"/>
      <c r="BM57" s="573"/>
      <c r="BN57" s="573"/>
      <c r="BO57" s="573"/>
      <c r="BP57" s="573"/>
      <c r="BQ57" s="573"/>
      <c r="BR57" s="573"/>
      <c r="BS57" s="573"/>
      <c r="BT57" s="573"/>
      <c r="BU57" s="573"/>
      <c r="BV57" s="573"/>
      <c r="BW57" s="573"/>
    </row>
    <row r="58" spans="1:75" s="563" customFormat="1" ht="15" customHeight="1">
      <c r="A58" s="531"/>
      <c r="B58" s="446"/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  <c r="AO58" s="573"/>
      <c r="AP58" s="573"/>
      <c r="AQ58" s="573"/>
      <c r="AR58" s="573"/>
      <c r="AS58" s="573"/>
      <c r="AT58" s="573"/>
      <c r="AU58" s="573"/>
      <c r="AV58" s="573"/>
      <c r="AW58" s="573"/>
      <c r="AX58" s="573"/>
      <c r="AY58" s="573"/>
      <c r="AZ58" s="573"/>
      <c r="BA58" s="573"/>
      <c r="BB58" s="573"/>
      <c r="BC58" s="573"/>
      <c r="BD58" s="573"/>
      <c r="BE58" s="573"/>
      <c r="BF58" s="573"/>
      <c r="BG58" s="573"/>
      <c r="BH58" s="573"/>
      <c r="BI58" s="573"/>
      <c r="BJ58" s="573"/>
      <c r="BK58" s="573"/>
      <c r="BL58" s="573"/>
      <c r="BM58" s="573"/>
      <c r="BN58" s="573"/>
      <c r="BO58" s="573"/>
      <c r="BP58" s="573"/>
      <c r="BQ58" s="573"/>
      <c r="BR58" s="573"/>
      <c r="BS58" s="573"/>
      <c r="BT58" s="573"/>
      <c r="BU58" s="573"/>
      <c r="BV58" s="573"/>
      <c r="BW58" s="573"/>
    </row>
    <row r="59" spans="1:75" ht="15" customHeight="1"/>
    <row r="60" spans="1:75" ht="15" customHeight="1"/>
    <row r="61" spans="1:75" ht="15" customHeight="1"/>
    <row r="62" spans="1:75" ht="15" customHeight="1"/>
    <row r="63" spans="1:75" ht="15" customHeight="1"/>
    <row r="64" spans="1:7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</sheetData>
  <mergeCells count="18">
    <mergeCell ref="A1:AC1"/>
    <mergeCell ref="A3:AC3"/>
    <mergeCell ref="A5:Y5"/>
    <mergeCell ref="A8:A9"/>
    <mergeCell ref="B8:C8"/>
    <mergeCell ref="D8:E8"/>
    <mergeCell ref="F8:G8"/>
    <mergeCell ref="H8:I8"/>
    <mergeCell ref="J8:K8"/>
    <mergeCell ref="L8:M8"/>
    <mergeCell ref="Z8:AA8"/>
    <mergeCell ref="AB8:AC8"/>
    <mergeCell ref="N8:O8"/>
    <mergeCell ref="P8:Q8"/>
    <mergeCell ref="R8:S8"/>
    <mergeCell ref="T8:U8"/>
    <mergeCell ref="V8:W8"/>
    <mergeCell ref="X8:Y8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P43"/>
  <sheetViews>
    <sheetView view="pageBreakPreview" topLeftCell="A29" zoomScale="80" zoomScaleNormal="100" zoomScaleSheetLayoutView="80" workbookViewId="0">
      <selection activeCell="A43" sqref="A43"/>
    </sheetView>
  </sheetViews>
  <sheetFormatPr defaultColWidth="8" defaultRowHeight="15"/>
  <cols>
    <col min="1" max="1" width="39.5703125" style="617" customWidth="1"/>
    <col min="2" max="14" width="13.5703125" style="617" customWidth="1"/>
    <col min="15" max="15" width="13" style="563" customWidth="1"/>
    <col min="16" max="16" width="12.85546875" style="563" customWidth="1"/>
    <col min="17" max="20" width="8" style="563"/>
    <col min="21" max="21" width="8" style="563" collapsed="1"/>
    <col min="22" max="23" width="8" style="563"/>
    <col min="24" max="24" width="8" style="563" collapsed="1"/>
    <col min="25" max="26" width="8" style="563"/>
    <col min="27" max="27" width="8" style="563" collapsed="1"/>
    <col min="28" max="31" width="8" style="563"/>
    <col min="32" max="35" width="8" style="563" collapsed="1"/>
    <col min="36" max="36" width="8" style="563"/>
    <col min="37" max="38" width="8" style="563" collapsed="1"/>
    <col min="39" max="39" width="8" style="563"/>
    <col min="40" max="40" width="8" style="563" collapsed="1"/>
    <col min="41" max="44" width="8" style="563"/>
    <col min="45" max="50" width="8" style="563" collapsed="1"/>
    <col min="51" max="51" width="8" style="563"/>
    <col min="52" max="53" width="8" style="563" collapsed="1"/>
    <col min="54" max="54" width="8" style="563"/>
    <col min="55" max="55" width="8" style="563" collapsed="1"/>
    <col min="56" max="59" width="8" style="563"/>
    <col min="60" max="68" width="8" style="563" collapsed="1"/>
    <col min="69" max="16384" width="8" style="563"/>
  </cols>
  <sheetData>
    <row r="1" spans="1:15" ht="19.5" thickBot="1">
      <c r="A1" s="2074" t="s">
        <v>429</v>
      </c>
      <c r="B1" s="2074"/>
      <c r="C1" s="2074"/>
      <c r="D1" s="2074"/>
      <c r="E1" s="2074"/>
      <c r="F1" s="2074"/>
      <c r="G1" s="2074"/>
      <c r="H1" s="2074"/>
      <c r="I1" s="2074"/>
      <c r="J1" s="2074"/>
      <c r="K1" s="2074"/>
      <c r="L1" s="2074"/>
      <c r="M1" s="2074"/>
      <c r="N1" s="2074"/>
      <c r="O1" s="2074"/>
    </row>
    <row r="2" spans="1:15" ht="15" customHeight="1">
      <c r="A2" s="620"/>
      <c r="B2" s="620"/>
      <c r="C2" s="620"/>
      <c r="D2" s="620"/>
      <c r="E2" s="620"/>
      <c r="F2" s="620"/>
      <c r="G2" s="620"/>
      <c r="H2" s="620"/>
      <c r="I2" s="620"/>
      <c r="J2" s="620"/>
      <c r="K2" s="620"/>
    </row>
    <row r="3" spans="1:15" s="621" customFormat="1" ht="21">
      <c r="A3" s="2075" t="s">
        <v>1093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</row>
    <row r="4" spans="1:15" ht="15" customHeight="1">
      <c r="A4" s="622"/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</row>
    <row r="5" spans="1:15" ht="21">
      <c r="A5" s="2075" t="s">
        <v>1095</v>
      </c>
      <c r="B5" s="2075"/>
      <c r="C5" s="2075"/>
      <c r="D5" s="2075"/>
      <c r="E5" s="2075"/>
      <c r="F5" s="2075"/>
      <c r="G5" s="2075"/>
      <c r="H5" s="2075"/>
      <c r="I5" s="2075"/>
      <c r="J5" s="2075"/>
      <c r="K5" s="2075"/>
      <c r="L5" s="2075"/>
      <c r="M5" s="2075"/>
      <c r="N5" s="2075"/>
      <c r="O5" s="2075"/>
    </row>
    <row r="6" spans="1:15" ht="15" customHeight="1">
      <c r="B6" s="624"/>
      <c r="C6" s="624"/>
      <c r="D6" s="624"/>
      <c r="E6" s="624"/>
      <c r="F6" s="624"/>
      <c r="G6" s="624"/>
      <c r="H6" s="624"/>
      <c r="L6" s="624"/>
      <c r="M6" s="624"/>
      <c r="N6" s="624"/>
    </row>
    <row r="7" spans="1:15" ht="15" customHeight="1">
      <c r="A7" s="520" t="s">
        <v>461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</row>
    <row r="8" spans="1:15" ht="25.5" customHeight="1">
      <c r="A8" s="1930"/>
      <c r="B8" s="625" t="s">
        <v>198</v>
      </c>
      <c r="C8" s="625" t="s">
        <v>199</v>
      </c>
      <c r="D8" s="625" t="s">
        <v>200</v>
      </c>
      <c r="E8" s="625" t="s">
        <v>421</v>
      </c>
      <c r="F8" s="625" t="s">
        <v>155</v>
      </c>
      <c r="G8" s="625" t="s">
        <v>156</v>
      </c>
      <c r="H8" s="625" t="s">
        <v>486</v>
      </c>
      <c r="I8" s="625" t="s">
        <v>487</v>
      </c>
      <c r="J8" s="625" t="s">
        <v>159</v>
      </c>
      <c r="K8" s="625" t="s">
        <v>160</v>
      </c>
      <c r="L8" s="625" t="s">
        <v>161</v>
      </c>
      <c r="M8" s="625" t="s">
        <v>998</v>
      </c>
      <c r="N8" s="625" t="s">
        <v>1090</v>
      </c>
      <c r="O8" s="625" t="s">
        <v>1116</v>
      </c>
    </row>
    <row r="9" spans="1:15" s="578" customFormat="1" ht="15" customHeight="1">
      <c r="A9" s="652" t="s">
        <v>488</v>
      </c>
      <c r="B9" s="653">
        <v>13091764.123</v>
      </c>
      <c r="C9" s="654">
        <v>13864890.037999999</v>
      </c>
      <c r="D9" s="654">
        <v>14623065.049000001</v>
      </c>
      <c r="E9" s="655">
        <v>18497652.683498934</v>
      </c>
      <c r="F9" s="655">
        <v>19105603.596508753</v>
      </c>
      <c r="G9" s="655">
        <v>19225487.510935813</v>
      </c>
      <c r="H9" s="655">
        <v>19399532.449431572</v>
      </c>
      <c r="I9" s="655">
        <v>19521369.710006934</v>
      </c>
      <c r="J9" s="655">
        <v>20050802.573056903</v>
      </c>
      <c r="K9" s="654">
        <v>20362147.106207438</v>
      </c>
      <c r="L9" s="654">
        <v>20681334.100437008</v>
      </c>
      <c r="M9" s="654">
        <v>21101197.723527506</v>
      </c>
      <c r="N9" s="654">
        <v>21480999.652412605</v>
      </c>
      <c r="O9" s="907">
        <v>22213513.857719403</v>
      </c>
    </row>
    <row r="10" spans="1:15" ht="15" customHeight="1">
      <c r="A10" s="528" t="s">
        <v>476</v>
      </c>
      <c r="B10" s="657">
        <v>7789143.8440000005</v>
      </c>
      <c r="C10" s="629">
        <v>7203562.0099999998</v>
      </c>
      <c r="D10" s="629">
        <v>7097007.3610000005</v>
      </c>
      <c r="E10" s="455">
        <v>7758804.5197769385</v>
      </c>
      <c r="F10" s="455">
        <v>8073149.2068804074</v>
      </c>
      <c r="G10" s="455">
        <v>8057300.623587016</v>
      </c>
      <c r="H10" s="455">
        <v>8016133.1382211018</v>
      </c>
      <c r="I10" s="455">
        <v>7893186.6059438288</v>
      </c>
      <c r="J10" s="455">
        <v>8080931.4562380128</v>
      </c>
      <c r="K10" s="629">
        <v>7981073.871156618</v>
      </c>
      <c r="L10" s="629">
        <v>7938241.6249317154</v>
      </c>
      <c r="M10" s="629">
        <v>8039294.5165351368</v>
      </c>
      <c r="N10" s="629">
        <v>8101996.78315272</v>
      </c>
      <c r="O10" s="630">
        <v>8322046.9923795536</v>
      </c>
    </row>
    <row r="11" spans="1:15" ht="15" customHeight="1">
      <c r="A11" s="528" t="s">
        <v>489</v>
      </c>
      <c r="B11" s="657">
        <v>5302620.2790000001</v>
      </c>
      <c r="C11" s="629">
        <v>6661328.0279999999</v>
      </c>
      <c r="D11" s="629">
        <v>7526057.6880000001</v>
      </c>
      <c r="E11" s="455">
        <v>10738848.163721995</v>
      </c>
      <c r="F11" s="455">
        <v>11032454.389628345</v>
      </c>
      <c r="G11" s="455">
        <v>11168186.887348795</v>
      </c>
      <c r="H11" s="455">
        <v>11383399.31121047</v>
      </c>
      <c r="I11" s="455">
        <v>11628183.104063105</v>
      </c>
      <c r="J11" s="455">
        <v>11969871.11681889</v>
      </c>
      <c r="K11" s="629">
        <v>12381073.235050818</v>
      </c>
      <c r="L11" s="629">
        <v>12743092.475505291</v>
      </c>
      <c r="M11" s="629">
        <v>13061903.206992371</v>
      </c>
      <c r="N11" s="629">
        <v>13379002.869259885</v>
      </c>
      <c r="O11" s="630">
        <v>13891466.865339849</v>
      </c>
    </row>
    <row r="12" spans="1:15" s="633" customFormat="1" ht="15" customHeight="1">
      <c r="A12" s="533" t="s">
        <v>423</v>
      </c>
      <c r="B12" s="658">
        <v>10094320.458000001</v>
      </c>
      <c r="C12" s="626">
        <v>11560763.215</v>
      </c>
      <c r="D12" s="626">
        <v>12726647.338</v>
      </c>
      <c r="E12" s="627">
        <v>16588155.592782244</v>
      </c>
      <c r="F12" s="627">
        <v>17076228.923816852</v>
      </c>
      <c r="G12" s="627">
        <v>17358032.069740921</v>
      </c>
      <c r="H12" s="627">
        <v>17637557.599416725</v>
      </c>
      <c r="I12" s="627">
        <v>17906807.880657554</v>
      </c>
      <c r="J12" s="627">
        <v>18245934.633736216</v>
      </c>
      <c r="K12" s="627">
        <v>18624307.539829567</v>
      </c>
      <c r="L12" s="627">
        <v>18986128.397720996</v>
      </c>
      <c r="M12" s="627">
        <v>19332238.642953336</v>
      </c>
      <c r="N12" s="627">
        <v>19723723.617560845</v>
      </c>
      <c r="O12" s="632">
        <v>20412222.144767404</v>
      </c>
    </row>
    <row r="13" spans="1:15" ht="15" customHeight="1">
      <c r="A13" s="528" t="s">
        <v>476</v>
      </c>
      <c r="B13" s="657">
        <v>4966371.6689999998</v>
      </c>
      <c r="C13" s="629">
        <v>4996250.5329999998</v>
      </c>
      <c r="D13" s="629">
        <v>5238891.1780000003</v>
      </c>
      <c r="E13" s="455">
        <v>5868861.4011499286</v>
      </c>
      <c r="F13" s="455">
        <v>6064919.8618068574</v>
      </c>
      <c r="G13" s="455">
        <v>6209525.1701704357</v>
      </c>
      <c r="H13" s="455">
        <v>6271505.5084998626</v>
      </c>
      <c r="I13" s="455">
        <v>6293192.0943378583</v>
      </c>
      <c r="J13" s="455">
        <v>6289878.9973256029</v>
      </c>
      <c r="K13" s="455">
        <v>6253281.7911113482</v>
      </c>
      <c r="L13" s="455">
        <v>6252839.4428842049</v>
      </c>
      <c r="M13" s="455">
        <v>6280072.6011931673</v>
      </c>
      <c r="N13" s="455">
        <v>6352103.2689228002</v>
      </c>
      <c r="O13" s="456">
        <v>6527973.6061738841</v>
      </c>
    </row>
    <row r="14" spans="1:15" ht="15" customHeight="1">
      <c r="A14" s="528" t="s">
        <v>489</v>
      </c>
      <c r="B14" s="657">
        <v>5127948.7889999999</v>
      </c>
      <c r="C14" s="629">
        <v>6564512.682</v>
      </c>
      <c r="D14" s="629">
        <v>7487756.1600000001</v>
      </c>
      <c r="E14" s="455">
        <v>10719294.191632316</v>
      </c>
      <c r="F14" s="455">
        <v>11011309.062009996</v>
      </c>
      <c r="G14" s="455">
        <v>11148506.899570486</v>
      </c>
      <c r="H14" s="455">
        <v>11366052.090916861</v>
      </c>
      <c r="I14" s="455">
        <v>11613615.786319695</v>
      </c>
      <c r="J14" s="455">
        <v>11956055.636410611</v>
      </c>
      <c r="K14" s="455">
        <v>12371025.748718219</v>
      </c>
      <c r="L14" s="455">
        <v>12733288.954836791</v>
      </c>
      <c r="M14" s="455">
        <v>13052166.041760171</v>
      </c>
      <c r="N14" s="455">
        <v>13371620.348638045</v>
      </c>
      <c r="O14" s="456">
        <v>13884248.538593519</v>
      </c>
    </row>
    <row r="15" spans="1:15" s="633" customFormat="1" ht="15" customHeight="1">
      <c r="A15" s="533" t="s">
        <v>426</v>
      </c>
      <c r="B15" s="658">
        <v>2997443.665</v>
      </c>
      <c r="C15" s="626">
        <v>2304126.8229999999</v>
      </c>
      <c r="D15" s="626">
        <v>1896417.7110000001</v>
      </c>
      <c r="E15" s="627">
        <v>1909497.0907166898</v>
      </c>
      <c r="F15" s="627">
        <v>2029374.6726919001</v>
      </c>
      <c r="G15" s="627">
        <v>1867455.4411948908</v>
      </c>
      <c r="H15" s="627">
        <v>1761974.8500148489</v>
      </c>
      <c r="I15" s="627">
        <v>1614561.8293493807</v>
      </c>
      <c r="J15" s="627">
        <v>1804867.9393206902</v>
      </c>
      <c r="K15" s="627">
        <v>1737839.5663778693</v>
      </c>
      <c r="L15" s="627">
        <v>1695205.7027160102</v>
      </c>
      <c r="M15" s="627">
        <v>1768959.08057417</v>
      </c>
      <c r="N15" s="627">
        <v>1757276.0348517597</v>
      </c>
      <c r="O15" s="632">
        <v>1801291.7129519999</v>
      </c>
    </row>
    <row r="16" spans="1:15" ht="15" customHeight="1">
      <c r="A16" s="528" t="s">
        <v>476</v>
      </c>
      <c r="B16" s="657">
        <v>2822772.1750000003</v>
      </c>
      <c r="C16" s="629">
        <v>2207311.477</v>
      </c>
      <c r="D16" s="629">
        <v>1858116.1830000002</v>
      </c>
      <c r="E16" s="455">
        <v>1889943.1186270099</v>
      </c>
      <c r="F16" s="455">
        <v>2008229.34507355</v>
      </c>
      <c r="G16" s="455">
        <v>1847775.4534165808</v>
      </c>
      <c r="H16" s="455">
        <v>1744627.629721239</v>
      </c>
      <c r="I16" s="455">
        <v>1599994.5116059708</v>
      </c>
      <c r="J16" s="455">
        <v>1791052.4589124103</v>
      </c>
      <c r="K16" s="629">
        <v>1727792.0800452693</v>
      </c>
      <c r="L16" s="629">
        <v>1685402.1820475101</v>
      </c>
      <c r="M16" s="629">
        <v>1759221.91534197</v>
      </c>
      <c r="N16" s="629">
        <v>1749893.5142299198</v>
      </c>
      <c r="O16" s="630">
        <v>1794073.38620567</v>
      </c>
    </row>
    <row r="17" spans="1:15" ht="15" customHeight="1">
      <c r="A17" s="528" t="s">
        <v>489</v>
      </c>
      <c r="B17" s="657">
        <v>174671.49</v>
      </c>
      <c r="C17" s="629">
        <v>96815.346000000005</v>
      </c>
      <c r="D17" s="629">
        <v>38301.528000000006</v>
      </c>
      <c r="E17" s="455">
        <v>19553.972089680014</v>
      </c>
      <c r="F17" s="455">
        <v>21145.327618350024</v>
      </c>
      <c r="G17" s="455">
        <v>19679.987778310002</v>
      </c>
      <c r="H17" s="455">
        <v>17347.220293609989</v>
      </c>
      <c r="I17" s="455">
        <v>14567.317743409993</v>
      </c>
      <c r="J17" s="455">
        <v>13815.480408280007</v>
      </c>
      <c r="K17" s="629">
        <v>10047.486332600001</v>
      </c>
      <c r="L17" s="629">
        <v>9803.5206685000012</v>
      </c>
      <c r="M17" s="629">
        <v>9737.1652321999991</v>
      </c>
      <c r="N17" s="629">
        <v>7382.5206218399999</v>
      </c>
      <c r="O17" s="630">
        <v>7218.3267463300062</v>
      </c>
    </row>
    <row r="18" spans="1:15" ht="15" customHeight="1">
      <c r="A18" s="539"/>
      <c r="B18" s="657"/>
      <c r="C18" s="629"/>
      <c r="D18" s="629"/>
      <c r="E18" s="455"/>
      <c r="F18" s="455"/>
      <c r="G18" s="455"/>
      <c r="H18" s="455"/>
      <c r="I18" s="455"/>
      <c r="J18" s="455"/>
      <c r="K18" s="629"/>
      <c r="L18" s="629"/>
      <c r="M18" s="629"/>
      <c r="N18" s="629"/>
      <c r="O18" s="630"/>
    </row>
    <row r="19" spans="1:15" s="578" customFormat="1" ht="15" customHeight="1">
      <c r="A19" s="540" t="s">
        <v>490</v>
      </c>
      <c r="B19" s="658"/>
      <c r="C19" s="626"/>
      <c r="D19" s="626"/>
      <c r="E19" s="627"/>
      <c r="F19" s="627"/>
      <c r="G19" s="627"/>
      <c r="H19" s="627"/>
      <c r="I19" s="627"/>
      <c r="J19" s="627"/>
      <c r="K19" s="587"/>
      <c r="L19" s="587"/>
      <c r="M19" s="587"/>
      <c r="N19" s="587"/>
      <c r="O19" s="636"/>
    </row>
    <row r="20" spans="1:15" s="578" customFormat="1" ht="15" customHeight="1">
      <c r="A20" s="533" t="s">
        <v>480</v>
      </c>
      <c r="B20" s="658">
        <v>1987608.5559999999</v>
      </c>
      <c r="C20" s="626">
        <v>2041473.0149999999</v>
      </c>
      <c r="D20" s="626">
        <v>2128709.4029999999</v>
      </c>
      <c r="E20" s="627">
        <v>2467162.2844948503</v>
      </c>
      <c r="F20" s="627">
        <v>3163929.4448573105</v>
      </c>
      <c r="G20" s="627">
        <v>3253550.7407339611</v>
      </c>
      <c r="H20" s="627">
        <v>3352151.1000461299</v>
      </c>
      <c r="I20" s="627">
        <v>3380919.5128475088</v>
      </c>
      <c r="J20" s="627">
        <v>3450981.834059672</v>
      </c>
      <c r="K20" s="587">
        <v>3369178.5882698023</v>
      </c>
      <c r="L20" s="587">
        <v>3387194.6635736641</v>
      </c>
      <c r="M20" s="587">
        <v>3529218.6873888331</v>
      </c>
      <c r="N20" s="587">
        <v>3634498.0971632865</v>
      </c>
      <c r="O20" s="636">
        <v>3698711.5155681577</v>
      </c>
    </row>
    <row r="21" spans="1:15" s="633" customFormat="1" ht="15" customHeight="1">
      <c r="A21" s="661" t="s">
        <v>481</v>
      </c>
      <c r="B21" s="658">
        <v>11104155.567000002</v>
      </c>
      <c r="C21" s="626">
        <v>11823417.023000002</v>
      </c>
      <c r="D21" s="626">
        <v>12494355.646</v>
      </c>
      <c r="E21" s="627">
        <v>16030490.399004083</v>
      </c>
      <c r="F21" s="627">
        <v>15941674.151651444</v>
      </c>
      <c r="G21" s="627">
        <v>15971936.770201851</v>
      </c>
      <c r="H21" s="627">
        <v>16047381.349385442</v>
      </c>
      <c r="I21" s="627">
        <v>16140450.197159426</v>
      </c>
      <c r="J21" s="627">
        <v>16599820.738997232</v>
      </c>
      <c r="K21" s="627">
        <v>16992968.517937634</v>
      </c>
      <c r="L21" s="627">
        <v>17294139.436863344</v>
      </c>
      <c r="M21" s="627">
        <v>17571979.036138676</v>
      </c>
      <c r="N21" s="627">
        <v>17846501.555249318</v>
      </c>
      <c r="O21" s="632">
        <v>18514802.342151247</v>
      </c>
    </row>
    <row r="22" spans="1:15" ht="15" customHeight="1">
      <c r="A22" s="662"/>
      <c r="B22" s="658"/>
      <c r="C22" s="626"/>
      <c r="D22" s="626"/>
      <c r="E22" s="627"/>
      <c r="F22" s="627"/>
      <c r="G22" s="627"/>
      <c r="H22" s="627"/>
      <c r="I22" s="627"/>
      <c r="J22" s="627"/>
      <c r="K22" s="587"/>
      <c r="L22" s="587"/>
      <c r="M22" s="587"/>
      <c r="N22" s="587"/>
      <c r="O22" s="636"/>
    </row>
    <row r="23" spans="1:15" s="633" customFormat="1" ht="15" customHeight="1">
      <c r="A23" s="1823" t="s">
        <v>491</v>
      </c>
      <c r="B23" s="658">
        <v>10094320.458000001</v>
      </c>
      <c r="C23" s="626">
        <v>11560763.215000002</v>
      </c>
      <c r="D23" s="626">
        <v>12726647.338</v>
      </c>
      <c r="E23" s="627">
        <v>16588155.592782244</v>
      </c>
      <c r="F23" s="627">
        <v>17076228.923816852</v>
      </c>
      <c r="G23" s="627">
        <v>17358032.069740921</v>
      </c>
      <c r="H23" s="627">
        <v>17637557.599416725</v>
      </c>
      <c r="I23" s="627">
        <v>17906807.880657554</v>
      </c>
      <c r="J23" s="627">
        <v>18245934.633736212</v>
      </c>
      <c r="K23" s="627">
        <v>18624307.539829567</v>
      </c>
      <c r="L23" s="627">
        <v>18986128.397720996</v>
      </c>
      <c r="M23" s="627">
        <v>19332238.64295334</v>
      </c>
      <c r="N23" s="627">
        <v>19723723.617560845</v>
      </c>
      <c r="O23" s="632">
        <v>20412222.144767404</v>
      </c>
    </row>
    <row r="24" spans="1:15" s="578" customFormat="1" ht="15" customHeight="1">
      <c r="A24" s="533" t="s">
        <v>483</v>
      </c>
      <c r="B24" s="658">
        <v>1662079.1359999999</v>
      </c>
      <c r="C24" s="626">
        <v>1766367.764</v>
      </c>
      <c r="D24" s="626">
        <v>1907686.193</v>
      </c>
      <c r="E24" s="627">
        <v>2132865.6407809905</v>
      </c>
      <c r="F24" s="627">
        <v>2778980.8223857004</v>
      </c>
      <c r="G24" s="627">
        <v>2908342.2569088712</v>
      </c>
      <c r="H24" s="627">
        <v>3016563.5782464501</v>
      </c>
      <c r="I24" s="627">
        <v>3079144.7017980088</v>
      </c>
      <c r="J24" s="627">
        <v>3126976.5751759419</v>
      </c>
      <c r="K24" s="587">
        <v>3094400.9386929423</v>
      </c>
      <c r="L24" s="587">
        <v>3110507.2601814242</v>
      </c>
      <c r="M24" s="587">
        <v>3157396.9511687332</v>
      </c>
      <c r="N24" s="587">
        <v>3258994.5203399565</v>
      </c>
      <c r="O24" s="636">
        <v>3286543.8636998376</v>
      </c>
    </row>
    <row r="25" spans="1:15" ht="15" customHeight="1">
      <c r="A25" s="528" t="s">
        <v>476</v>
      </c>
      <c r="B25" s="657">
        <v>1453648.388</v>
      </c>
      <c r="C25" s="629">
        <v>1541373.4069999999</v>
      </c>
      <c r="D25" s="629">
        <v>1673078.672</v>
      </c>
      <c r="E25" s="455">
        <v>1922518.7431150305</v>
      </c>
      <c r="F25" s="455">
        <v>2132379.2911986108</v>
      </c>
      <c r="G25" s="455">
        <v>2263077.8868466211</v>
      </c>
      <c r="H25" s="455">
        <v>2347102.8714076495</v>
      </c>
      <c r="I25" s="455">
        <v>2369110.0712702088</v>
      </c>
      <c r="J25" s="455">
        <v>2378876.6433104612</v>
      </c>
      <c r="K25" s="590">
        <v>2337712.2337875441</v>
      </c>
      <c r="L25" s="590">
        <v>2307180.7347974712</v>
      </c>
      <c r="M25" s="590">
        <v>2333279.7681543306</v>
      </c>
      <c r="N25" s="590">
        <v>2397807.3497532858</v>
      </c>
      <c r="O25" s="638">
        <v>2416225.1576074604</v>
      </c>
    </row>
    <row r="26" spans="1:15" ht="15" customHeight="1">
      <c r="A26" s="528" t="s">
        <v>489</v>
      </c>
      <c r="B26" s="657">
        <v>208430.74799999999</v>
      </c>
      <c r="C26" s="629">
        <v>224994.35699999999</v>
      </c>
      <c r="D26" s="629">
        <v>234607.52100000001</v>
      </c>
      <c r="E26" s="455">
        <v>210346.89766596013</v>
      </c>
      <c r="F26" s="455">
        <v>646601.53118708951</v>
      </c>
      <c r="G26" s="455">
        <v>645264.37006225029</v>
      </c>
      <c r="H26" s="455">
        <v>669460.70683880034</v>
      </c>
      <c r="I26" s="455">
        <v>710034.63052780018</v>
      </c>
      <c r="J26" s="455">
        <v>748099.93186548096</v>
      </c>
      <c r="K26" s="590">
        <v>756688.70490539842</v>
      </c>
      <c r="L26" s="590">
        <v>803326.52538395277</v>
      </c>
      <c r="M26" s="590">
        <v>824117.18301440263</v>
      </c>
      <c r="N26" s="590">
        <v>861187.17058667098</v>
      </c>
      <c r="O26" s="638">
        <v>870318.70609237708</v>
      </c>
    </row>
    <row r="27" spans="1:15" s="578" customFormat="1" ht="15" customHeight="1">
      <c r="A27" s="1824" t="s">
        <v>492</v>
      </c>
      <c r="B27" s="658">
        <v>8432241.3220000006</v>
      </c>
      <c r="C27" s="626">
        <v>9794395.4510000013</v>
      </c>
      <c r="D27" s="626">
        <v>10818961.145</v>
      </c>
      <c r="E27" s="627">
        <v>14455289.952001253</v>
      </c>
      <c r="F27" s="627">
        <v>14297248.101431154</v>
      </c>
      <c r="G27" s="627">
        <v>14449689.81283205</v>
      </c>
      <c r="H27" s="627">
        <v>14620994.021170273</v>
      </c>
      <c r="I27" s="627">
        <v>14827663.178859545</v>
      </c>
      <c r="J27" s="627">
        <v>15118958.058560271</v>
      </c>
      <c r="K27" s="587">
        <v>15529906.601136625</v>
      </c>
      <c r="L27" s="587">
        <v>15875621.137539573</v>
      </c>
      <c r="M27" s="587">
        <v>16174841.691784605</v>
      </c>
      <c r="N27" s="587">
        <v>16464729.097220888</v>
      </c>
      <c r="O27" s="636">
        <v>17125678.281067565</v>
      </c>
    </row>
    <row r="28" spans="1:15" ht="15" customHeight="1">
      <c r="A28" s="528" t="s">
        <v>476</v>
      </c>
      <c r="B28" s="657">
        <v>3512723.281</v>
      </c>
      <c r="C28" s="629">
        <v>3454877.1260000002</v>
      </c>
      <c r="D28" s="629">
        <v>3565812.5060000001</v>
      </c>
      <c r="E28" s="455">
        <v>3946342.6580348979</v>
      </c>
      <c r="F28" s="455">
        <v>3932540.5706082466</v>
      </c>
      <c r="G28" s="455">
        <v>3946447.2833238142</v>
      </c>
      <c r="H28" s="455">
        <v>3924402.6370922131</v>
      </c>
      <c r="I28" s="455">
        <v>3924082.023067649</v>
      </c>
      <c r="J28" s="455">
        <v>3911002.3540151417</v>
      </c>
      <c r="K28" s="590">
        <v>3915569.5573238046</v>
      </c>
      <c r="L28" s="590">
        <v>3945658.7080867337</v>
      </c>
      <c r="M28" s="590">
        <v>3946792.8330388363</v>
      </c>
      <c r="N28" s="590">
        <v>3954295.9191695149</v>
      </c>
      <c r="O28" s="638">
        <v>4111748.4485664233</v>
      </c>
    </row>
    <row r="29" spans="1:15" ht="15" customHeight="1">
      <c r="A29" s="528" t="s">
        <v>489</v>
      </c>
      <c r="B29" s="657">
        <v>4919518.0410000002</v>
      </c>
      <c r="C29" s="629">
        <v>6339518.3250000002</v>
      </c>
      <c r="D29" s="629">
        <v>7253148.6390000004</v>
      </c>
      <c r="E29" s="455">
        <v>10508947.293966355</v>
      </c>
      <c r="F29" s="455">
        <v>10364707.530822907</v>
      </c>
      <c r="G29" s="455">
        <v>10503242.529508235</v>
      </c>
      <c r="H29" s="455">
        <v>10696591.384078061</v>
      </c>
      <c r="I29" s="455">
        <v>10903581.155791895</v>
      </c>
      <c r="J29" s="455">
        <v>11207955.704545129</v>
      </c>
      <c r="K29" s="590">
        <v>11614337.043812821</v>
      </c>
      <c r="L29" s="590">
        <v>11929962.429452838</v>
      </c>
      <c r="M29" s="590">
        <v>12228048.858745769</v>
      </c>
      <c r="N29" s="590">
        <v>12510433.178051373</v>
      </c>
      <c r="O29" s="638">
        <v>13013929.832501143</v>
      </c>
    </row>
    <row r="30" spans="1:15" ht="15" customHeight="1">
      <c r="A30" s="663"/>
      <c r="B30" s="658"/>
      <c r="C30" s="626"/>
      <c r="D30" s="626"/>
      <c r="E30" s="627"/>
      <c r="F30" s="627"/>
      <c r="G30" s="627"/>
      <c r="H30" s="627"/>
      <c r="I30" s="627"/>
      <c r="J30" s="627"/>
      <c r="K30" s="531"/>
      <c r="L30" s="531"/>
      <c r="M30" s="531"/>
      <c r="N30" s="531"/>
      <c r="O30" s="532"/>
    </row>
    <row r="31" spans="1:15" s="633" customFormat="1" ht="15" customHeight="1">
      <c r="A31" s="1825" t="s">
        <v>493</v>
      </c>
      <c r="B31" s="658">
        <v>2997443.665</v>
      </c>
      <c r="C31" s="626">
        <v>2304126.8229999999</v>
      </c>
      <c r="D31" s="626">
        <v>1896417.7110000001</v>
      </c>
      <c r="E31" s="627">
        <v>1909497.0907166898</v>
      </c>
      <c r="F31" s="627">
        <v>2029374.6726919001</v>
      </c>
      <c r="G31" s="627">
        <v>1867455.4411948908</v>
      </c>
      <c r="H31" s="627">
        <v>1761974.8500148489</v>
      </c>
      <c r="I31" s="627">
        <v>1614561.8293493807</v>
      </c>
      <c r="J31" s="627">
        <v>1804867.9393206905</v>
      </c>
      <c r="K31" s="627">
        <v>1737839.5663778693</v>
      </c>
      <c r="L31" s="627">
        <v>1695205.7027160099</v>
      </c>
      <c r="M31" s="627">
        <v>1768959.08057417</v>
      </c>
      <c r="N31" s="627">
        <v>1757276.0348517599</v>
      </c>
      <c r="O31" s="632">
        <v>1801291.7129520001</v>
      </c>
    </row>
    <row r="32" spans="1:15" s="639" customFormat="1" ht="15" customHeight="1">
      <c r="A32" s="661" t="s">
        <v>483</v>
      </c>
      <c r="B32" s="658">
        <v>325529.42</v>
      </c>
      <c r="C32" s="626">
        <v>275105.25099999993</v>
      </c>
      <c r="D32" s="626">
        <v>221023.21</v>
      </c>
      <c r="E32" s="627">
        <v>334296.64371385996</v>
      </c>
      <c r="F32" s="627">
        <v>384948.62247161003</v>
      </c>
      <c r="G32" s="627">
        <v>345208.48382509005</v>
      </c>
      <c r="H32" s="627">
        <v>335587.5217996799</v>
      </c>
      <c r="I32" s="627">
        <v>301774.81104950007</v>
      </c>
      <c r="J32" s="627">
        <v>324005.25888372993</v>
      </c>
      <c r="K32" s="627">
        <v>274777.64957686001</v>
      </c>
      <c r="L32" s="627">
        <v>276687.40339224</v>
      </c>
      <c r="M32" s="627">
        <v>371821.73622009996</v>
      </c>
      <c r="N32" s="627">
        <v>375503.57682332996</v>
      </c>
      <c r="O32" s="632">
        <v>412167.65186831995</v>
      </c>
    </row>
    <row r="33" spans="1:25" s="591" customFormat="1" ht="15" customHeight="1">
      <c r="A33" s="528" t="s">
        <v>476</v>
      </c>
      <c r="B33" s="657">
        <v>315469.56599999999</v>
      </c>
      <c r="C33" s="629">
        <v>272725.30299999996</v>
      </c>
      <c r="D33" s="629">
        <v>219771.158</v>
      </c>
      <c r="E33" s="455">
        <v>332972.59906252997</v>
      </c>
      <c r="F33" s="455">
        <v>383632.81535804004</v>
      </c>
      <c r="G33" s="455">
        <v>344004.24034090003</v>
      </c>
      <c r="H33" s="455">
        <v>334583.36265383993</v>
      </c>
      <c r="I33" s="455">
        <v>301113.12346077006</v>
      </c>
      <c r="J33" s="455">
        <v>322602.22161480994</v>
      </c>
      <c r="K33" s="455">
        <v>273364.38682061003</v>
      </c>
      <c r="L33" s="455">
        <v>275382.86872581998</v>
      </c>
      <c r="M33" s="455">
        <v>370504.56501885998</v>
      </c>
      <c r="N33" s="455">
        <v>375194.16193289997</v>
      </c>
      <c r="O33" s="456">
        <v>411808.25378833996</v>
      </c>
    </row>
    <row r="34" spans="1:25" ht="15" customHeight="1">
      <c r="A34" s="528" t="s">
        <v>489</v>
      </c>
      <c r="B34" s="657">
        <v>10059.854000000001</v>
      </c>
      <c r="C34" s="629">
        <v>2379.9480000000003</v>
      </c>
      <c r="D34" s="629">
        <v>1252.0519999999999</v>
      </c>
      <c r="E34" s="455">
        <v>1324.0446513300001</v>
      </c>
      <c r="F34" s="455">
        <v>1315.80711357</v>
      </c>
      <c r="G34" s="455">
        <v>1204.2434841900003</v>
      </c>
      <c r="H34" s="455">
        <v>1004.15914584</v>
      </c>
      <c r="I34" s="455">
        <v>661.68758872999979</v>
      </c>
      <c r="J34" s="455">
        <v>1403.0372689199996</v>
      </c>
      <c r="K34" s="455">
        <v>1413.2627562499997</v>
      </c>
      <c r="L34" s="455">
        <v>1304.5346664200001</v>
      </c>
      <c r="M34" s="455">
        <v>1317.1712012400001</v>
      </c>
      <c r="N34" s="455">
        <v>309.41489042999996</v>
      </c>
      <c r="O34" s="456">
        <v>359.39807998000003</v>
      </c>
    </row>
    <row r="35" spans="1:25" s="633" customFormat="1" ht="15" customHeight="1">
      <c r="A35" s="661" t="s">
        <v>494</v>
      </c>
      <c r="B35" s="658">
        <v>2671914.2450000001</v>
      </c>
      <c r="C35" s="626">
        <v>2029021.5720000002</v>
      </c>
      <c r="D35" s="626">
        <v>1675394.5010000002</v>
      </c>
      <c r="E35" s="627">
        <v>1575200.44700283</v>
      </c>
      <c r="F35" s="627">
        <v>1644426.05022029</v>
      </c>
      <c r="G35" s="627">
        <v>1522246.9573698007</v>
      </c>
      <c r="H35" s="627">
        <v>1426387.328215169</v>
      </c>
      <c r="I35" s="627">
        <v>1312787.0182998807</v>
      </c>
      <c r="J35" s="627">
        <v>1480862.6804369604</v>
      </c>
      <c r="K35" s="627">
        <v>1463061.9168010093</v>
      </c>
      <c r="L35" s="627">
        <v>1418518.29932377</v>
      </c>
      <c r="M35" s="627">
        <v>1397137.34435407</v>
      </c>
      <c r="N35" s="627">
        <v>1381772.4580284299</v>
      </c>
      <c r="O35" s="632">
        <v>1389124.06108368</v>
      </c>
    </row>
    <row r="36" spans="1:25" ht="15" customHeight="1">
      <c r="A36" s="528" t="s">
        <v>476</v>
      </c>
      <c r="B36" s="657">
        <v>2507302.6090000002</v>
      </c>
      <c r="C36" s="629">
        <v>1934586.1740000001</v>
      </c>
      <c r="D36" s="629">
        <v>1638345.0250000001</v>
      </c>
      <c r="E36" s="455">
        <v>1556970.5195644801</v>
      </c>
      <c r="F36" s="455">
        <v>1624596.5297155099</v>
      </c>
      <c r="G36" s="455">
        <v>1503771.2130756807</v>
      </c>
      <c r="H36" s="455">
        <v>1410044.2670673991</v>
      </c>
      <c r="I36" s="455">
        <v>1298881.3881452007</v>
      </c>
      <c r="J36" s="455">
        <v>1468450.2372976004</v>
      </c>
      <c r="K36" s="455">
        <v>1454427.6932246594</v>
      </c>
      <c r="L36" s="455">
        <v>1410019.3133216901</v>
      </c>
      <c r="M36" s="455">
        <v>1388717.3503231101</v>
      </c>
      <c r="N36" s="455">
        <v>1374699.3522970199</v>
      </c>
      <c r="O36" s="456">
        <v>1382265.1324173301</v>
      </c>
    </row>
    <row r="37" spans="1:25" ht="15" customHeight="1">
      <c r="A37" s="528" t="s">
        <v>489</v>
      </c>
      <c r="B37" s="657">
        <v>164611.636</v>
      </c>
      <c r="C37" s="629">
        <v>94435.398000000001</v>
      </c>
      <c r="D37" s="629">
        <v>37049.476000000002</v>
      </c>
      <c r="E37" s="455">
        <v>18229.927438350012</v>
      </c>
      <c r="F37" s="455">
        <v>19829.520504780023</v>
      </c>
      <c r="G37" s="455">
        <v>18475.744294120002</v>
      </c>
      <c r="H37" s="455">
        <v>16343.061147769989</v>
      </c>
      <c r="I37" s="455">
        <v>13905.630154679993</v>
      </c>
      <c r="J37" s="455">
        <v>12412.443139360008</v>
      </c>
      <c r="K37" s="455">
        <v>8634.2235763500012</v>
      </c>
      <c r="L37" s="455">
        <v>8498.9860020800006</v>
      </c>
      <c r="M37" s="455">
        <v>8419.9940309599988</v>
      </c>
      <c r="N37" s="455">
        <v>7073.1057314099999</v>
      </c>
      <c r="O37" s="456">
        <v>6858.9286663500061</v>
      </c>
    </row>
    <row r="38" spans="1:25" ht="15" customHeight="1">
      <c r="A38" s="862"/>
      <c r="B38" s="664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2"/>
    </row>
    <row r="39" spans="1:25" s="573" customFormat="1" ht="15" customHeight="1">
      <c r="A39" s="11" t="s">
        <v>485</v>
      </c>
      <c r="B39" s="643"/>
      <c r="C39" s="643"/>
      <c r="D39" s="643"/>
      <c r="E39" s="643"/>
      <c r="F39" s="620"/>
      <c r="G39" s="643"/>
      <c r="H39" s="643"/>
      <c r="I39" s="643"/>
      <c r="J39" s="643"/>
      <c r="K39" s="643"/>
      <c r="L39" s="643"/>
      <c r="M39" s="643"/>
      <c r="N39" s="643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9"/>
    </row>
    <row r="40" spans="1:25" ht="15" customHeight="1">
      <c r="A40" s="11" t="s">
        <v>393</v>
      </c>
      <c r="B40" s="620"/>
      <c r="C40" s="620"/>
      <c r="F40" s="620"/>
      <c r="G40" s="620"/>
      <c r="H40" s="620"/>
      <c r="I40" s="620"/>
      <c r="J40" s="620"/>
      <c r="K40" s="620"/>
    </row>
    <row r="41" spans="1:25" ht="15" customHeight="1">
      <c r="A41" s="644" t="s">
        <v>1124</v>
      </c>
      <c r="B41" s="645"/>
      <c r="C41" s="645"/>
      <c r="D41" s="645"/>
      <c r="E41" s="645"/>
      <c r="F41" s="645"/>
      <c r="G41" s="645"/>
      <c r="H41" s="645"/>
      <c r="I41" s="645"/>
      <c r="J41" s="645"/>
      <c r="K41" s="645"/>
      <c r="L41" s="645"/>
      <c r="M41" s="645"/>
      <c r="N41" s="645"/>
    </row>
    <row r="42" spans="1:25" ht="15" customHeight="1">
      <c r="A42" s="644" t="s">
        <v>1125</v>
      </c>
      <c r="B42" s="645"/>
      <c r="C42" s="645"/>
      <c r="D42" s="645"/>
      <c r="E42" s="645"/>
      <c r="F42" s="645"/>
      <c r="G42" s="645"/>
      <c r="H42" s="645"/>
      <c r="I42" s="645"/>
      <c r="J42" s="645"/>
      <c r="K42" s="645"/>
      <c r="L42" s="645"/>
      <c r="M42" s="645"/>
      <c r="N42" s="645"/>
    </row>
    <row r="43" spans="1:25" ht="15.75">
      <c r="A43" s="1724" t="s">
        <v>996</v>
      </c>
    </row>
  </sheetData>
  <mergeCells count="3">
    <mergeCell ref="A1:O1"/>
    <mergeCell ref="A3:O3"/>
    <mergeCell ref="A5:O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G46"/>
  <sheetViews>
    <sheetView view="pageBreakPreview" zoomScale="80" zoomScaleNormal="75" zoomScaleSheetLayoutView="80" workbookViewId="0">
      <selection activeCell="A46" sqref="A46"/>
    </sheetView>
  </sheetViews>
  <sheetFormatPr defaultColWidth="8" defaultRowHeight="15.75"/>
  <cols>
    <col min="1" max="1" width="39.7109375" style="650" customWidth="1"/>
    <col min="2" max="14" width="14.42578125" style="531" customWidth="1"/>
    <col min="15" max="15" width="14.85546875" style="563" customWidth="1" collapsed="1"/>
    <col min="16" max="17" width="8" style="563"/>
    <col min="18" max="18" width="8" style="563" collapsed="1"/>
    <col min="19" max="22" width="8" style="563"/>
    <col min="23" max="26" width="8" style="563" collapsed="1"/>
    <col min="27" max="27" width="8" style="563"/>
    <col min="28" max="29" width="8" style="563" collapsed="1"/>
    <col min="30" max="30" width="8" style="563"/>
    <col min="31" max="31" width="8" style="563" collapsed="1"/>
    <col min="32" max="35" width="8" style="563"/>
    <col min="36" max="41" width="8" style="563" collapsed="1"/>
    <col min="42" max="42" width="8" style="563"/>
    <col min="43" max="44" width="8" style="563" collapsed="1"/>
    <col min="45" max="45" width="8" style="563"/>
    <col min="46" max="46" width="8" style="563" collapsed="1"/>
    <col min="47" max="50" width="8" style="563"/>
    <col min="51" max="59" width="8" style="563" collapsed="1"/>
    <col min="60" max="16384" width="8" style="563"/>
  </cols>
  <sheetData>
    <row r="1" spans="1:16" s="621" customFormat="1" ht="21.75" thickBot="1">
      <c r="A1" s="2074" t="s">
        <v>429</v>
      </c>
      <c r="B1" s="2074"/>
      <c r="C1" s="2074"/>
      <c r="D1" s="2074"/>
      <c r="E1" s="2074"/>
      <c r="F1" s="2074"/>
      <c r="G1" s="2074"/>
      <c r="H1" s="2074"/>
      <c r="I1" s="2074"/>
      <c r="J1" s="2074"/>
      <c r="K1" s="2074"/>
      <c r="L1" s="2074"/>
      <c r="M1" s="2074"/>
      <c r="N1" s="2074"/>
      <c r="O1" s="2074"/>
      <c r="P1" s="646"/>
    </row>
    <row r="2" spans="1:16" s="621" customFormat="1" ht="15" customHeight="1">
      <c r="A2" s="647"/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</row>
    <row r="3" spans="1:16" s="621" customFormat="1" ht="21">
      <c r="A3" s="2075" t="s">
        <v>1093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  <c r="P3" s="648"/>
    </row>
    <row r="4" spans="1:16" s="621" customFormat="1" ht="15" customHeight="1">
      <c r="A4" s="649"/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</row>
    <row r="5" spans="1:16" ht="15" customHeight="1">
      <c r="A5" s="2076" t="s">
        <v>1096</v>
      </c>
      <c r="B5" s="2076"/>
      <c r="C5" s="2076"/>
      <c r="D5" s="2076"/>
      <c r="E5" s="2076"/>
      <c r="F5" s="2076"/>
      <c r="G5" s="2076"/>
      <c r="H5" s="2076"/>
      <c r="I5" s="2076"/>
      <c r="J5" s="2076"/>
      <c r="K5" s="2076"/>
      <c r="L5" s="2076"/>
      <c r="M5" s="2076"/>
      <c r="N5" s="2076"/>
      <c r="O5" s="2076"/>
    </row>
    <row r="6" spans="1:16" ht="15" customHeight="1"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</row>
    <row r="7" spans="1:16" ht="15" customHeight="1">
      <c r="A7" s="520" t="s">
        <v>461</v>
      </c>
      <c r="B7" s="629"/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</row>
    <row r="8" spans="1:16" ht="26.25" customHeight="1">
      <c r="A8" s="651"/>
      <c r="B8" s="625" t="s">
        <v>198</v>
      </c>
      <c r="C8" s="625" t="s">
        <v>199</v>
      </c>
      <c r="D8" s="625" t="s">
        <v>200</v>
      </c>
      <c r="E8" s="625" t="s">
        <v>421</v>
      </c>
      <c r="F8" s="625" t="s">
        <v>155</v>
      </c>
      <c r="G8" s="625" t="s">
        <v>156</v>
      </c>
      <c r="H8" s="625" t="s">
        <v>157</v>
      </c>
      <c r="I8" s="625" t="s">
        <v>158</v>
      </c>
      <c r="J8" s="625" t="s">
        <v>159</v>
      </c>
      <c r="K8" s="625" t="s">
        <v>160</v>
      </c>
      <c r="L8" s="625" t="s">
        <v>161</v>
      </c>
      <c r="M8" s="625" t="s">
        <v>998</v>
      </c>
      <c r="N8" s="625" t="s">
        <v>1090</v>
      </c>
      <c r="O8" s="625" t="s">
        <v>1116</v>
      </c>
    </row>
    <row r="9" spans="1:16" s="578" customFormat="1" ht="15" customHeight="1">
      <c r="A9" s="652" t="s">
        <v>495</v>
      </c>
      <c r="B9" s="653">
        <v>876221.82000000007</v>
      </c>
      <c r="C9" s="654">
        <v>937479.76599999995</v>
      </c>
      <c r="D9" s="654">
        <v>928112.30300000007</v>
      </c>
      <c r="E9" s="655">
        <v>579031.64203168999</v>
      </c>
      <c r="F9" s="655">
        <v>619566.67452405009</v>
      </c>
      <c r="G9" s="655">
        <v>612831.87248027022</v>
      </c>
      <c r="H9" s="655">
        <v>631333.00243553962</v>
      </c>
      <c r="I9" s="655">
        <v>635538.18062884011</v>
      </c>
      <c r="J9" s="655">
        <v>651699.42731005978</v>
      </c>
      <c r="K9" s="655">
        <v>669321.96245461004</v>
      </c>
      <c r="L9" s="655">
        <v>643153.71560815955</v>
      </c>
      <c r="M9" s="655">
        <v>650536.61385794031</v>
      </c>
      <c r="N9" s="655">
        <v>649691.76019820012</v>
      </c>
      <c r="O9" s="656">
        <v>689720.88297222031</v>
      </c>
    </row>
    <row r="10" spans="1:16" s="578" customFormat="1" ht="15" customHeight="1">
      <c r="A10" s="528" t="s">
        <v>424</v>
      </c>
      <c r="B10" s="657">
        <v>492913.91999999998</v>
      </c>
      <c r="C10" s="629">
        <v>588797.80799999996</v>
      </c>
      <c r="D10" s="629">
        <v>592668.33600000001</v>
      </c>
      <c r="E10" s="455">
        <v>287632.22091952007</v>
      </c>
      <c r="F10" s="455">
        <v>302869.81074497994</v>
      </c>
      <c r="G10" s="455">
        <v>291754.34324203013</v>
      </c>
      <c r="H10" s="455">
        <v>302692.45440498</v>
      </c>
      <c r="I10" s="455">
        <v>299566.25039419992</v>
      </c>
      <c r="J10" s="455">
        <v>310692.81076855981</v>
      </c>
      <c r="K10" s="455">
        <v>322355.32307121006</v>
      </c>
      <c r="L10" s="455">
        <v>290408.42234471004</v>
      </c>
      <c r="M10" s="455">
        <v>288040.11585400999</v>
      </c>
      <c r="N10" s="455">
        <v>276958.95595402998</v>
      </c>
      <c r="O10" s="456">
        <v>289563.91378276015</v>
      </c>
    </row>
    <row r="11" spans="1:16" s="578" customFormat="1" ht="15" customHeight="1">
      <c r="A11" s="528" t="s">
        <v>496</v>
      </c>
      <c r="B11" s="657">
        <v>383307.9</v>
      </c>
      <c r="C11" s="629">
        <v>348681.95799999998</v>
      </c>
      <c r="D11" s="629">
        <v>335443.967</v>
      </c>
      <c r="E11" s="455">
        <v>291399.42111216992</v>
      </c>
      <c r="F11" s="455">
        <v>316696.86377907015</v>
      </c>
      <c r="G11" s="455">
        <v>321077.52923824004</v>
      </c>
      <c r="H11" s="455">
        <v>328640.54803055961</v>
      </c>
      <c r="I11" s="455">
        <v>335971.93023464025</v>
      </c>
      <c r="J11" s="455">
        <v>341006.61654150003</v>
      </c>
      <c r="K11" s="455">
        <v>346966.63938340003</v>
      </c>
      <c r="L11" s="455">
        <v>352745.29326344945</v>
      </c>
      <c r="M11" s="455">
        <v>362496.49800393026</v>
      </c>
      <c r="N11" s="455">
        <v>372732.80424417008</v>
      </c>
      <c r="O11" s="456">
        <v>400156.96918946016</v>
      </c>
    </row>
    <row r="12" spans="1:16" s="578" customFormat="1" ht="15" customHeight="1">
      <c r="A12" s="540"/>
      <c r="B12" s="658"/>
      <c r="C12" s="626"/>
      <c r="D12" s="626"/>
      <c r="E12" s="626"/>
      <c r="F12" s="626"/>
      <c r="G12" s="626"/>
      <c r="H12" s="626"/>
      <c r="I12" s="626"/>
      <c r="J12" s="626"/>
      <c r="K12" s="626"/>
      <c r="L12" s="626"/>
      <c r="M12" s="626"/>
      <c r="N12" s="626"/>
      <c r="O12" s="628"/>
    </row>
    <row r="13" spans="1:16" s="578" customFormat="1" ht="15" customHeight="1">
      <c r="A13" s="533" t="s">
        <v>423</v>
      </c>
      <c r="B13" s="658">
        <v>595704.09499999997</v>
      </c>
      <c r="C13" s="626">
        <v>724434.24</v>
      </c>
      <c r="D13" s="626">
        <v>806056.65100000007</v>
      </c>
      <c r="E13" s="626">
        <v>485513.82178057998</v>
      </c>
      <c r="F13" s="626">
        <v>515571.52392978006</v>
      </c>
      <c r="G13" s="626">
        <v>519730.30931200017</v>
      </c>
      <c r="H13" s="626">
        <v>541119.92417700961</v>
      </c>
      <c r="I13" s="626">
        <v>550104.87524329009</v>
      </c>
      <c r="J13" s="626">
        <v>555889.60457679979</v>
      </c>
      <c r="K13" s="626">
        <v>580322.45985365007</v>
      </c>
      <c r="L13" s="626">
        <v>577599.10725307954</v>
      </c>
      <c r="M13" s="626">
        <v>609105.10881118034</v>
      </c>
      <c r="N13" s="626">
        <v>610258.94495257002</v>
      </c>
      <c r="O13" s="628">
        <v>644300.52233106026</v>
      </c>
    </row>
    <row r="14" spans="1:16" s="578" customFormat="1" ht="15" customHeight="1">
      <c r="A14" s="528" t="s">
        <v>424</v>
      </c>
      <c r="B14" s="657">
        <v>323579.61799999996</v>
      </c>
      <c r="C14" s="629">
        <v>440761.288</v>
      </c>
      <c r="D14" s="629">
        <v>495052.37599999999</v>
      </c>
      <c r="E14" s="629">
        <v>205609.15711544006</v>
      </c>
      <c r="F14" s="629">
        <v>212113.23470432992</v>
      </c>
      <c r="G14" s="629">
        <v>211163.23131209015</v>
      </c>
      <c r="H14" s="629">
        <v>223607.22222565004</v>
      </c>
      <c r="I14" s="629">
        <v>223633.14225447993</v>
      </c>
      <c r="J14" s="629">
        <v>222389.9059652898</v>
      </c>
      <c r="K14" s="629">
        <v>237109.39558300003</v>
      </c>
      <c r="L14" s="629">
        <v>228472.44623237004</v>
      </c>
      <c r="M14" s="629">
        <v>250246.45657430001</v>
      </c>
      <c r="N14" s="629">
        <v>240974.00856240999</v>
      </c>
      <c r="O14" s="630">
        <v>247523.07591880011</v>
      </c>
    </row>
    <row r="15" spans="1:16" s="578" customFormat="1" ht="15" customHeight="1">
      <c r="A15" s="528" t="s">
        <v>496</v>
      </c>
      <c r="B15" s="657">
        <v>272124.47700000001</v>
      </c>
      <c r="C15" s="629">
        <v>283672.95199999999</v>
      </c>
      <c r="D15" s="629">
        <v>311004.27500000002</v>
      </c>
      <c r="E15" s="629">
        <v>279904.66466513992</v>
      </c>
      <c r="F15" s="629">
        <v>303458.28922545013</v>
      </c>
      <c r="G15" s="629">
        <v>308567.07799991005</v>
      </c>
      <c r="H15" s="629">
        <v>317512.70195135963</v>
      </c>
      <c r="I15" s="629">
        <v>326471.73298881022</v>
      </c>
      <c r="J15" s="629">
        <v>333499.69861151004</v>
      </c>
      <c r="K15" s="629">
        <v>343213.06427065004</v>
      </c>
      <c r="L15" s="629">
        <v>349126.66102070943</v>
      </c>
      <c r="M15" s="629">
        <v>358858.65223688027</v>
      </c>
      <c r="N15" s="629">
        <v>369284.93639016006</v>
      </c>
      <c r="O15" s="630">
        <v>396777.44641226018</v>
      </c>
    </row>
    <row r="16" spans="1:16" s="578" customFormat="1" ht="15" customHeight="1">
      <c r="A16" s="540"/>
      <c r="B16" s="658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8"/>
    </row>
    <row r="17" spans="1:15" s="578" customFormat="1" ht="15" customHeight="1">
      <c r="A17" s="533" t="s">
        <v>426</v>
      </c>
      <c r="B17" s="658">
        <v>280517.72500000003</v>
      </c>
      <c r="C17" s="626">
        <v>213045.52599999998</v>
      </c>
      <c r="D17" s="626">
        <v>122055.652</v>
      </c>
      <c r="E17" s="626">
        <v>93517.820251110024</v>
      </c>
      <c r="F17" s="626">
        <v>103995.15059427</v>
      </c>
      <c r="G17" s="626">
        <v>93101.563168270004</v>
      </c>
      <c r="H17" s="626">
        <v>90213.078258529975</v>
      </c>
      <c r="I17" s="626">
        <v>85433.305385549975</v>
      </c>
      <c r="J17" s="626">
        <v>95809.822733259978</v>
      </c>
      <c r="K17" s="626">
        <v>88999.502600960011</v>
      </c>
      <c r="L17" s="626">
        <v>65554.608355079996</v>
      </c>
      <c r="M17" s="626">
        <v>41431.505046760001</v>
      </c>
      <c r="N17" s="626">
        <v>39432.815245629994</v>
      </c>
      <c r="O17" s="628">
        <v>45420.360641160012</v>
      </c>
    </row>
    <row r="18" spans="1:15" s="578" customFormat="1" ht="15" customHeight="1">
      <c r="A18" s="528" t="s">
        <v>424</v>
      </c>
      <c r="B18" s="657">
        <v>169334.30200000003</v>
      </c>
      <c r="C18" s="629">
        <v>148036.51999999999</v>
      </c>
      <c r="D18" s="629">
        <v>97615.96</v>
      </c>
      <c r="E18" s="629">
        <v>82023.063804080026</v>
      </c>
      <c r="F18" s="629">
        <v>90756.576040650005</v>
      </c>
      <c r="G18" s="629">
        <v>80591.111929940002</v>
      </c>
      <c r="H18" s="629">
        <v>79085.232179329978</v>
      </c>
      <c r="I18" s="629">
        <v>75933.108139719974</v>
      </c>
      <c r="J18" s="629">
        <v>88302.904803269979</v>
      </c>
      <c r="K18" s="629">
        <v>85245.927488210014</v>
      </c>
      <c r="L18" s="629">
        <v>61935.976112339995</v>
      </c>
      <c r="M18" s="629">
        <v>37793.659279710002</v>
      </c>
      <c r="N18" s="629">
        <v>35984.947391619993</v>
      </c>
      <c r="O18" s="630">
        <v>42040.837863960012</v>
      </c>
    </row>
    <row r="19" spans="1:15" s="578" customFormat="1" ht="15" customHeight="1">
      <c r="A19" s="528" t="s">
        <v>496</v>
      </c>
      <c r="B19" s="657">
        <v>111183.423</v>
      </c>
      <c r="C19" s="629">
        <v>65009.006000000001</v>
      </c>
      <c r="D19" s="629">
        <v>24439.691999999999</v>
      </c>
      <c r="E19" s="629">
        <v>11494.756447029997</v>
      </c>
      <c r="F19" s="629">
        <v>13238.574553619999</v>
      </c>
      <c r="G19" s="629">
        <v>12510.451238330001</v>
      </c>
      <c r="H19" s="629">
        <v>11127.846079199997</v>
      </c>
      <c r="I19" s="629">
        <v>9500.1972458300006</v>
      </c>
      <c r="J19" s="629">
        <v>7506.9179299900006</v>
      </c>
      <c r="K19" s="629">
        <v>3753.5751127500016</v>
      </c>
      <c r="L19" s="629">
        <v>3618.6322427399996</v>
      </c>
      <c r="M19" s="629">
        <v>3637.8457670500015</v>
      </c>
      <c r="N19" s="629">
        <v>3447.8678540100009</v>
      </c>
      <c r="O19" s="630">
        <v>3379.5227771999989</v>
      </c>
    </row>
    <row r="20" spans="1:15" s="578" customFormat="1" ht="15" customHeight="1">
      <c r="A20" s="540"/>
      <c r="B20" s="658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8"/>
    </row>
    <row r="21" spans="1:15" s="578" customFormat="1" ht="15" customHeight="1">
      <c r="A21" s="659" t="s">
        <v>497</v>
      </c>
      <c r="B21" s="658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8"/>
    </row>
    <row r="22" spans="1:15" s="578" customFormat="1" ht="15" customHeight="1">
      <c r="A22" s="533" t="s">
        <v>498</v>
      </c>
      <c r="B22" s="660">
        <v>83920.774999999994</v>
      </c>
      <c r="C22" s="627">
        <v>78344.940000000017</v>
      </c>
      <c r="D22" s="627">
        <v>115707.63699999999</v>
      </c>
      <c r="E22" s="627">
        <v>68585.309324170012</v>
      </c>
      <c r="F22" s="627">
        <v>104675.33187250998</v>
      </c>
      <c r="G22" s="627">
        <v>102384.83420042998</v>
      </c>
      <c r="H22" s="627">
        <v>110127.74691996003</v>
      </c>
      <c r="I22" s="627">
        <v>103605.9699620201</v>
      </c>
      <c r="J22" s="627">
        <v>106754.81649165001</v>
      </c>
      <c r="K22" s="627">
        <v>121242.59192616999</v>
      </c>
      <c r="L22" s="627">
        <v>107994.16222835002</v>
      </c>
      <c r="M22" s="627">
        <v>107043.46240950997</v>
      </c>
      <c r="N22" s="627">
        <v>112809.29491570996</v>
      </c>
      <c r="O22" s="632">
        <v>120927.46666373007</v>
      </c>
    </row>
    <row r="23" spans="1:15" s="578" customFormat="1" ht="15" customHeight="1">
      <c r="A23" s="661" t="s">
        <v>499</v>
      </c>
      <c r="B23" s="660">
        <v>792301.04499999993</v>
      </c>
      <c r="C23" s="627">
        <v>859134.826</v>
      </c>
      <c r="D23" s="627">
        <v>812404.66599999997</v>
      </c>
      <c r="E23" s="627">
        <v>510446.33270752005</v>
      </c>
      <c r="F23" s="627">
        <v>514891.34265153977</v>
      </c>
      <c r="G23" s="627">
        <v>510447.03827984008</v>
      </c>
      <c r="H23" s="627">
        <v>521205.25551557966</v>
      </c>
      <c r="I23" s="627">
        <v>531932.21066682006</v>
      </c>
      <c r="J23" s="627">
        <v>544944.61081840983</v>
      </c>
      <c r="K23" s="627">
        <v>548079.37052844011</v>
      </c>
      <c r="L23" s="627">
        <v>535159.55337980937</v>
      </c>
      <c r="M23" s="627">
        <v>543493.15144843026</v>
      </c>
      <c r="N23" s="627">
        <v>536882.46528249001</v>
      </c>
      <c r="O23" s="632">
        <v>568793.41630849021</v>
      </c>
    </row>
    <row r="24" spans="1:15" ht="15" customHeight="1">
      <c r="A24" s="662"/>
      <c r="B24" s="589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638"/>
    </row>
    <row r="25" spans="1:15" s="578" customFormat="1" ht="15" customHeight="1">
      <c r="A25" s="540" t="s">
        <v>500</v>
      </c>
      <c r="B25" s="597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5" s="578" customFormat="1" ht="15" customHeight="1">
      <c r="A26" s="533" t="s">
        <v>423</v>
      </c>
      <c r="B26" s="597">
        <v>595704.09499999997</v>
      </c>
      <c r="C26" s="452">
        <v>724434.24</v>
      </c>
      <c r="D26" s="452">
        <v>806056.65099999995</v>
      </c>
      <c r="E26" s="452">
        <v>485513.82178058004</v>
      </c>
      <c r="F26" s="452">
        <v>515571.52392977977</v>
      </c>
      <c r="G26" s="452">
        <v>519730.30931200006</v>
      </c>
      <c r="H26" s="452">
        <v>541119.92417700973</v>
      </c>
      <c r="I26" s="452">
        <v>550104.87524329009</v>
      </c>
      <c r="J26" s="452">
        <v>555889.6045767999</v>
      </c>
      <c r="K26" s="452">
        <v>580322.45985365007</v>
      </c>
      <c r="L26" s="452">
        <v>577599.10725307942</v>
      </c>
      <c r="M26" s="452">
        <v>609105.10881118022</v>
      </c>
      <c r="N26" s="452">
        <v>610258.94495257002</v>
      </c>
      <c r="O26" s="453">
        <v>644300.52233106038</v>
      </c>
    </row>
    <row r="27" spans="1:15" s="578" customFormat="1" ht="15" customHeight="1">
      <c r="A27" s="533" t="s">
        <v>501</v>
      </c>
      <c r="B27" s="585">
        <v>70842.014999999999</v>
      </c>
      <c r="C27" s="587">
        <v>73933.85500000001</v>
      </c>
      <c r="D27" s="587">
        <v>106316.44399999999</v>
      </c>
      <c r="E27" s="587">
        <v>66588.050675700011</v>
      </c>
      <c r="F27" s="587">
        <v>100287.42339662998</v>
      </c>
      <c r="G27" s="587">
        <v>100516.39012543998</v>
      </c>
      <c r="H27" s="587">
        <v>106032.59727071003</v>
      </c>
      <c r="I27" s="587">
        <v>101713.9792529901</v>
      </c>
      <c r="J27" s="587">
        <v>104323.96430987</v>
      </c>
      <c r="K27" s="587">
        <v>118636.32590552999</v>
      </c>
      <c r="L27" s="587">
        <v>106488.16256380001</v>
      </c>
      <c r="M27" s="587">
        <v>103243.01487927997</v>
      </c>
      <c r="N27" s="587">
        <v>109272.83622471997</v>
      </c>
      <c r="O27" s="636">
        <v>116009.03319002007</v>
      </c>
    </row>
    <row r="28" spans="1:15" ht="15" customHeight="1">
      <c r="A28" s="528" t="s">
        <v>424</v>
      </c>
      <c r="B28" s="589">
        <v>41652.964</v>
      </c>
      <c r="C28" s="590">
        <v>48709.283000000003</v>
      </c>
      <c r="D28" s="590">
        <v>72249.384999999995</v>
      </c>
      <c r="E28" s="590">
        <v>48808.960264040026</v>
      </c>
      <c r="F28" s="590">
        <v>66361.315203659993</v>
      </c>
      <c r="G28" s="590">
        <v>65985.785194149983</v>
      </c>
      <c r="H28" s="590">
        <v>69895.835096060036</v>
      </c>
      <c r="I28" s="590">
        <v>63488.911716890048</v>
      </c>
      <c r="J28" s="590">
        <v>65313.672433610023</v>
      </c>
      <c r="K28" s="590">
        <v>79717.470954489982</v>
      </c>
      <c r="L28" s="590">
        <v>69593.506164630046</v>
      </c>
      <c r="M28" s="590">
        <v>68398.356429430001</v>
      </c>
      <c r="N28" s="590">
        <v>70483.04614580996</v>
      </c>
      <c r="O28" s="638">
        <v>76649.809819530026</v>
      </c>
    </row>
    <row r="29" spans="1:15" ht="15" customHeight="1">
      <c r="A29" s="528" t="s">
        <v>496</v>
      </c>
      <c r="B29" s="589">
        <v>29189.050999999999</v>
      </c>
      <c r="C29" s="590">
        <v>25224.572</v>
      </c>
      <c r="D29" s="590">
        <v>34067.059000000001</v>
      </c>
      <c r="E29" s="590">
        <v>17779.090411659992</v>
      </c>
      <c r="F29" s="590">
        <v>33926.108192969987</v>
      </c>
      <c r="G29" s="590">
        <v>34530.60493129</v>
      </c>
      <c r="H29" s="590">
        <v>36136.762174649994</v>
      </c>
      <c r="I29" s="590">
        <v>38225.067536100047</v>
      </c>
      <c r="J29" s="590">
        <v>39010.291876259973</v>
      </c>
      <c r="K29" s="590">
        <v>38918.854951040004</v>
      </c>
      <c r="L29" s="590">
        <v>36894.656399169966</v>
      </c>
      <c r="M29" s="590">
        <v>34844.658449849972</v>
      </c>
      <c r="N29" s="590">
        <v>38789.790078910009</v>
      </c>
      <c r="O29" s="638">
        <v>39359.223370490043</v>
      </c>
    </row>
    <row r="30" spans="1:15" ht="15" customHeight="1">
      <c r="A30" s="533" t="s">
        <v>502</v>
      </c>
      <c r="B30" s="585">
        <v>524862.07999999996</v>
      </c>
      <c r="C30" s="587">
        <v>650500.38500000001</v>
      </c>
      <c r="D30" s="587">
        <v>699740.20699999994</v>
      </c>
      <c r="E30" s="587">
        <v>418925.77110488003</v>
      </c>
      <c r="F30" s="587">
        <v>415284.10053314979</v>
      </c>
      <c r="G30" s="587">
        <v>419213.91918656009</v>
      </c>
      <c r="H30" s="587">
        <v>435087.32690629968</v>
      </c>
      <c r="I30" s="587">
        <v>448390.89599030005</v>
      </c>
      <c r="J30" s="587">
        <v>451565.64026692987</v>
      </c>
      <c r="K30" s="587">
        <v>461686.13394812006</v>
      </c>
      <c r="L30" s="587">
        <v>471110.94468927942</v>
      </c>
      <c r="M30" s="587">
        <v>505862.09393190028</v>
      </c>
      <c r="N30" s="587">
        <v>500986.10872785008</v>
      </c>
      <c r="O30" s="636">
        <v>528291.48914104025</v>
      </c>
    </row>
    <row r="31" spans="1:15" ht="15" customHeight="1">
      <c r="A31" s="528" t="s">
        <v>424</v>
      </c>
      <c r="B31" s="589">
        <v>281926.65399999998</v>
      </c>
      <c r="C31" s="590">
        <v>392052.005</v>
      </c>
      <c r="D31" s="590">
        <v>422802.99099999998</v>
      </c>
      <c r="E31" s="590">
        <v>156800.19685140005</v>
      </c>
      <c r="F31" s="590">
        <v>145751.91950066996</v>
      </c>
      <c r="G31" s="590">
        <v>145177.44611793998</v>
      </c>
      <c r="H31" s="590">
        <v>153711.38712959</v>
      </c>
      <c r="I31" s="590">
        <v>160144.23053758987</v>
      </c>
      <c r="J31" s="590">
        <v>157076.23353167978</v>
      </c>
      <c r="K31" s="590">
        <v>157391.92462851005</v>
      </c>
      <c r="L31" s="590">
        <v>158878.94006773998</v>
      </c>
      <c r="M31" s="590">
        <v>181848.10014487</v>
      </c>
      <c r="N31" s="590">
        <v>170490.96241660003</v>
      </c>
      <c r="O31" s="638">
        <v>170873.26609927008</v>
      </c>
    </row>
    <row r="32" spans="1:15" ht="15" customHeight="1">
      <c r="A32" s="528" t="s">
        <v>496</v>
      </c>
      <c r="B32" s="589">
        <v>242935.42600000001</v>
      </c>
      <c r="C32" s="590">
        <v>258448.38</v>
      </c>
      <c r="D32" s="590">
        <v>276937.21600000001</v>
      </c>
      <c r="E32" s="590">
        <v>262125.57425347995</v>
      </c>
      <c r="F32" s="590">
        <v>269532.1810324798</v>
      </c>
      <c r="G32" s="590">
        <v>274036.47306862008</v>
      </c>
      <c r="H32" s="590">
        <v>281375.93977670965</v>
      </c>
      <c r="I32" s="590">
        <v>288246.66545271018</v>
      </c>
      <c r="J32" s="590">
        <v>294489.40673525009</v>
      </c>
      <c r="K32" s="590">
        <v>304294.20931961003</v>
      </c>
      <c r="L32" s="590">
        <v>312232.00462153944</v>
      </c>
      <c r="M32" s="590">
        <v>324013.99378703028</v>
      </c>
      <c r="N32" s="590">
        <v>330495.14631125005</v>
      </c>
      <c r="O32" s="638">
        <v>357418.22304177011</v>
      </c>
    </row>
    <row r="33" spans="1:26" ht="15" customHeight="1">
      <c r="A33" s="663"/>
      <c r="B33" s="589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638"/>
    </row>
    <row r="34" spans="1:26" s="578" customFormat="1" ht="15" customHeight="1">
      <c r="A34" s="540" t="s">
        <v>500</v>
      </c>
      <c r="B34" s="585"/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636"/>
    </row>
    <row r="35" spans="1:26" s="578" customFormat="1" ht="15" customHeight="1">
      <c r="A35" s="533" t="s">
        <v>426</v>
      </c>
      <c r="B35" s="585">
        <v>280517.72500000003</v>
      </c>
      <c r="C35" s="587">
        <v>213045.52599999998</v>
      </c>
      <c r="D35" s="587">
        <v>122055.652</v>
      </c>
      <c r="E35" s="587">
        <v>93517.820251110024</v>
      </c>
      <c r="F35" s="587">
        <v>103995.15059427002</v>
      </c>
      <c r="G35" s="587">
        <v>93101.563168270019</v>
      </c>
      <c r="H35" s="587">
        <v>90213.078258529975</v>
      </c>
      <c r="I35" s="587">
        <v>85433.305385549975</v>
      </c>
      <c r="J35" s="587">
        <v>95809.822733259993</v>
      </c>
      <c r="K35" s="587">
        <v>88999.502600960011</v>
      </c>
      <c r="L35" s="587">
        <v>65554.608355079996</v>
      </c>
      <c r="M35" s="587">
        <v>41431.505046760001</v>
      </c>
      <c r="N35" s="587">
        <v>39432.815245629994</v>
      </c>
      <c r="O35" s="636">
        <v>45420.360641160012</v>
      </c>
    </row>
    <row r="36" spans="1:26" s="578" customFormat="1" ht="15" customHeight="1">
      <c r="A36" s="533" t="s">
        <v>501</v>
      </c>
      <c r="B36" s="585">
        <v>13078.759999999998</v>
      </c>
      <c r="C36" s="587">
        <v>4411.085</v>
      </c>
      <c r="D36" s="587">
        <v>9391.1929999999993</v>
      </c>
      <c r="E36" s="587">
        <v>1997.2586484699996</v>
      </c>
      <c r="F36" s="587">
        <v>4387.90847588</v>
      </c>
      <c r="G36" s="587">
        <v>1868.44407499</v>
      </c>
      <c r="H36" s="587">
        <v>4095.14964925</v>
      </c>
      <c r="I36" s="587">
        <v>1891.9907090299998</v>
      </c>
      <c r="J36" s="587">
        <v>2430.8521817799992</v>
      </c>
      <c r="K36" s="587">
        <v>2606.2660206400001</v>
      </c>
      <c r="L36" s="587">
        <v>1505.99966455</v>
      </c>
      <c r="M36" s="587">
        <v>3800.4475302299993</v>
      </c>
      <c r="N36" s="587">
        <v>3536.4586909900004</v>
      </c>
      <c r="O36" s="636">
        <v>4918.4334737099998</v>
      </c>
    </row>
    <row r="37" spans="1:26" ht="15" customHeight="1">
      <c r="A37" s="528" t="s">
        <v>424</v>
      </c>
      <c r="B37" s="589">
        <v>9536.3439999999991</v>
      </c>
      <c r="C37" s="590">
        <v>3577.3980000000001</v>
      </c>
      <c r="D37" s="590">
        <v>8758.9429999999993</v>
      </c>
      <c r="E37" s="590">
        <v>1750.7426112299995</v>
      </c>
      <c r="F37" s="590">
        <v>4144.01158364</v>
      </c>
      <c r="G37" s="590">
        <v>1658.4130331900001</v>
      </c>
      <c r="H37" s="590">
        <v>3895.8720104899999</v>
      </c>
      <c r="I37" s="590">
        <v>1706.9222990399999</v>
      </c>
      <c r="J37" s="590">
        <v>2220.6595904999995</v>
      </c>
      <c r="K37" s="590">
        <v>2403.0324236500001</v>
      </c>
      <c r="L37" s="590">
        <v>1399.00103756</v>
      </c>
      <c r="M37" s="590">
        <v>3692.2244778099994</v>
      </c>
      <c r="N37" s="590">
        <v>3431.2557861500004</v>
      </c>
      <c r="O37" s="638">
        <v>4794.9698186599999</v>
      </c>
    </row>
    <row r="38" spans="1:26" ht="15" customHeight="1">
      <c r="A38" s="528" t="s">
        <v>496</v>
      </c>
      <c r="B38" s="589">
        <v>3542.4160000000002</v>
      </c>
      <c r="C38" s="590">
        <v>833.68700000000001</v>
      </c>
      <c r="D38" s="590">
        <v>632.25</v>
      </c>
      <c r="E38" s="590">
        <v>246.51603724000003</v>
      </c>
      <c r="F38" s="590">
        <v>243.89689224</v>
      </c>
      <c r="G38" s="590">
        <v>210.03104179999994</v>
      </c>
      <c r="H38" s="590">
        <v>199.27763876000003</v>
      </c>
      <c r="I38" s="590">
        <v>185.06840998999996</v>
      </c>
      <c r="J38" s="590">
        <v>210.19259127999999</v>
      </c>
      <c r="K38" s="590">
        <v>203.23359699000005</v>
      </c>
      <c r="L38" s="590">
        <v>106.99862698999998</v>
      </c>
      <c r="M38" s="590">
        <v>108.22305241999999</v>
      </c>
      <c r="N38" s="590">
        <v>105.20290484</v>
      </c>
      <c r="O38" s="638">
        <v>123.46365504999999</v>
      </c>
    </row>
    <row r="39" spans="1:26" ht="15" customHeight="1">
      <c r="A39" s="533" t="s">
        <v>502</v>
      </c>
      <c r="B39" s="585">
        <v>267438.96500000003</v>
      </c>
      <c r="C39" s="587">
        <v>208634.44099999999</v>
      </c>
      <c r="D39" s="587">
        <v>112664.459</v>
      </c>
      <c r="E39" s="587">
        <v>91520.561602640024</v>
      </c>
      <c r="F39" s="587">
        <v>99607.242118390015</v>
      </c>
      <c r="G39" s="587">
        <v>91233.119093280024</v>
      </c>
      <c r="H39" s="587">
        <v>86117.928609279974</v>
      </c>
      <c r="I39" s="587">
        <v>83541.314676519978</v>
      </c>
      <c r="J39" s="587">
        <v>93378.970551479986</v>
      </c>
      <c r="K39" s="587">
        <v>86393.236580320008</v>
      </c>
      <c r="L39" s="587">
        <v>64048.608690529989</v>
      </c>
      <c r="M39" s="587">
        <v>37631.057516530003</v>
      </c>
      <c r="N39" s="587">
        <v>35896.356554639991</v>
      </c>
      <c r="O39" s="636">
        <v>40501.927167450012</v>
      </c>
    </row>
    <row r="40" spans="1:26" ht="15" customHeight="1">
      <c r="A40" s="528" t="s">
        <v>424</v>
      </c>
      <c r="B40" s="589">
        <v>159797.95800000001</v>
      </c>
      <c r="C40" s="590">
        <v>144459.122</v>
      </c>
      <c r="D40" s="590">
        <v>88857.017000000007</v>
      </c>
      <c r="E40" s="590">
        <v>80272.321192850024</v>
      </c>
      <c r="F40" s="590">
        <v>86612.564457010012</v>
      </c>
      <c r="G40" s="590">
        <v>78932.698896750022</v>
      </c>
      <c r="H40" s="590">
        <v>75189.360168839979</v>
      </c>
      <c r="I40" s="590">
        <v>74226.185840679973</v>
      </c>
      <c r="J40" s="590">
        <v>86082.24521276998</v>
      </c>
      <c r="K40" s="590">
        <v>82842.895064560013</v>
      </c>
      <c r="L40" s="590">
        <v>60536.975074779992</v>
      </c>
      <c r="M40" s="590">
        <v>34101.434801900003</v>
      </c>
      <c r="N40" s="590">
        <v>32553.691605469994</v>
      </c>
      <c r="O40" s="638">
        <v>37245.868045300012</v>
      </c>
    </row>
    <row r="41" spans="1:26" ht="15" customHeight="1">
      <c r="A41" s="528" t="s">
        <v>496</v>
      </c>
      <c r="B41" s="589">
        <v>107641.007</v>
      </c>
      <c r="C41" s="590">
        <v>64175.319000000003</v>
      </c>
      <c r="D41" s="590">
        <v>23807.441999999999</v>
      </c>
      <c r="E41" s="590">
        <v>11248.240409789996</v>
      </c>
      <c r="F41" s="590">
        <v>12994.677661379996</v>
      </c>
      <c r="G41" s="590">
        <v>12300.42019653</v>
      </c>
      <c r="H41" s="590">
        <v>10928.568440439996</v>
      </c>
      <c r="I41" s="590">
        <v>9315.1288358400016</v>
      </c>
      <c r="J41" s="590">
        <v>7296.7253387100009</v>
      </c>
      <c r="K41" s="590">
        <v>3550.3415157600016</v>
      </c>
      <c r="L41" s="590">
        <v>3511.6336157499995</v>
      </c>
      <c r="M41" s="590">
        <v>3529.6227146300016</v>
      </c>
      <c r="N41" s="590">
        <v>3342.6649491700009</v>
      </c>
      <c r="O41" s="638">
        <v>3256.059122149999</v>
      </c>
    </row>
    <row r="42" spans="1:26" ht="15" customHeight="1">
      <c r="A42" s="553"/>
      <c r="B42" s="664"/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2"/>
    </row>
    <row r="43" spans="1:26" ht="15" customHeight="1"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</row>
    <row r="44" spans="1:26" s="573" customFormat="1" ht="15" customHeight="1">
      <c r="A44" s="579" t="s">
        <v>485</v>
      </c>
      <c r="B44" s="531"/>
      <c r="C44" s="531"/>
      <c r="D44" s="446"/>
      <c r="E44" s="531"/>
      <c r="F44" s="531"/>
      <c r="G44" s="446"/>
      <c r="H44" s="446"/>
      <c r="I44" s="446"/>
      <c r="J44" s="446"/>
      <c r="K44" s="446"/>
      <c r="L44" s="446"/>
      <c r="M44" s="446"/>
      <c r="N44" s="446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9"/>
    </row>
    <row r="45" spans="1:26" ht="15" customHeight="1">
      <c r="A45" s="579" t="s">
        <v>393</v>
      </c>
      <c r="D45" s="446"/>
    </row>
    <row r="46" spans="1:26" ht="15" customHeight="1">
      <c r="A46" s="1724" t="s">
        <v>996</v>
      </c>
      <c r="D46" s="446"/>
    </row>
  </sheetData>
  <mergeCells count="3">
    <mergeCell ref="A1:O1"/>
    <mergeCell ref="A3:O3"/>
    <mergeCell ref="A5:O5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S54"/>
  <sheetViews>
    <sheetView view="pageBreakPreview" zoomScale="85" zoomScaleNormal="70" zoomScaleSheetLayoutView="85" workbookViewId="0">
      <selection activeCell="A36" sqref="A36"/>
    </sheetView>
  </sheetViews>
  <sheetFormatPr defaultColWidth="8" defaultRowHeight="15"/>
  <cols>
    <col min="1" max="1" width="47.85546875" style="10" customWidth="1"/>
    <col min="2" max="8" width="9.28515625" style="67" customWidth="1"/>
    <col min="9" max="9" width="9.140625" style="67" customWidth="1"/>
    <col min="10" max="10" width="9.7109375" style="67" customWidth="1"/>
    <col min="11" max="19" width="9.28515625" style="67" customWidth="1"/>
    <col min="20" max="16384" width="8" style="66"/>
  </cols>
  <sheetData>
    <row r="1" spans="1:19" s="5" customFormat="1" ht="15" customHeight="1" thickBot="1">
      <c r="A1" s="2020" t="s">
        <v>118</v>
      </c>
      <c r="B1" s="2020"/>
      <c r="C1" s="2020"/>
      <c r="D1" s="2020"/>
      <c r="E1" s="2020"/>
      <c r="F1" s="2020"/>
      <c r="G1" s="2020"/>
      <c r="H1" s="2020"/>
      <c r="I1" s="2020"/>
      <c r="J1" s="2020"/>
      <c r="K1" s="2020"/>
      <c r="L1" s="2020"/>
      <c r="M1" s="2020"/>
      <c r="N1" s="2020"/>
      <c r="O1" s="2020"/>
      <c r="P1" s="2020"/>
      <c r="Q1" s="2020"/>
      <c r="R1" s="2020"/>
      <c r="S1" s="2020"/>
    </row>
    <row r="2" spans="1:19" s="5" customFormat="1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5" customFormat="1" ht="21" customHeight="1">
      <c r="A3" s="2021" t="s">
        <v>119</v>
      </c>
      <c r="B3" s="2021"/>
      <c r="C3" s="2021"/>
      <c r="D3" s="2021"/>
      <c r="E3" s="2021"/>
      <c r="F3" s="2021"/>
      <c r="G3" s="2021"/>
      <c r="H3" s="2021"/>
      <c r="I3" s="2021"/>
      <c r="J3" s="2021"/>
      <c r="K3" s="2021"/>
      <c r="L3" s="2021"/>
      <c r="M3" s="2021"/>
      <c r="N3" s="2021"/>
      <c r="O3" s="2021"/>
      <c r="P3" s="2021"/>
      <c r="Q3" s="2021"/>
      <c r="R3" s="2021"/>
      <c r="S3" s="2021"/>
    </row>
    <row r="4" spans="1:19" s="5" customFormat="1" ht="1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2" customFormat="1" ht="20.100000000000001" customHeight="1">
      <c r="A5" s="2022"/>
      <c r="B5" s="2024">
        <v>2018</v>
      </c>
      <c r="C5" s="2024">
        <v>2019</v>
      </c>
      <c r="D5" s="2024">
        <v>2020</v>
      </c>
      <c r="E5" s="2026">
        <v>2021</v>
      </c>
      <c r="F5" s="2026"/>
      <c r="G5" s="2026"/>
      <c r="H5" s="2027"/>
      <c r="I5" s="2028">
        <v>2022</v>
      </c>
      <c r="J5" s="2026"/>
      <c r="K5" s="2026"/>
      <c r="L5" s="2026"/>
      <c r="M5" s="2026"/>
      <c r="N5" s="2026"/>
      <c r="O5" s="2026"/>
      <c r="P5" s="2026"/>
      <c r="Q5" s="2026"/>
      <c r="R5" s="2026"/>
      <c r="S5" s="2027"/>
    </row>
    <row r="6" spans="1:19" s="24" customFormat="1" ht="20.100000000000001" customHeight="1">
      <c r="A6" s="2023"/>
      <c r="B6" s="2025"/>
      <c r="C6" s="2025"/>
      <c r="D6" s="2025"/>
      <c r="E6" s="23" t="s">
        <v>120</v>
      </c>
      <c r="F6" s="23" t="s">
        <v>121</v>
      </c>
      <c r="G6" s="1932" t="s">
        <v>122</v>
      </c>
      <c r="H6" s="1932" t="s">
        <v>123</v>
      </c>
      <c r="I6" s="23" t="s">
        <v>124</v>
      </c>
      <c r="J6" s="23" t="s">
        <v>125</v>
      </c>
      <c r="K6" s="23" t="s">
        <v>120</v>
      </c>
      <c r="L6" s="23" t="s">
        <v>126</v>
      </c>
      <c r="M6" s="23" t="s">
        <v>127</v>
      </c>
      <c r="N6" s="23" t="s">
        <v>121</v>
      </c>
      <c r="O6" s="23" t="s">
        <v>128</v>
      </c>
      <c r="P6" s="23" t="s">
        <v>129</v>
      </c>
      <c r="Q6" s="23" t="s">
        <v>997</v>
      </c>
      <c r="R6" s="23" t="s">
        <v>1089</v>
      </c>
      <c r="S6" s="23" t="s">
        <v>1115</v>
      </c>
    </row>
    <row r="7" spans="1:19" s="28" customFormat="1" ht="15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731"/>
      <c r="Q7" s="1731"/>
      <c r="R7" s="1731"/>
      <c r="S7" s="27"/>
    </row>
    <row r="8" spans="1:19" s="32" customFormat="1" ht="15" customHeight="1">
      <c r="A8" s="29" t="s">
        <v>130</v>
      </c>
      <c r="B8" s="30">
        <v>59613.707500000004</v>
      </c>
      <c r="C8" s="30">
        <v>68639.483399999997</v>
      </c>
      <c r="D8" s="30">
        <v>70134.100000000006</v>
      </c>
      <c r="E8" s="30">
        <v>15938.7</v>
      </c>
      <c r="F8" s="30">
        <v>32043.9</v>
      </c>
      <c r="G8" s="30">
        <v>52676.4</v>
      </c>
      <c r="H8" s="30">
        <v>81269.2</v>
      </c>
      <c r="I8" s="30" t="s">
        <v>131</v>
      </c>
      <c r="J8" s="30" t="s">
        <v>131</v>
      </c>
      <c r="K8" s="30">
        <v>18801.5</v>
      </c>
      <c r="L8" s="30" t="s">
        <v>131</v>
      </c>
      <c r="M8" s="30" t="s">
        <v>131</v>
      </c>
      <c r="N8" s="30">
        <v>40034.300000000003</v>
      </c>
      <c r="O8" s="30" t="s">
        <v>131</v>
      </c>
      <c r="P8" s="30" t="s">
        <v>131</v>
      </c>
      <c r="Q8" s="30">
        <v>64632.9</v>
      </c>
      <c r="R8" s="30" t="s">
        <v>131</v>
      </c>
      <c r="S8" s="31" t="s">
        <v>131</v>
      </c>
    </row>
    <row r="9" spans="1:19" s="37" customFormat="1" ht="30" customHeight="1">
      <c r="A9" s="33" t="s">
        <v>132</v>
      </c>
      <c r="B9" s="34">
        <v>4.0999999999999996</v>
      </c>
      <c r="C9" s="34">
        <v>4.5</v>
      </c>
      <c r="D9" s="34">
        <v>-2.5999999999999943</v>
      </c>
      <c r="E9" s="34">
        <v>-1.4000000000000057</v>
      </c>
      <c r="F9" s="34">
        <v>2.2999999999999972</v>
      </c>
      <c r="G9" s="34">
        <v>3.5</v>
      </c>
      <c r="H9" s="34">
        <v>4</v>
      </c>
      <c r="I9" s="30" t="s">
        <v>131</v>
      </c>
      <c r="J9" s="30" t="s">
        <v>131</v>
      </c>
      <c r="K9" s="35">
        <v>4.4000000000000004</v>
      </c>
      <c r="L9" s="30" t="s">
        <v>131</v>
      </c>
      <c r="M9" s="30" t="s">
        <v>131</v>
      </c>
      <c r="N9" s="35">
        <v>3.6</v>
      </c>
      <c r="O9" s="35" t="s">
        <v>131</v>
      </c>
      <c r="P9" s="35" t="s">
        <v>131</v>
      </c>
      <c r="Q9" s="35">
        <v>2.8</v>
      </c>
      <c r="R9" s="35" t="s">
        <v>131</v>
      </c>
      <c r="S9" s="36" t="s">
        <v>131</v>
      </c>
    </row>
    <row r="10" spans="1:19" s="39" customFormat="1" ht="31.5">
      <c r="A10" s="38" t="s">
        <v>133</v>
      </c>
      <c r="B10" s="30">
        <v>27576.1</v>
      </c>
      <c r="C10" s="30">
        <v>29103</v>
      </c>
      <c r="D10" s="30">
        <v>26743.4</v>
      </c>
      <c r="E10" s="30">
        <v>8097.3</v>
      </c>
      <c r="F10" s="30">
        <v>17080.8</v>
      </c>
      <c r="G10" s="30">
        <v>26025.599999999999</v>
      </c>
      <c r="H10" s="30">
        <v>37047.599999999999</v>
      </c>
      <c r="I10" s="30">
        <v>3439.7</v>
      </c>
      <c r="J10" s="30">
        <v>7270.4</v>
      </c>
      <c r="K10" s="30">
        <v>11637.2</v>
      </c>
      <c r="L10" s="30">
        <v>15439</v>
      </c>
      <c r="M10" s="30">
        <v>19505.8</v>
      </c>
      <c r="N10" s="30">
        <v>23825.3</v>
      </c>
      <c r="O10" s="30">
        <v>28085.5</v>
      </c>
      <c r="P10" s="30">
        <v>32127.200000000001</v>
      </c>
      <c r="Q10" s="30">
        <v>35963.199999999997</v>
      </c>
      <c r="R10" s="30">
        <v>39720.1</v>
      </c>
      <c r="S10" s="31">
        <v>43850.1</v>
      </c>
    </row>
    <row r="11" spans="1:19" s="42" customFormat="1" ht="30" customHeight="1">
      <c r="A11" s="40" t="s">
        <v>134</v>
      </c>
      <c r="B11" s="34">
        <v>4.0999999999999996</v>
      </c>
      <c r="C11" s="34">
        <v>3.8</v>
      </c>
      <c r="D11" s="34">
        <v>-0.70000000000000284</v>
      </c>
      <c r="E11" s="34">
        <v>9.9999999999994316E-2</v>
      </c>
      <c r="F11" s="34">
        <v>1.5</v>
      </c>
      <c r="G11" s="34">
        <v>2.7000000000000028</v>
      </c>
      <c r="H11" s="34">
        <v>3.8</v>
      </c>
      <c r="I11" s="34">
        <v>2.9</v>
      </c>
      <c r="J11" s="34">
        <v>4.7</v>
      </c>
      <c r="K11" s="34">
        <v>5.8</v>
      </c>
      <c r="L11" s="34">
        <v>4.7</v>
      </c>
      <c r="M11" s="34">
        <v>4.4000000000000004</v>
      </c>
      <c r="N11" s="34">
        <v>3.5</v>
      </c>
      <c r="O11" s="34">
        <v>2.7</v>
      </c>
      <c r="P11" s="34">
        <v>2.5</v>
      </c>
      <c r="Q11" s="34">
        <v>2.1</v>
      </c>
      <c r="R11" s="34">
        <v>1.4</v>
      </c>
      <c r="S11" s="41">
        <v>1.4</v>
      </c>
    </row>
    <row r="12" spans="1:19" s="39" customFormat="1" ht="15" customHeight="1">
      <c r="A12" s="38" t="s">
        <v>135</v>
      </c>
      <c r="B12" s="30">
        <v>11130.2</v>
      </c>
      <c r="C12" s="30">
        <v>12546</v>
      </c>
      <c r="D12" s="30">
        <v>12322.7</v>
      </c>
      <c r="E12" s="30">
        <v>2101.1999999999998</v>
      </c>
      <c r="F12" s="30">
        <v>5247.9</v>
      </c>
      <c r="G12" s="30">
        <v>8722.7999999999993</v>
      </c>
      <c r="H12" s="30">
        <v>13221.4</v>
      </c>
      <c r="I12" s="30">
        <v>609.20000000000005</v>
      </c>
      <c r="J12" s="30">
        <v>1296.8</v>
      </c>
      <c r="K12" s="30">
        <v>2263.1</v>
      </c>
      <c r="L12" s="30">
        <v>3104.6</v>
      </c>
      <c r="M12" s="30">
        <v>4145.8</v>
      </c>
      <c r="N12" s="30">
        <v>5680.8</v>
      </c>
      <c r="O12" s="30">
        <v>6872</v>
      </c>
      <c r="P12" s="30">
        <v>8182.6</v>
      </c>
      <c r="Q12" s="30">
        <v>9859.7000000000007</v>
      </c>
      <c r="R12" s="30">
        <v>11244.2</v>
      </c>
      <c r="S12" s="31">
        <v>12670.7</v>
      </c>
    </row>
    <row r="13" spans="1:19" s="42" customFormat="1" ht="30" customHeight="1">
      <c r="A13" s="43" t="s">
        <v>134</v>
      </c>
      <c r="B13" s="34">
        <v>17.2</v>
      </c>
      <c r="C13" s="34">
        <v>8.5</v>
      </c>
      <c r="D13" s="34">
        <v>-3.4000000000000057</v>
      </c>
      <c r="E13" s="34">
        <v>-9.5999999999999943</v>
      </c>
      <c r="F13" s="34">
        <v>-1.7999999999999972</v>
      </c>
      <c r="G13" s="34">
        <v>2</v>
      </c>
      <c r="H13" s="34">
        <v>3.5</v>
      </c>
      <c r="I13" s="34">
        <v>0.4</v>
      </c>
      <c r="J13" s="34">
        <v>2.6</v>
      </c>
      <c r="K13" s="34">
        <v>1.5</v>
      </c>
      <c r="L13" s="34">
        <v>2.2999999999999998</v>
      </c>
      <c r="M13" s="34">
        <v>2.5</v>
      </c>
      <c r="N13" s="34">
        <v>2.6</v>
      </c>
      <c r="O13" s="34">
        <v>4.5</v>
      </c>
      <c r="P13" s="34">
        <v>5.7</v>
      </c>
      <c r="Q13" s="34">
        <v>7</v>
      </c>
      <c r="R13" s="34">
        <v>6.7</v>
      </c>
      <c r="S13" s="41">
        <v>6.6</v>
      </c>
    </row>
    <row r="14" spans="1:19" s="42" customFormat="1" ht="15.75">
      <c r="A14" s="4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41"/>
    </row>
    <row r="15" spans="1:19" s="47" customFormat="1" ht="15" customHeight="1">
      <c r="A15" s="38" t="s">
        <v>136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</row>
    <row r="16" spans="1:19" s="47" customFormat="1" ht="15.75">
      <c r="A16" s="48" t="s">
        <v>137</v>
      </c>
      <c r="B16" s="49">
        <v>105.3</v>
      </c>
      <c r="C16" s="49">
        <v>100.7</v>
      </c>
      <c r="D16" s="49">
        <v>100.9</v>
      </c>
      <c r="E16" s="49">
        <v>100.6</v>
      </c>
      <c r="F16" s="49">
        <v>101.1</v>
      </c>
      <c r="G16" s="49">
        <v>100.4</v>
      </c>
      <c r="H16" s="49">
        <v>100.6</v>
      </c>
      <c r="I16" s="49">
        <v>100.7</v>
      </c>
      <c r="J16" s="49">
        <v>100.8</v>
      </c>
      <c r="K16" s="49">
        <v>103.7</v>
      </c>
      <c r="L16" s="49">
        <v>102</v>
      </c>
      <c r="M16" s="49">
        <v>101.4</v>
      </c>
      <c r="N16" s="49">
        <v>101.6</v>
      </c>
      <c r="O16" s="49">
        <v>101.1</v>
      </c>
      <c r="P16" s="49">
        <v>101.4</v>
      </c>
      <c r="Q16" s="49">
        <v>101.8</v>
      </c>
      <c r="R16" s="49">
        <v>101.6</v>
      </c>
      <c r="S16" s="50">
        <v>101.4</v>
      </c>
    </row>
    <row r="17" spans="1:19" s="47" customFormat="1" ht="30" customHeight="1">
      <c r="A17" s="48" t="s">
        <v>138</v>
      </c>
      <c r="B17" s="49">
        <v>106</v>
      </c>
      <c r="C17" s="49">
        <v>105.4</v>
      </c>
      <c r="D17" s="49">
        <v>106.8</v>
      </c>
      <c r="E17" s="49">
        <v>107</v>
      </c>
      <c r="F17" s="49">
        <v>107.9</v>
      </c>
      <c r="G17" s="49">
        <v>108.9</v>
      </c>
      <c r="H17" s="49">
        <v>108.4</v>
      </c>
      <c r="I17" s="49">
        <v>108.5</v>
      </c>
      <c r="J17" s="49">
        <v>108.7</v>
      </c>
      <c r="K17" s="49">
        <v>112</v>
      </c>
      <c r="L17" s="49">
        <v>113.2</v>
      </c>
      <c r="M17" s="49">
        <v>114</v>
      </c>
      <c r="N17" s="49">
        <v>114.5</v>
      </c>
      <c r="O17" s="49">
        <v>115</v>
      </c>
      <c r="P17" s="49">
        <v>116.1</v>
      </c>
      <c r="Q17" s="49">
        <v>113.4</v>
      </c>
      <c r="R17" s="49">
        <v>113.9</v>
      </c>
      <c r="S17" s="50">
        <v>114.5</v>
      </c>
    </row>
    <row r="18" spans="1:19" s="47" customFormat="1" ht="15" customHeight="1">
      <c r="A18" s="3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</row>
    <row r="19" spans="1:19" s="39" customFormat="1" ht="30" customHeight="1">
      <c r="A19" s="38" t="s">
        <v>139</v>
      </c>
      <c r="B19" s="51">
        <v>91.6</v>
      </c>
      <c r="C19" s="51">
        <v>97.5</v>
      </c>
      <c r="D19" s="51">
        <v>141.80000000000001</v>
      </c>
      <c r="E19" s="51">
        <v>197.8</v>
      </c>
      <c r="F19" s="51">
        <v>223.5</v>
      </c>
      <c r="G19" s="51">
        <v>210.1</v>
      </c>
      <c r="H19" s="51">
        <v>97.9</v>
      </c>
      <c r="I19" s="51">
        <v>138.69999999999999</v>
      </c>
      <c r="J19" s="51">
        <v>161.9</v>
      </c>
      <c r="K19" s="51">
        <v>175</v>
      </c>
      <c r="L19" s="51">
        <v>193</v>
      </c>
      <c r="M19" s="51">
        <v>200.2</v>
      </c>
      <c r="N19" s="51">
        <v>207.3</v>
      </c>
      <c r="O19" s="51">
        <v>229.1</v>
      </c>
      <c r="P19" s="51">
        <v>252.7</v>
      </c>
      <c r="Q19" s="51">
        <v>256.89999999999998</v>
      </c>
      <c r="R19" s="51">
        <v>238.2</v>
      </c>
      <c r="S19" s="52">
        <v>221.9</v>
      </c>
    </row>
    <row r="20" spans="1:19" s="42" customFormat="1" ht="30" customHeight="1">
      <c r="A20" s="43" t="s">
        <v>134</v>
      </c>
      <c r="B20" s="34">
        <v>30.2</v>
      </c>
      <c r="C20" s="34">
        <v>6.5</v>
      </c>
      <c r="D20" s="34">
        <v>45.4</v>
      </c>
      <c r="E20" s="34">
        <v>32</v>
      </c>
      <c r="F20" s="34">
        <v>20.9</v>
      </c>
      <c r="G20" s="34">
        <v>-7.8</v>
      </c>
      <c r="H20" s="34">
        <v>-30.9</v>
      </c>
      <c r="I20" s="34">
        <v>-19.5</v>
      </c>
      <c r="J20" s="34">
        <v>-15.7</v>
      </c>
      <c r="K20" s="34">
        <v>-11.6</v>
      </c>
      <c r="L20" s="34">
        <v>-10.199999999999999</v>
      </c>
      <c r="M20" s="34">
        <v>-10.1</v>
      </c>
      <c r="N20" s="34">
        <v>-7.2</v>
      </c>
      <c r="O20" s="34">
        <v>2.5</v>
      </c>
      <c r="P20" s="34">
        <v>13.5</v>
      </c>
      <c r="Q20" s="34">
        <v>22.3</v>
      </c>
      <c r="R20" s="34">
        <v>23.1</v>
      </c>
      <c r="S20" s="41">
        <v>27.3</v>
      </c>
    </row>
    <row r="21" spans="1:19" s="47" customFormat="1" ht="30" customHeight="1">
      <c r="A21" s="38" t="s">
        <v>140</v>
      </c>
      <c r="B21" s="49">
        <v>1</v>
      </c>
      <c r="C21" s="49">
        <v>1.1000000000000001</v>
      </c>
      <c r="D21" s="49">
        <v>1.5</v>
      </c>
      <c r="E21" s="49">
        <v>2.2000000000000002</v>
      </c>
      <c r="F21" s="49">
        <v>2.4</v>
      </c>
      <c r="G21" s="49">
        <v>2.2999999999999998</v>
      </c>
      <c r="H21" s="49">
        <v>1.1000000000000001</v>
      </c>
      <c r="I21" s="49">
        <v>1.5</v>
      </c>
      <c r="J21" s="49">
        <v>1.7</v>
      </c>
      <c r="K21" s="49">
        <v>1.9</v>
      </c>
      <c r="L21" s="49">
        <v>2.1</v>
      </c>
      <c r="M21" s="49">
        <v>2.2000000000000002</v>
      </c>
      <c r="N21" s="49">
        <v>2.2000000000000002</v>
      </c>
      <c r="O21" s="49">
        <v>2.5</v>
      </c>
      <c r="P21" s="49">
        <v>2.7</v>
      </c>
      <c r="Q21" s="49">
        <v>2.8</v>
      </c>
      <c r="R21" s="49">
        <v>2.6</v>
      </c>
      <c r="S21" s="50">
        <v>2.4</v>
      </c>
    </row>
    <row r="22" spans="1:19" s="47" customFormat="1" ht="15" customHeight="1">
      <c r="A22" s="3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</row>
    <row r="23" spans="1:19" s="39" customFormat="1" ht="30" customHeight="1">
      <c r="A23" s="53" t="s">
        <v>141</v>
      </c>
      <c r="B23" s="30">
        <v>26440</v>
      </c>
      <c r="C23" s="30">
        <v>29721</v>
      </c>
      <c r="D23" s="30">
        <v>33133</v>
      </c>
      <c r="E23" s="30">
        <v>34488</v>
      </c>
      <c r="F23" s="30">
        <v>38779</v>
      </c>
      <c r="G23" s="30">
        <v>40211</v>
      </c>
      <c r="H23" s="30">
        <v>37579</v>
      </c>
      <c r="I23" s="30">
        <v>38150</v>
      </c>
      <c r="J23" s="30">
        <v>38529</v>
      </c>
      <c r="K23" s="30">
        <v>39934</v>
      </c>
      <c r="L23" s="30">
        <v>41811</v>
      </c>
      <c r="M23" s="30">
        <v>42609</v>
      </c>
      <c r="N23" s="30">
        <v>44887</v>
      </c>
      <c r="O23" s="30">
        <v>44756</v>
      </c>
      <c r="P23" s="30">
        <v>47840</v>
      </c>
      <c r="Q23" s="30">
        <v>47420</v>
      </c>
      <c r="R23" s="30">
        <v>48121</v>
      </c>
      <c r="S23" s="31">
        <v>44030</v>
      </c>
    </row>
    <row r="24" spans="1:19" s="32" customFormat="1" ht="15" customHeight="1">
      <c r="A24" s="54" t="s">
        <v>142</v>
      </c>
      <c r="B24" s="30">
        <v>97221</v>
      </c>
      <c r="C24" s="30">
        <v>109184</v>
      </c>
      <c r="D24" s="30">
        <v>115704</v>
      </c>
      <c r="E24" s="30">
        <v>122765</v>
      </c>
      <c r="F24" s="30">
        <v>123412</v>
      </c>
      <c r="G24" s="30">
        <v>130600</v>
      </c>
      <c r="H24" s="30">
        <v>136312</v>
      </c>
      <c r="I24" s="30">
        <v>136243</v>
      </c>
      <c r="J24" s="30">
        <v>143246</v>
      </c>
      <c r="K24" s="30">
        <v>143921</v>
      </c>
      <c r="L24" s="30">
        <v>145787</v>
      </c>
      <c r="M24" s="30">
        <v>143636</v>
      </c>
      <c r="N24" s="30">
        <v>145592</v>
      </c>
      <c r="O24" s="30">
        <v>146567</v>
      </c>
      <c r="P24" s="30">
        <v>147660</v>
      </c>
      <c r="Q24" s="30">
        <v>152612</v>
      </c>
      <c r="R24" s="30">
        <v>149951</v>
      </c>
      <c r="S24" s="31" t="s">
        <v>131</v>
      </c>
    </row>
    <row r="25" spans="1:19" s="37" customFormat="1" ht="30" customHeight="1">
      <c r="A25" s="55" t="s">
        <v>134</v>
      </c>
      <c r="B25" s="34">
        <v>10.6</v>
      </c>
      <c r="C25" s="34">
        <v>9</v>
      </c>
      <c r="D25" s="34">
        <v>2.0999999999999943</v>
      </c>
      <c r="E25" s="34">
        <v>11.200000000000003</v>
      </c>
      <c r="F25" s="34">
        <v>9.2999999999999972</v>
      </c>
      <c r="G25" s="34">
        <v>13.2</v>
      </c>
      <c r="H25" s="34">
        <v>11.1</v>
      </c>
      <c r="I25" s="34">
        <v>11.5</v>
      </c>
      <c r="J25" s="35">
        <v>16.899999999999999</v>
      </c>
      <c r="K25" s="35">
        <v>17.2</v>
      </c>
      <c r="L25" s="35">
        <v>15.9</v>
      </c>
      <c r="M25" s="35">
        <v>14.6</v>
      </c>
      <c r="N25" s="35">
        <v>12.2</v>
      </c>
      <c r="O25" s="35">
        <v>13.9</v>
      </c>
      <c r="P25" s="35">
        <v>17.100000000000001</v>
      </c>
      <c r="Q25" s="35">
        <v>17.100000000000001</v>
      </c>
      <c r="R25" s="35">
        <v>15.8</v>
      </c>
      <c r="S25" s="31" t="s">
        <v>131</v>
      </c>
    </row>
    <row r="26" spans="1:19" s="37" customFormat="1" ht="15" customHeight="1">
      <c r="A26" s="56"/>
      <c r="B26" s="34"/>
      <c r="C26" s="34"/>
      <c r="D26" s="34"/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0"/>
      <c r="Q26" s="30"/>
      <c r="R26" s="30"/>
      <c r="S26" s="31"/>
    </row>
    <row r="27" spans="1:19" s="32" customFormat="1" ht="15" customHeight="1">
      <c r="A27" s="29" t="s">
        <v>143</v>
      </c>
      <c r="B27" s="30">
        <v>59826.276672259984</v>
      </c>
      <c r="C27" s="30">
        <v>58164.644702520003</v>
      </c>
      <c r="D27" s="30">
        <v>47305.542238679991</v>
      </c>
      <c r="E27" s="30">
        <v>11461.210011320001</v>
      </c>
      <c r="F27" s="30">
        <v>15544.193001910009</v>
      </c>
      <c r="G27" s="30">
        <v>16229.290549680007</v>
      </c>
      <c r="H27" s="30">
        <v>17083.266879739997</v>
      </c>
      <c r="I27" s="30" t="s">
        <v>131</v>
      </c>
      <c r="J27" s="30" t="s">
        <v>131</v>
      </c>
      <c r="K27" s="30">
        <v>19059.548361620011</v>
      </c>
      <c r="L27" s="30" t="s">
        <v>131</v>
      </c>
      <c r="M27" s="30" t="s">
        <v>131</v>
      </c>
      <c r="N27" s="30">
        <v>23280.219599879976</v>
      </c>
      <c r="O27" s="30" t="s">
        <v>131</v>
      </c>
      <c r="P27" s="30" t="s">
        <v>131</v>
      </c>
      <c r="Q27" s="30" t="s">
        <v>131</v>
      </c>
      <c r="R27" s="30" t="s">
        <v>131</v>
      </c>
      <c r="S27" s="31" t="s">
        <v>131</v>
      </c>
    </row>
    <row r="28" spans="1:19" s="32" customFormat="1" ht="15" customHeight="1">
      <c r="A28" s="29" t="s">
        <v>144</v>
      </c>
      <c r="B28" s="30">
        <v>34986.898680608894</v>
      </c>
      <c r="C28" s="30">
        <v>41120.666790300151</v>
      </c>
      <c r="D28" s="30">
        <v>38056.086661741814</v>
      </c>
      <c r="E28" s="30">
        <v>8168.9344536879426</v>
      </c>
      <c r="F28" s="30">
        <v>10515.143629224558</v>
      </c>
      <c r="G28" s="30">
        <v>11091.002393712199</v>
      </c>
      <c r="H28" s="30">
        <v>11786.591408460952</v>
      </c>
      <c r="I28" s="30" t="s">
        <v>131</v>
      </c>
      <c r="J28" s="30" t="s">
        <v>131</v>
      </c>
      <c r="K28" s="30">
        <v>9475.5678013894249</v>
      </c>
      <c r="L28" s="30" t="s">
        <v>131</v>
      </c>
      <c r="M28" s="30" t="s">
        <v>131</v>
      </c>
      <c r="N28" s="30">
        <v>11968.053533951399</v>
      </c>
      <c r="O28" s="30" t="s">
        <v>131</v>
      </c>
      <c r="P28" s="30" t="s">
        <v>131</v>
      </c>
      <c r="Q28" s="30" t="s">
        <v>131</v>
      </c>
      <c r="R28" s="30" t="s">
        <v>131</v>
      </c>
      <c r="S28" s="31" t="s">
        <v>131</v>
      </c>
    </row>
    <row r="29" spans="1:19" s="57" customFormat="1" ht="15" customHeight="1">
      <c r="A29" s="29" t="s">
        <v>145</v>
      </c>
      <c r="B29" s="30">
        <v>160331.29182237989</v>
      </c>
      <c r="C29" s="30">
        <v>159544.21723019209</v>
      </c>
      <c r="D29" s="30">
        <v>164517.15658706886</v>
      </c>
      <c r="E29" s="30">
        <v>164412.37217550457</v>
      </c>
      <c r="F29" s="30">
        <v>166990.63166195838</v>
      </c>
      <c r="G29" s="30">
        <v>166317.50129348208</v>
      </c>
      <c r="H29" s="30">
        <v>165056.77219321358</v>
      </c>
      <c r="I29" s="30" t="s">
        <v>131</v>
      </c>
      <c r="J29" s="30" t="s">
        <v>131</v>
      </c>
      <c r="K29" s="30">
        <v>160541.84741774312</v>
      </c>
      <c r="L29" s="30" t="s">
        <v>131</v>
      </c>
      <c r="M29" s="30" t="s">
        <v>131</v>
      </c>
      <c r="N29" s="30">
        <v>164187.07059305831</v>
      </c>
      <c r="O29" s="30" t="s">
        <v>131</v>
      </c>
      <c r="P29" s="30" t="s">
        <v>131</v>
      </c>
      <c r="Q29" s="30" t="s">
        <v>131</v>
      </c>
      <c r="R29" s="30" t="s">
        <v>131</v>
      </c>
      <c r="S29" s="31" t="s">
        <v>131</v>
      </c>
    </row>
    <row r="30" spans="1:19" s="59" customFormat="1" ht="30" customHeight="1">
      <c r="A30" s="38" t="s">
        <v>146</v>
      </c>
      <c r="B30" s="58">
        <v>384.19897517168516</v>
      </c>
      <c r="C30" s="58">
        <v>382.59475240715301</v>
      </c>
      <c r="D30" s="58">
        <v>420.90785238725698</v>
      </c>
      <c r="E30" s="58">
        <v>424.88725530561101</v>
      </c>
      <c r="F30" s="58">
        <v>427.89406962129402</v>
      </c>
      <c r="G30" s="58">
        <v>425.69787266498003</v>
      </c>
      <c r="H30" s="49">
        <v>431.80208198118902</v>
      </c>
      <c r="I30" s="49">
        <v>433.49625841216698</v>
      </c>
      <c r="J30" s="49">
        <v>495</v>
      </c>
      <c r="K30" s="49">
        <v>466.30522489457502</v>
      </c>
      <c r="L30" s="49">
        <v>446.37932868904397</v>
      </c>
      <c r="M30" s="49">
        <v>414.67</v>
      </c>
      <c r="N30" s="49">
        <v>470.343148388933</v>
      </c>
      <c r="O30" s="49">
        <v>477.093432532289</v>
      </c>
      <c r="P30" s="49">
        <v>472.21391683911901</v>
      </c>
      <c r="Q30" s="49">
        <v>476.69482631496402</v>
      </c>
      <c r="R30" s="49">
        <v>468.34979527469</v>
      </c>
      <c r="S30" s="50">
        <v>468.89641165426201</v>
      </c>
    </row>
    <row r="31" spans="1:19" s="59" customFormat="1" ht="15" customHeight="1">
      <c r="A31" s="60"/>
      <c r="B31" s="61"/>
      <c r="C31" s="61"/>
      <c r="D31" s="61"/>
      <c r="E31" s="61"/>
      <c r="F31" s="61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3"/>
    </row>
    <row r="32" spans="1:19">
      <c r="A32" s="64" t="s">
        <v>147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>
      <c r="A33" s="64" t="s">
        <v>148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1:19" s="68" customFormat="1">
      <c r="A34" s="64" t="s">
        <v>149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s="68" customFormat="1">
      <c r="A35" s="64" t="s">
        <v>150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s="68" customFormat="1" ht="15.75">
      <c r="A36" s="1722" t="s">
        <v>996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s="68" customFormat="1" ht="12.75">
      <c r="A37" s="6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s="68" customFormat="1" ht="12.75">
      <c r="A38" s="6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>
      <c r="A39" s="70"/>
    </row>
    <row r="40" spans="1:19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2.75">
      <c r="A41" s="72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2.7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1:19" ht="12.7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>
      <c r="A45" s="70"/>
    </row>
    <row r="46" spans="1:19">
      <c r="A46" s="75"/>
    </row>
    <row r="47" spans="1:19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>
      <c r="A48" s="21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</row>
    <row r="49" spans="1:19">
      <c r="A49" s="16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</row>
    <row r="50" spans="1:19">
      <c r="A50" s="79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</row>
    <row r="51" spans="1:19">
      <c r="A51" s="79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>
      <c r="A52" s="79"/>
    </row>
    <row r="54" spans="1:19">
      <c r="A54" s="79"/>
    </row>
  </sheetData>
  <mergeCells count="8">
    <mergeCell ref="A1:S1"/>
    <mergeCell ref="A3:S3"/>
    <mergeCell ref="A5:A6"/>
    <mergeCell ref="B5:B6"/>
    <mergeCell ref="C5:C6"/>
    <mergeCell ref="D5:D6"/>
    <mergeCell ref="E5:H5"/>
    <mergeCell ref="I5:S5"/>
  </mergeCells>
  <hyperlinks>
    <hyperlink ref="A3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B35"/>
  <sheetViews>
    <sheetView view="pageBreakPreview" zoomScale="80" zoomScaleNormal="75" zoomScaleSheetLayoutView="80" workbookViewId="0">
      <selection activeCell="V16" sqref="V16"/>
    </sheetView>
  </sheetViews>
  <sheetFormatPr defaultColWidth="9.140625" defaultRowHeight="15.75"/>
  <cols>
    <col min="1" max="1" width="38.140625" style="665" bestFit="1" customWidth="1"/>
    <col min="2" max="11" width="11.7109375" style="665" customWidth="1"/>
    <col min="12" max="12" width="13.140625" style="665" customWidth="1"/>
    <col min="13" max="16" width="11.7109375" style="665" customWidth="1"/>
    <col min="17" max="17" width="13" style="665" customWidth="1"/>
    <col min="18" max="18" width="9.140625" style="665"/>
    <col min="19" max="19" width="12.28515625" style="665" customWidth="1"/>
    <col min="20" max="20" width="10.28515625" style="665" customWidth="1"/>
    <col min="21" max="21" width="12.28515625" style="665" customWidth="1"/>
    <col min="22" max="22" width="10" style="665" customWidth="1"/>
    <col min="23" max="16384" width="9.140625" style="665"/>
  </cols>
  <sheetData>
    <row r="1" spans="1:26" ht="21.75" thickBot="1">
      <c r="A1" s="2082" t="s">
        <v>429</v>
      </c>
      <c r="B1" s="2082"/>
      <c r="C1" s="2082"/>
      <c r="D1" s="2082"/>
      <c r="E1" s="2082"/>
      <c r="F1" s="2082"/>
      <c r="G1" s="2082"/>
      <c r="H1" s="2082"/>
      <c r="I1" s="2082"/>
      <c r="J1" s="2082"/>
      <c r="K1" s="2082"/>
      <c r="L1" s="2082"/>
      <c r="M1" s="2082"/>
      <c r="N1" s="2082"/>
      <c r="O1" s="2082"/>
      <c r="P1" s="2082"/>
      <c r="Q1" s="2082"/>
      <c r="R1" s="2082"/>
      <c r="S1" s="2082"/>
      <c r="T1" s="2082"/>
      <c r="U1" s="2082"/>
      <c r="V1" s="2082"/>
      <c r="W1" s="2082"/>
      <c r="X1" s="2082"/>
      <c r="Y1" s="2082"/>
      <c r="Z1" s="2082"/>
    </row>
    <row r="3" spans="1:26" ht="18.75">
      <c r="A3" s="2083" t="s">
        <v>1093</v>
      </c>
      <c r="B3" s="2083"/>
      <c r="C3" s="2083"/>
      <c r="D3" s="2083"/>
      <c r="E3" s="2083"/>
      <c r="F3" s="2083"/>
      <c r="G3" s="2083"/>
      <c r="H3" s="2083"/>
      <c r="I3" s="2083"/>
      <c r="J3" s="2083"/>
      <c r="K3" s="2083"/>
      <c r="L3" s="2083"/>
      <c r="M3" s="2083"/>
      <c r="N3" s="2083"/>
      <c r="O3" s="2083"/>
      <c r="P3" s="2083"/>
      <c r="Q3" s="2083"/>
      <c r="R3" s="2083"/>
      <c r="S3" s="2083"/>
      <c r="T3" s="2083"/>
      <c r="U3" s="2083"/>
      <c r="V3" s="2083"/>
      <c r="W3" s="2083"/>
      <c r="X3" s="2083"/>
      <c r="Y3" s="2083"/>
      <c r="Z3" s="2083"/>
    </row>
    <row r="4" spans="1:26">
      <c r="A4" s="666"/>
      <c r="B4" s="667"/>
      <c r="C4" s="667"/>
      <c r="D4" s="667"/>
    </row>
    <row r="5" spans="1:26" ht="18.75">
      <c r="A5" s="2084" t="s">
        <v>1097</v>
      </c>
      <c r="B5" s="2084"/>
      <c r="C5" s="2084"/>
      <c r="D5" s="2084"/>
      <c r="E5" s="2084"/>
      <c r="F5" s="2084"/>
      <c r="G5" s="2084"/>
      <c r="H5" s="2084"/>
      <c r="I5" s="2084"/>
      <c r="J5" s="2084"/>
      <c r="K5" s="2084"/>
      <c r="L5" s="2084"/>
      <c r="M5" s="2084"/>
      <c r="N5" s="2084"/>
      <c r="O5" s="2084"/>
      <c r="P5" s="2084"/>
      <c r="Q5" s="2084"/>
      <c r="R5" s="2084"/>
      <c r="S5" s="2084"/>
      <c r="T5" s="2084"/>
      <c r="U5" s="2084"/>
      <c r="V5" s="2084"/>
      <c r="W5" s="2084"/>
      <c r="X5" s="2084"/>
      <c r="Y5" s="2084"/>
      <c r="Z5" s="2084"/>
    </row>
    <row r="6" spans="1:26">
      <c r="A6" s="667"/>
      <c r="B6" s="667"/>
    </row>
    <row r="7" spans="1:26">
      <c r="A7" s="915" t="s">
        <v>461</v>
      </c>
      <c r="B7" s="669"/>
      <c r="C7" s="669"/>
      <c r="D7" s="669"/>
      <c r="E7" s="669"/>
      <c r="F7" s="669"/>
      <c r="G7" s="184"/>
      <c r="H7" s="184"/>
      <c r="I7" s="184"/>
      <c r="J7" s="184"/>
      <c r="K7" s="184"/>
      <c r="L7" s="184"/>
      <c r="M7" s="184"/>
      <c r="N7" s="184"/>
      <c r="O7" s="184"/>
      <c r="P7" s="184"/>
    </row>
    <row r="8" spans="1:26" ht="16.149999999999999" customHeight="1">
      <c r="A8" s="2077"/>
      <c r="B8" s="2085" t="s">
        <v>339</v>
      </c>
      <c r="C8" s="2085"/>
      <c r="D8" s="2085"/>
      <c r="E8" s="2085" t="s">
        <v>503</v>
      </c>
      <c r="F8" s="2085"/>
      <c r="G8" s="2085" t="s">
        <v>160</v>
      </c>
      <c r="H8" s="2085"/>
      <c r="I8" s="2085"/>
      <c r="J8" s="2085"/>
      <c r="K8" s="2085"/>
      <c r="L8" s="2085" t="s">
        <v>161</v>
      </c>
      <c r="M8" s="2085"/>
      <c r="N8" s="2085"/>
      <c r="O8" s="2085"/>
      <c r="P8" s="2085"/>
      <c r="Q8" s="2085" t="s">
        <v>1090</v>
      </c>
      <c r="R8" s="2085"/>
      <c r="S8" s="2085"/>
      <c r="T8" s="2085"/>
      <c r="U8" s="2085"/>
      <c r="V8" s="2085" t="s">
        <v>1116</v>
      </c>
      <c r="W8" s="2085"/>
      <c r="X8" s="2085"/>
      <c r="Y8" s="2085"/>
      <c r="Z8" s="2085"/>
    </row>
    <row r="9" spans="1:26" ht="16.5" customHeight="1">
      <c r="A9" s="2078"/>
      <c r="B9" s="2080" t="s">
        <v>504</v>
      </c>
      <c r="C9" s="2081" t="s">
        <v>505</v>
      </c>
      <c r="D9" s="2081"/>
      <c r="E9" s="2081"/>
      <c r="F9" s="2081"/>
      <c r="G9" s="2080" t="s">
        <v>504</v>
      </c>
      <c r="H9" s="2081" t="s">
        <v>505</v>
      </c>
      <c r="I9" s="2081"/>
      <c r="J9" s="2081"/>
      <c r="K9" s="2081"/>
      <c r="L9" s="2080" t="s">
        <v>504</v>
      </c>
      <c r="M9" s="2081" t="s">
        <v>505</v>
      </c>
      <c r="N9" s="2081"/>
      <c r="O9" s="2081"/>
      <c r="P9" s="2081"/>
      <c r="Q9" s="2080" t="s">
        <v>504</v>
      </c>
      <c r="R9" s="2081" t="s">
        <v>505</v>
      </c>
      <c r="S9" s="2081"/>
      <c r="T9" s="2081"/>
      <c r="U9" s="2081"/>
      <c r="V9" s="2080" t="s">
        <v>504</v>
      </c>
      <c r="W9" s="2081" t="s">
        <v>505</v>
      </c>
      <c r="X9" s="2081"/>
      <c r="Y9" s="2081"/>
      <c r="Z9" s="2081"/>
    </row>
    <row r="10" spans="1:26" ht="16.5" customHeight="1">
      <c r="A10" s="2078"/>
      <c r="B10" s="2080"/>
      <c r="C10" s="2080" t="s">
        <v>480</v>
      </c>
      <c r="D10" s="2080"/>
      <c r="E10" s="2080" t="s">
        <v>481</v>
      </c>
      <c r="F10" s="2080"/>
      <c r="G10" s="2080"/>
      <c r="H10" s="2080" t="s">
        <v>480</v>
      </c>
      <c r="I10" s="2080"/>
      <c r="J10" s="2080" t="s">
        <v>481</v>
      </c>
      <c r="K10" s="2080"/>
      <c r="L10" s="2080"/>
      <c r="M10" s="2080" t="s">
        <v>480</v>
      </c>
      <c r="N10" s="2080"/>
      <c r="O10" s="2080" t="s">
        <v>481</v>
      </c>
      <c r="P10" s="2080"/>
      <c r="Q10" s="2080"/>
      <c r="R10" s="2080" t="s">
        <v>480</v>
      </c>
      <c r="S10" s="2080"/>
      <c r="T10" s="2080" t="s">
        <v>481</v>
      </c>
      <c r="U10" s="2080"/>
      <c r="V10" s="2080"/>
      <c r="W10" s="2080" t="s">
        <v>480</v>
      </c>
      <c r="X10" s="2080"/>
      <c r="Y10" s="2080" t="s">
        <v>481</v>
      </c>
      <c r="Z10" s="2080"/>
    </row>
    <row r="11" spans="1:26" ht="47.25">
      <c r="A11" s="2079"/>
      <c r="B11" s="2080"/>
      <c r="C11" s="1508" t="s">
        <v>444</v>
      </c>
      <c r="D11" s="1508" t="s">
        <v>1088</v>
      </c>
      <c r="E11" s="1508" t="s">
        <v>444</v>
      </c>
      <c r="F11" s="1508" t="s">
        <v>1088</v>
      </c>
      <c r="G11" s="2080"/>
      <c r="H11" s="1508" t="s">
        <v>444</v>
      </c>
      <c r="I11" s="1508" t="s">
        <v>1088</v>
      </c>
      <c r="J11" s="1508" t="s">
        <v>444</v>
      </c>
      <c r="K11" s="1508" t="s">
        <v>1088</v>
      </c>
      <c r="L11" s="2080"/>
      <c r="M11" s="1508" t="s">
        <v>444</v>
      </c>
      <c r="N11" s="1508" t="s">
        <v>1088</v>
      </c>
      <c r="O11" s="1508" t="s">
        <v>444</v>
      </c>
      <c r="P11" s="1508" t="s">
        <v>1088</v>
      </c>
      <c r="Q11" s="2080"/>
      <c r="R11" s="1508" t="s">
        <v>444</v>
      </c>
      <c r="S11" s="1508" t="s">
        <v>1088</v>
      </c>
      <c r="T11" s="1508" t="s">
        <v>444</v>
      </c>
      <c r="U11" s="1508" t="s">
        <v>1088</v>
      </c>
      <c r="V11" s="2080"/>
      <c r="W11" s="1508" t="s">
        <v>444</v>
      </c>
      <c r="X11" s="1508" t="s">
        <v>1088</v>
      </c>
      <c r="Y11" s="1508" t="s">
        <v>444</v>
      </c>
      <c r="Z11" s="1508" t="s">
        <v>1088</v>
      </c>
    </row>
    <row r="12" spans="1:26" ht="25.5">
      <c r="A12" s="670"/>
      <c r="B12" s="1826" t="s">
        <v>465</v>
      </c>
      <c r="C12" s="1827">
        <v>2</v>
      </c>
      <c r="D12" s="1826">
        <v>3</v>
      </c>
      <c r="E12" s="1826">
        <v>4</v>
      </c>
      <c r="F12" s="1827">
        <v>5</v>
      </c>
      <c r="G12" s="1826" t="s">
        <v>506</v>
      </c>
      <c r="H12" s="1826">
        <v>7</v>
      </c>
      <c r="I12" s="1827">
        <v>8</v>
      </c>
      <c r="J12" s="1826">
        <v>9</v>
      </c>
      <c r="K12" s="1826">
        <v>10</v>
      </c>
      <c r="L12" s="1828" t="s">
        <v>506</v>
      </c>
      <c r="M12" s="1826">
        <v>7</v>
      </c>
      <c r="N12" s="1826">
        <v>8</v>
      </c>
      <c r="O12" s="1827">
        <v>9</v>
      </c>
      <c r="P12" s="1826">
        <v>10</v>
      </c>
      <c r="Q12" s="1828" t="s">
        <v>506</v>
      </c>
      <c r="R12" s="1826">
        <v>7</v>
      </c>
      <c r="S12" s="1826">
        <v>8</v>
      </c>
      <c r="T12" s="1827">
        <v>9</v>
      </c>
      <c r="U12" s="1826">
        <v>10</v>
      </c>
      <c r="V12" s="1828" t="s">
        <v>507</v>
      </c>
      <c r="W12" s="1826">
        <v>12</v>
      </c>
      <c r="X12" s="1826">
        <v>13</v>
      </c>
      <c r="Y12" s="1827">
        <v>14</v>
      </c>
      <c r="Z12" s="1826">
        <v>15</v>
      </c>
    </row>
    <row r="13" spans="1:26" ht="15" customHeight="1">
      <c r="A13" s="1829" t="s">
        <v>504</v>
      </c>
      <c r="B13" s="925">
        <v>579031.64203168987</v>
      </c>
      <c r="C13" s="671">
        <v>66588.050675699997</v>
      </c>
      <c r="D13" s="671">
        <v>1997.2586484699998</v>
      </c>
      <c r="E13" s="671">
        <v>418925.77110487997</v>
      </c>
      <c r="F13" s="671">
        <v>91520.56160263998</v>
      </c>
      <c r="G13" s="671">
        <v>669321.96245460992</v>
      </c>
      <c r="H13" s="671">
        <v>118636.32590552996</v>
      </c>
      <c r="I13" s="671">
        <v>2606.2660206400001</v>
      </c>
      <c r="J13" s="671">
        <v>461686.13394812</v>
      </c>
      <c r="K13" s="671">
        <v>86393.236580319994</v>
      </c>
      <c r="L13" s="671">
        <v>643153.7156081599</v>
      </c>
      <c r="M13" s="671">
        <v>106488.16256379998</v>
      </c>
      <c r="N13" s="671">
        <v>1505.9996645500003</v>
      </c>
      <c r="O13" s="671">
        <v>471110.94468928</v>
      </c>
      <c r="P13" s="671">
        <v>64048.608690530011</v>
      </c>
      <c r="Q13" s="671">
        <v>649691.76019819989</v>
      </c>
      <c r="R13" s="671">
        <v>109272.83622472001</v>
      </c>
      <c r="S13" s="671">
        <v>3536.4586909900004</v>
      </c>
      <c r="T13" s="671">
        <v>500986.10872784996</v>
      </c>
      <c r="U13" s="671">
        <v>35896.356554640006</v>
      </c>
      <c r="V13" s="671">
        <v>689720.88297221984</v>
      </c>
      <c r="W13" s="671">
        <v>116009.03319001995</v>
      </c>
      <c r="X13" s="671">
        <v>4918.4334737099998</v>
      </c>
      <c r="Y13" s="671">
        <v>528291.48914104002</v>
      </c>
      <c r="Z13" s="672">
        <v>40501.92716745002</v>
      </c>
    </row>
    <row r="14" spans="1:26" ht="15" customHeight="1">
      <c r="A14" s="1830" t="s">
        <v>508</v>
      </c>
      <c r="B14" s="1831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5"/>
    </row>
    <row r="15" spans="1:26" s="676" customFormat="1" ht="15" customHeight="1">
      <c r="A15" s="1830" t="s">
        <v>509</v>
      </c>
      <c r="B15" s="926">
        <v>88222.178871729993</v>
      </c>
      <c r="C15" s="674">
        <v>2454.7070396599997</v>
      </c>
      <c r="D15" s="674">
        <v>79.998545019999995</v>
      </c>
      <c r="E15" s="674">
        <v>41606.304867430008</v>
      </c>
      <c r="F15" s="674">
        <v>44081.168419619993</v>
      </c>
      <c r="G15" s="674">
        <v>139434.98685566999</v>
      </c>
      <c r="H15" s="674">
        <v>21745.848265700006</v>
      </c>
      <c r="I15" s="674">
        <v>65.918558360000006</v>
      </c>
      <c r="J15" s="674">
        <v>64292.94582945999</v>
      </c>
      <c r="K15" s="674">
        <v>53330.274202150002</v>
      </c>
      <c r="L15" s="674">
        <v>117874.65570002999</v>
      </c>
      <c r="M15" s="674">
        <v>9883.6959795599996</v>
      </c>
      <c r="N15" s="674">
        <v>0.17727651999999999</v>
      </c>
      <c r="O15" s="674">
        <v>69761.955149889996</v>
      </c>
      <c r="P15" s="674">
        <v>38228.82729406</v>
      </c>
      <c r="Q15" s="674">
        <v>114347.89418648</v>
      </c>
      <c r="R15" s="674">
        <v>10650.182120700001</v>
      </c>
      <c r="S15" s="674">
        <v>6.3457139999999995E-2</v>
      </c>
      <c r="T15" s="674">
        <v>76293.230410289994</v>
      </c>
      <c r="U15" s="674">
        <v>27404.418198349998</v>
      </c>
      <c r="V15" s="674">
        <v>120943.28972062001</v>
      </c>
      <c r="W15" s="674">
        <v>10924.728864280003</v>
      </c>
      <c r="X15" s="674">
        <v>8.8633230000000007E-2</v>
      </c>
      <c r="Y15" s="674">
        <v>77351.641920230017</v>
      </c>
      <c r="Z15" s="675">
        <v>32666.830302880004</v>
      </c>
    </row>
    <row r="16" spans="1:26" s="676" customFormat="1" ht="15" customHeight="1">
      <c r="A16" s="1830" t="s">
        <v>510</v>
      </c>
      <c r="B16" s="926">
        <v>261148.22144743998</v>
      </c>
      <c r="C16" s="674">
        <v>34347.988212929995</v>
      </c>
      <c r="D16" s="674">
        <v>1467.8428307300001</v>
      </c>
      <c r="E16" s="674">
        <v>191564.72445887999</v>
      </c>
      <c r="F16" s="674">
        <v>33767.6659449</v>
      </c>
      <c r="G16" s="674">
        <v>289498.70492827997</v>
      </c>
      <c r="H16" s="674">
        <v>56827.447522960007</v>
      </c>
      <c r="I16" s="674">
        <v>1449.6885265000001</v>
      </c>
      <c r="J16" s="674">
        <v>208280.19455206997</v>
      </c>
      <c r="K16" s="674">
        <v>22941.374326749999</v>
      </c>
      <c r="L16" s="674">
        <v>280109.94668121997</v>
      </c>
      <c r="M16" s="674">
        <v>56002.465374920008</v>
      </c>
      <c r="N16" s="674">
        <v>435.29449686000004</v>
      </c>
      <c r="O16" s="674">
        <v>206786.37085845997</v>
      </c>
      <c r="P16" s="674">
        <v>16885.815950979999</v>
      </c>
      <c r="Q16" s="674">
        <v>281786.48745098995</v>
      </c>
      <c r="R16" s="674">
        <v>56652.955451269991</v>
      </c>
      <c r="S16" s="674">
        <v>430.81518986999998</v>
      </c>
      <c r="T16" s="674">
        <v>218402.16787829995</v>
      </c>
      <c r="U16" s="674">
        <v>6300.5489315500008</v>
      </c>
      <c r="V16" s="674">
        <v>294859.46900445997</v>
      </c>
      <c r="W16" s="674">
        <v>59789.664143029986</v>
      </c>
      <c r="X16" s="674">
        <v>1444.53584275</v>
      </c>
      <c r="Y16" s="674">
        <v>227967.3799268</v>
      </c>
      <c r="Z16" s="675">
        <v>5657.8890918799989</v>
      </c>
    </row>
    <row r="17" spans="1:26" s="676" customFormat="1" ht="15" customHeight="1">
      <c r="A17" s="1830" t="s">
        <v>511</v>
      </c>
      <c r="B17" s="926">
        <v>27898.958357310003</v>
      </c>
      <c r="C17" s="674">
        <v>6603.7041739799997</v>
      </c>
      <c r="D17" s="674">
        <v>44.483374409999996</v>
      </c>
      <c r="E17" s="674">
        <v>20317.152573530002</v>
      </c>
      <c r="F17" s="674">
        <v>933.61823539000011</v>
      </c>
      <c r="G17" s="674">
        <v>36371.889728420014</v>
      </c>
      <c r="H17" s="674">
        <v>8192.4933237400001</v>
      </c>
      <c r="I17" s="674">
        <v>27.778350249999999</v>
      </c>
      <c r="J17" s="674">
        <v>27669.79816223001</v>
      </c>
      <c r="K17" s="674">
        <v>481.81989220000003</v>
      </c>
      <c r="L17" s="674">
        <v>37399.739418540004</v>
      </c>
      <c r="M17" s="674">
        <v>8377.6201269599987</v>
      </c>
      <c r="N17" s="674">
        <v>22.51307924</v>
      </c>
      <c r="O17" s="674">
        <v>28550.108030100004</v>
      </c>
      <c r="P17" s="674">
        <v>449.49818224000001</v>
      </c>
      <c r="Q17" s="674">
        <v>39740.202144919996</v>
      </c>
      <c r="R17" s="674">
        <v>8853.6449546100012</v>
      </c>
      <c r="S17" s="674">
        <v>14.03925491</v>
      </c>
      <c r="T17" s="674">
        <v>30446.513345949999</v>
      </c>
      <c r="U17" s="674">
        <v>426.00458944999997</v>
      </c>
      <c r="V17" s="674">
        <v>42815.061574649983</v>
      </c>
      <c r="W17" s="674">
        <v>9169.9763696199989</v>
      </c>
      <c r="X17" s="674">
        <v>32.130121269999997</v>
      </c>
      <c r="Y17" s="674">
        <v>33220.110367689987</v>
      </c>
      <c r="Z17" s="675">
        <v>392.84471607</v>
      </c>
    </row>
    <row r="18" spans="1:26" s="676" customFormat="1" ht="15" customHeight="1">
      <c r="A18" s="1832" t="s">
        <v>512</v>
      </c>
      <c r="B18" s="928">
        <v>8165.0690239099995</v>
      </c>
      <c r="C18" s="678">
        <v>1822.4408745699998</v>
      </c>
      <c r="D18" s="678">
        <v>1.20875332</v>
      </c>
      <c r="E18" s="678">
        <v>5994.0242470900002</v>
      </c>
      <c r="F18" s="678">
        <v>347.39514893</v>
      </c>
      <c r="G18" s="678">
        <v>7428.8008711399998</v>
      </c>
      <c r="H18" s="678">
        <v>1527.25971407</v>
      </c>
      <c r="I18" s="678">
        <v>2.9914700000000002E-2</v>
      </c>
      <c r="J18" s="678">
        <v>5801.7910749299999</v>
      </c>
      <c r="K18" s="678">
        <v>99.720167439999997</v>
      </c>
      <c r="L18" s="678">
        <v>7616.5761118</v>
      </c>
      <c r="M18" s="678">
        <v>1647.6225702300001</v>
      </c>
      <c r="N18" s="678"/>
      <c r="O18" s="678">
        <v>5870.2307527100002</v>
      </c>
      <c r="P18" s="678">
        <v>98.722788859999994</v>
      </c>
      <c r="Q18" s="678">
        <v>7944.4411655399999</v>
      </c>
      <c r="R18" s="678">
        <v>1538.3855459200001</v>
      </c>
      <c r="S18" s="678"/>
      <c r="T18" s="678">
        <v>6391.77751154</v>
      </c>
      <c r="U18" s="678">
        <v>14.278108080000001</v>
      </c>
      <c r="V18" s="678">
        <v>8560.468882430001</v>
      </c>
      <c r="W18" s="678">
        <v>1573.8644316100001</v>
      </c>
      <c r="X18" s="678"/>
      <c r="Y18" s="678">
        <v>6972.3018307399998</v>
      </c>
      <c r="Z18" s="679">
        <v>14.302620080000001</v>
      </c>
    </row>
    <row r="19" spans="1:26" s="676" customFormat="1" ht="15" customHeight="1">
      <c r="A19" s="1832" t="s">
        <v>513</v>
      </c>
      <c r="B19" s="928">
        <v>20739.897341570002</v>
      </c>
      <c r="C19" s="678">
        <v>1887.0857132900003</v>
      </c>
      <c r="D19" s="678">
        <v>0.38229543999999999</v>
      </c>
      <c r="E19" s="678">
        <v>18814.6137872</v>
      </c>
      <c r="F19" s="678">
        <v>37.815545640000003</v>
      </c>
      <c r="G19" s="678">
        <v>18182.460663759997</v>
      </c>
      <c r="H19" s="678">
        <v>4652.8617713000003</v>
      </c>
      <c r="I19" s="678">
        <v>0.21727886999999999</v>
      </c>
      <c r="J19" s="678">
        <v>13513.212586829997</v>
      </c>
      <c r="K19" s="678">
        <v>16.169026760000001</v>
      </c>
      <c r="L19" s="678">
        <v>19638.461033450003</v>
      </c>
      <c r="M19" s="678">
        <v>3262.0958709499996</v>
      </c>
      <c r="N19" s="678"/>
      <c r="O19" s="678">
        <v>16362.90358075</v>
      </c>
      <c r="P19" s="678">
        <v>13.461581750000001</v>
      </c>
      <c r="Q19" s="678">
        <v>20872.750159830004</v>
      </c>
      <c r="R19" s="678">
        <v>3933.76477054</v>
      </c>
      <c r="S19" s="678">
        <v>0</v>
      </c>
      <c r="T19" s="678">
        <v>16927.177542100002</v>
      </c>
      <c r="U19" s="678">
        <v>11.807847190000002</v>
      </c>
      <c r="V19" s="678">
        <v>22212.995697270002</v>
      </c>
      <c r="W19" s="678">
        <v>4038.4893403400001</v>
      </c>
      <c r="X19" s="678">
        <v>3.0272179999999999E-2</v>
      </c>
      <c r="Y19" s="678">
        <v>18162.63534968</v>
      </c>
      <c r="Z19" s="679">
        <v>11.840735070000001</v>
      </c>
    </row>
    <row r="20" spans="1:26" s="676" customFormat="1" ht="15" customHeight="1">
      <c r="A20" s="1832" t="s">
        <v>514</v>
      </c>
      <c r="B20" s="928">
        <v>13423.874942279999</v>
      </c>
      <c r="C20" s="678">
        <v>1234.39649411</v>
      </c>
      <c r="D20" s="678">
        <v>0.22086936999999998</v>
      </c>
      <c r="E20" s="678">
        <v>11980.433861039999</v>
      </c>
      <c r="F20" s="678">
        <v>208.82371775999999</v>
      </c>
      <c r="G20" s="678">
        <v>16726.67753931</v>
      </c>
      <c r="H20" s="678">
        <v>2943.5819346399999</v>
      </c>
      <c r="I20" s="678">
        <v>325.32398720000003</v>
      </c>
      <c r="J20" s="678">
        <v>13368.3565805</v>
      </c>
      <c r="K20" s="678">
        <v>89.415036969999989</v>
      </c>
      <c r="L20" s="678">
        <v>17066.069836660001</v>
      </c>
      <c r="M20" s="678">
        <v>2825.6740744099998</v>
      </c>
      <c r="N20" s="678">
        <v>329.05638766999999</v>
      </c>
      <c r="O20" s="678">
        <v>13870.630494870002</v>
      </c>
      <c r="P20" s="678">
        <v>40.708879710000005</v>
      </c>
      <c r="Q20" s="678">
        <v>14994.664503750002</v>
      </c>
      <c r="R20" s="678">
        <v>1976.12141049</v>
      </c>
      <c r="S20" s="678">
        <v>0</v>
      </c>
      <c r="T20" s="678">
        <v>12983.01005764</v>
      </c>
      <c r="U20" s="678">
        <v>35.53303562</v>
      </c>
      <c r="V20" s="678">
        <v>17161.983821090002</v>
      </c>
      <c r="W20" s="678">
        <v>3159.21785727</v>
      </c>
      <c r="X20" s="678">
        <v>0</v>
      </c>
      <c r="Y20" s="678">
        <v>13967.21524098</v>
      </c>
      <c r="Z20" s="679">
        <v>35.550722839999999</v>
      </c>
    </row>
    <row r="21" spans="1:26" s="676" customFormat="1" ht="15" customHeight="1">
      <c r="A21" s="1832" t="s">
        <v>515</v>
      </c>
      <c r="B21" s="928">
        <v>29629.131503530003</v>
      </c>
      <c r="C21" s="678">
        <v>2769.6850056100002</v>
      </c>
      <c r="D21" s="678">
        <v>30.559972670000001</v>
      </c>
      <c r="E21" s="678">
        <v>23423.175053550003</v>
      </c>
      <c r="F21" s="678">
        <v>3405.7114716999999</v>
      </c>
      <c r="G21" s="678">
        <v>30411.8049689</v>
      </c>
      <c r="H21" s="678">
        <v>3655.1839444300003</v>
      </c>
      <c r="I21" s="678">
        <v>346.56792089999999</v>
      </c>
      <c r="J21" s="678">
        <v>22688.25299085</v>
      </c>
      <c r="K21" s="678">
        <v>3721.80011272</v>
      </c>
      <c r="L21" s="678">
        <v>30244.584643480001</v>
      </c>
      <c r="M21" s="678">
        <v>4345.0922197099999</v>
      </c>
      <c r="N21" s="678">
        <v>349.88082132</v>
      </c>
      <c r="O21" s="678">
        <v>22335.96078668</v>
      </c>
      <c r="P21" s="678">
        <v>3213.6508157700005</v>
      </c>
      <c r="Q21" s="678">
        <v>29094.286304279998</v>
      </c>
      <c r="R21" s="678">
        <v>5060.9536191199995</v>
      </c>
      <c r="S21" s="678">
        <v>1493.5238773800002</v>
      </c>
      <c r="T21" s="678">
        <v>22298.612105109998</v>
      </c>
      <c r="U21" s="678">
        <v>241.19670266999998</v>
      </c>
      <c r="V21" s="678">
        <v>32597.934831469996</v>
      </c>
      <c r="W21" s="678">
        <v>7358.6675955000001</v>
      </c>
      <c r="X21" s="678">
        <v>1826.9801092100001</v>
      </c>
      <c r="Y21" s="678">
        <v>23170.590049899998</v>
      </c>
      <c r="Z21" s="679">
        <v>241.69707686000001</v>
      </c>
    </row>
    <row r="22" spans="1:26" s="676" customFormat="1" ht="15" customHeight="1">
      <c r="A22" s="1832" t="s">
        <v>516</v>
      </c>
      <c r="B22" s="928">
        <v>21685.145386460004</v>
      </c>
      <c r="C22" s="678">
        <v>2827.5464495300002</v>
      </c>
      <c r="D22" s="678">
        <v>25.2420279</v>
      </c>
      <c r="E22" s="678">
        <v>17739.477471520004</v>
      </c>
      <c r="F22" s="678">
        <v>1092.8794375099999</v>
      </c>
      <c r="G22" s="678">
        <v>21967.84780236</v>
      </c>
      <c r="H22" s="678">
        <v>3433.2442669299994</v>
      </c>
      <c r="I22" s="678">
        <v>12.288958589999998</v>
      </c>
      <c r="J22" s="678">
        <v>17759.517834660001</v>
      </c>
      <c r="K22" s="678">
        <v>762.79674218000002</v>
      </c>
      <c r="L22" s="678">
        <v>20592.251345139997</v>
      </c>
      <c r="M22" s="678">
        <v>2317.5911548899999</v>
      </c>
      <c r="N22" s="678">
        <v>6.373891000000001E-2</v>
      </c>
      <c r="O22" s="678">
        <v>17753.651505799997</v>
      </c>
      <c r="P22" s="678">
        <v>520.94494553999994</v>
      </c>
      <c r="Q22" s="678">
        <v>21308.889306290002</v>
      </c>
      <c r="R22" s="678">
        <v>2677.9005664800002</v>
      </c>
      <c r="S22" s="678">
        <v>6.3217880000000004E-2</v>
      </c>
      <c r="T22" s="678">
        <v>18154.191219330001</v>
      </c>
      <c r="U22" s="678">
        <v>476.73430260000009</v>
      </c>
      <c r="V22" s="678">
        <v>23119.547751190003</v>
      </c>
      <c r="W22" s="678">
        <v>2811.4121010700001</v>
      </c>
      <c r="X22" s="678">
        <v>6.3292120000000007E-2</v>
      </c>
      <c r="Y22" s="678">
        <v>19831.334414009998</v>
      </c>
      <c r="Z22" s="679">
        <v>476.73794398999996</v>
      </c>
    </row>
    <row r="23" spans="1:26" s="676" customFormat="1" ht="15" customHeight="1">
      <c r="A23" s="1832" t="s">
        <v>517</v>
      </c>
      <c r="B23" s="928">
        <v>10626.444570629998</v>
      </c>
      <c r="C23" s="678">
        <v>1208.4947591399998</v>
      </c>
      <c r="D23" s="678">
        <v>6.7567309999999992E-2</v>
      </c>
      <c r="E23" s="678">
        <v>9365.5228022899992</v>
      </c>
      <c r="F23" s="678">
        <v>52.359441890000006</v>
      </c>
      <c r="G23" s="678">
        <v>12213.081164470001</v>
      </c>
      <c r="H23" s="678">
        <v>1534.7297191100001</v>
      </c>
      <c r="I23" s="678">
        <v>2.843642E-2</v>
      </c>
      <c r="J23" s="678">
        <v>10654.65425818</v>
      </c>
      <c r="K23" s="678">
        <v>23.668750759999998</v>
      </c>
      <c r="L23" s="678">
        <v>12389.14442463</v>
      </c>
      <c r="M23" s="678">
        <v>1579.4474202599999</v>
      </c>
      <c r="N23" s="678"/>
      <c r="O23" s="678">
        <v>10786.201236430001</v>
      </c>
      <c r="P23" s="678">
        <v>23.49576794</v>
      </c>
      <c r="Q23" s="678">
        <v>13661.990216990001</v>
      </c>
      <c r="R23" s="678">
        <v>1824.8371792299999</v>
      </c>
      <c r="S23" s="678">
        <v>0</v>
      </c>
      <c r="T23" s="678">
        <v>11813.910996650002</v>
      </c>
      <c r="U23" s="678">
        <v>23.242041109999999</v>
      </c>
      <c r="V23" s="678">
        <v>14728.386107140001</v>
      </c>
      <c r="W23" s="678">
        <v>1584.6689050000004</v>
      </c>
      <c r="X23" s="678"/>
      <c r="Y23" s="678">
        <v>13120.44736926</v>
      </c>
      <c r="Z23" s="679">
        <v>23.269832880000003</v>
      </c>
    </row>
    <row r="24" spans="1:26" s="676" customFormat="1" ht="15" customHeight="1">
      <c r="A24" s="1832" t="s">
        <v>518</v>
      </c>
      <c r="B24" s="928">
        <v>15218.086592650001</v>
      </c>
      <c r="C24" s="678">
        <v>397.51674680000002</v>
      </c>
      <c r="D24" s="678">
        <v>9.0138096300000008</v>
      </c>
      <c r="E24" s="678">
        <v>9428.234625340001</v>
      </c>
      <c r="F24" s="678">
        <v>5383.3214108800003</v>
      </c>
      <c r="G24" s="678">
        <v>13884.62918781</v>
      </c>
      <c r="H24" s="678">
        <v>2390.5062326699999</v>
      </c>
      <c r="I24" s="678">
        <v>9.0462341899999998</v>
      </c>
      <c r="J24" s="678">
        <v>7693.0507496199998</v>
      </c>
      <c r="K24" s="678">
        <v>3792.0259713299997</v>
      </c>
      <c r="L24" s="678">
        <v>14816.071699399999</v>
      </c>
      <c r="M24" s="678">
        <v>3464.89577839</v>
      </c>
      <c r="N24" s="678">
        <v>8.8871857500000004</v>
      </c>
      <c r="O24" s="678">
        <v>7588.0701326700009</v>
      </c>
      <c r="P24" s="678">
        <v>3754.2186025899996</v>
      </c>
      <c r="Q24" s="678">
        <v>13639.05338555</v>
      </c>
      <c r="R24" s="678">
        <v>2285.80636048</v>
      </c>
      <c r="S24" s="678">
        <v>8.8145310800000001</v>
      </c>
      <c r="T24" s="678">
        <v>11260.394333</v>
      </c>
      <c r="U24" s="678">
        <v>84.038160989999994</v>
      </c>
      <c r="V24" s="678">
        <v>14364.408137240003</v>
      </c>
      <c r="W24" s="678">
        <v>2361.8246175699996</v>
      </c>
      <c r="X24" s="678">
        <v>8.8249756200000018</v>
      </c>
      <c r="Y24" s="678">
        <v>11908.519028440003</v>
      </c>
      <c r="Z24" s="679">
        <v>85.239515609999998</v>
      </c>
    </row>
    <row r="25" spans="1:26" s="676" customFormat="1" ht="15" customHeight="1">
      <c r="A25" s="1832" t="s">
        <v>519</v>
      </c>
      <c r="B25" s="928">
        <v>23467.752837669999</v>
      </c>
      <c r="C25" s="678">
        <v>2864.3267434700001</v>
      </c>
      <c r="D25" s="678">
        <v>59.368007730000002</v>
      </c>
      <c r="E25" s="678">
        <v>19749.189544929999</v>
      </c>
      <c r="F25" s="678">
        <v>794.86854153999991</v>
      </c>
      <c r="G25" s="678">
        <v>23141.847005279997</v>
      </c>
      <c r="H25" s="678">
        <v>3206.9495595299995</v>
      </c>
      <c r="I25" s="678">
        <v>63.530169960000002</v>
      </c>
      <c r="J25" s="678">
        <v>19541.129021889999</v>
      </c>
      <c r="K25" s="678">
        <v>330.23825389999996</v>
      </c>
      <c r="L25" s="678">
        <v>23883.122960089997</v>
      </c>
      <c r="M25" s="678">
        <v>3368.5025242899997</v>
      </c>
      <c r="N25" s="678">
        <v>61.86735341</v>
      </c>
      <c r="O25" s="678">
        <v>20124.603004279998</v>
      </c>
      <c r="P25" s="678">
        <v>328.15007811000004</v>
      </c>
      <c r="Q25" s="678">
        <v>25794.865344040001</v>
      </c>
      <c r="R25" s="678">
        <v>3771.0611655999996</v>
      </c>
      <c r="S25" s="678">
        <v>61.361629289999996</v>
      </c>
      <c r="T25" s="678">
        <v>21641.228476050001</v>
      </c>
      <c r="U25" s="678">
        <v>321.21407310000001</v>
      </c>
      <c r="V25" s="678">
        <v>27646.690472349994</v>
      </c>
      <c r="W25" s="678">
        <v>3986.7583657999999</v>
      </c>
      <c r="X25" s="678">
        <v>61.439643459999999</v>
      </c>
      <c r="Y25" s="678">
        <v>23277.256854079995</v>
      </c>
      <c r="Z25" s="679">
        <v>321.23560901000002</v>
      </c>
    </row>
    <row r="26" spans="1:26" s="676" customFormat="1" ht="15" customHeight="1">
      <c r="A26" s="1832" t="s">
        <v>520</v>
      </c>
      <c r="B26" s="928">
        <v>12602.497805000001</v>
      </c>
      <c r="C26" s="678">
        <v>1865.2894693700002</v>
      </c>
      <c r="D26" s="678">
        <v>9.2862417500000003</v>
      </c>
      <c r="E26" s="678">
        <v>10505.255541750001</v>
      </c>
      <c r="F26" s="678">
        <v>222.66655213000001</v>
      </c>
      <c r="G26" s="678">
        <v>9856.0659844199981</v>
      </c>
      <c r="H26" s="678">
        <v>1418.5495309299997</v>
      </c>
      <c r="I26" s="678">
        <v>8.9258586100000006</v>
      </c>
      <c r="J26" s="678">
        <v>8180.2444937399996</v>
      </c>
      <c r="K26" s="678">
        <v>248.34610114</v>
      </c>
      <c r="L26" s="678">
        <v>9135.6379621300021</v>
      </c>
      <c r="M26" s="678">
        <v>1195.1524313499999</v>
      </c>
      <c r="N26" s="678">
        <v>8.7446350500000012</v>
      </c>
      <c r="O26" s="678">
        <v>7924.0319846300008</v>
      </c>
      <c r="P26" s="678">
        <v>7.7089110999999999</v>
      </c>
      <c r="Q26" s="678">
        <v>9588.4581130399984</v>
      </c>
      <c r="R26" s="678">
        <v>1116.95165929</v>
      </c>
      <c r="S26" s="678">
        <v>8.6731535299999987</v>
      </c>
      <c r="T26" s="678">
        <v>8455.1852470899976</v>
      </c>
      <c r="U26" s="678">
        <v>7.6480531300000001</v>
      </c>
      <c r="V26" s="678">
        <v>9872.8013079900011</v>
      </c>
      <c r="W26" s="678">
        <v>1158.0826030300002</v>
      </c>
      <c r="X26" s="678">
        <v>8.6833387200000001</v>
      </c>
      <c r="Y26" s="678">
        <v>8698.4281290600011</v>
      </c>
      <c r="Z26" s="679">
        <v>7.6072371800000003</v>
      </c>
    </row>
    <row r="27" spans="1:26" s="676" customFormat="1" ht="15" customHeight="1">
      <c r="A27" s="1832" t="s">
        <v>521</v>
      </c>
      <c r="B27" s="928">
        <v>9633.357869219999</v>
      </c>
      <c r="C27" s="678">
        <v>681.74222752000003</v>
      </c>
      <c r="D27" s="678">
        <v>0.12712111000000001</v>
      </c>
      <c r="E27" s="678">
        <v>8944.6013710399984</v>
      </c>
      <c r="F27" s="678">
        <v>6.8871495500000002</v>
      </c>
      <c r="G27" s="678">
        <v>10534.793577009998</v>
      </c>
      <c r="H27" s="678">
        <v>1185.8562700799998</v>
      </c>
      <c r="I27" s="678">
        <v>0.13160158000000002</v>
      </c>
      <c r="J27" s="678">
        <v>9348.7866596799977</v>
      </c>
      <c r="K27" s="678">
        <v>1.9045670000000001E-2</v>
      </c>
      <c r="L27" s="678">
        <v>11017.80231461</v>
      </c>
      <c r="M27" s="678">
        <v>1209.37192994</v>
      </c>
      <c r="N27" s="678">
        <v>0.11605977000000001</v>
      </c>
      <c r="O27" s="678">
        <v>9808.2923679699998</v>
      </c>
      <c r="P27" s="678">
        <v>2.195693E-2</v>
      </c>
      <c r="Q27" s="678">
        <v>12580.436793180001</v>
      </c>
      <c r="R27" s="678">
        <v>1576.7940536199999</v>
      </c>
      <c r="S27" s="678">
        <v>0.11511106</v>
      </c>
      <c r="T27" s="678">
        <v>11003.50839841</v>
      </c>
      <c r="U27" s="678">
        <v>1.9230090000000002E-2</v>
      </c>
      <c r="V27" s="678">
        <v>13809.035729480001</v>
      </c>
      <c r="W27" s="678">
        <v>1446.5387444500002</v>
      </c>
      <c r="X27" s="678">
        <v>0.11524624</v>
      </c>
      <c r="Y27" s="678">
        <v>12362.358994529999</v>
      </c>
      <c r="Z27" s="679">
        <v>2.2744260000000002E-2</v>
      </c>
    </row>
    <row r="28" spans="1:26" s="676" customFormat="1" ht="15" customHeight="1">
      <c r="A28" s="1832" t="s">
        <v>522</v>
      </c>
      <c r="B28" s="928">
        <v>13826.891225899999</v>
      </c>
      <c r="C28" s="678">
        <v>2501.62402862</v>
      </c>
      <c r="D28" s="678">
        <v>264.64604464000001</v>
      </c>
      <c r="E28" s="678">
        <v>10747.170576359998</v>
      </c>
      <c r="F28" s="678">
        <v>313.45057628000001</v>
      </c>
      <c r="G28" s="678">
        <v>14747.705764730001</v>
      </c>
      <c r="H28" s="678">
        <v>2664.0716105799997</v>
      </c>
      <c r="I28" s="678">
        <v>291.23531577</v>
      </c>
      <c r="J28" s="678">
        <v>11625.251344670001</v>
      </c>
      <c r="K28" s="678">
        <v>167.14749370999999</v>
      </c>
      <c r="L28" s="678">
        <v>16011.480314570004</v>
      </c>
      <c r="M28" s="678">
        <v>3334.9742482000001</v>
      </c>
      <c r="N28" s="678">
        <v>288.24795816000005</v>
      </c>
      <c r="O28" s="678">
        <v>12231.716635500004</v>
      </c>
      <c r="P28" s="678">
        <v>156.54147271000002</v>
      </c>
      <c r="Q28" s="678">
        <v>16500.244013420001</v>
      </c>
      <c r="R28" s="678">
        <v>2531.2982227499997</v>
      </c>
      <c r="S28" s="678">
        <v>1518.3241556500002</v>
      </c>
      <c r="T28" s="678">
        <v>12301.67876606</v>
      </c>
      <c r="U28" s="678">
        <v>148.94286896</v>
      </c>
      <c r="V28" s="678">
        <v>16975.724697160003</v>
      </c>
      <c r="W28" s="678">
        <v>2051.7633311599998</v>
      </c>
      <c r="X28" s="678">
        <v>1534.87610464</v>
      </c>
      <c r="Y28" s="678">
        <v>13273.759700580003</v>
      </c>
      <c r="Z28" s="679">
        <v>115.32556077999999</v>
      </c>
    </row>
    <row r="29" spans="1:26" s="676" customFormat="1" ht="15" customHeight="1">
      <c r="A29" s="1832" t="s">
        <v>523</v>
      </c>
      <c r="B29" s="928">
        <v>16318.816348100001</v>
      </c>
      <c r="C29" s="678">
        <v>2535.6466467</v>
      </c>
      <c r="D29" s="678">
        <v>8.6214490000000005E-2</v>
      </c>
      <c r="E29" s="678">
        <v>13212.32046232</v>
      </c>
      <c r="F29" s="678">
        <v>570.76302458999999</v>
      </c>
      <c r="G29" s="678">
        <v>15902.950624299996</v>
      </c>
      <c r="H29" s="678">
        <v>2245.1219306399998</v>
      </c>
      <c r="I29" s="678">
        <v>6.5415790000000001E-2</v>
      </c>
      <c r="J29" s="678">
        <v>13484.145897599998</v>
      </c>
      <c r="K29" s="678">
        <v>173.61738027000001</v>
      </c>
      <c r="L29" s="678">
        <v>16143.32690475</v>
      </c>
      <c r="M29" s="678">
        <v>2620.2061754300003</v>
      </c>
      <c r="N29" s="678">
        <v>0</v>
      </c>
      <c r="O29" s="678">
        <v>13332.952665480001</v>
      </c>
      <c r="P29" s="678">
        <v>190.16806384</v>
      </c>
      <c r="Q29" s="678">
        <v>16791.13883448</v>
      </c>
      <c r="R29" s="678">
        <v>3201.4711176199999</v>
      </c>
      <c r="S29" s="678">
        <v>0</v>
      </c>
      <c r="T29" s="678">
        <v>13302.225617880002</v>
      </c>
      <c r="U29" s="678">
        <v>287.44209898000003</v>
      </c>
      <c r="V29" s="678">
        <v>17957.521034579997</v>
      </c>
      <c r="W29" s="678">
        <v>2916.6895652599992</v>
      </c>
      <c r="X29" s="678">
        <v>0</v>
      </c>
      <c r="Y29" s="678">
        <v>14694.313105139998</v>
      </c>
      <c r="Z29" s="679">
        <v>346.51836417999999</v>
      </c>
    </row>
    <row r="30" spans="1:26" s="676" customFormat="1" ht="15" customHeight="1">
      <c r="A30" s="1832" t="s">
        <v>524</v>
      </c>
      <c r="B30" s="928">
        <v>3804.8422993600002</v>
      </c>
      <c r="C30" s="678">
        <v>414.69718734000003</v>
      </c>
      <c r="D30" s="678">
        <v>4.7182758100000006</v>
      </c>
      <c r="E30" s="678">
        <v>3097.35134995</v>
      </c>
      <c r="F30" s="678">
        <v>288.07548625999999</v>
      </c>
      <c r="G30" s="678">
        <v>3894.9079310000006</v>
      </c>
      <c r="H30" s="678">
        <v>419.18533127000001</v>
      </c>
      <c r="I30" s="678">
        <v>5.4894929499999998</v>
      </c>
      <c r="J30" s="678">
        <v>3266.1576630900004</v>
      </c>
      <c r="K30" s="678">
        <v>204.07544368999999</v>
      </c>
      <c r="L30" s="678">
        <v>3786.7241641499986</v>
      </c>
      <c r="M30" s="678">
        <v>399.26770054999997</v>
      </c>
      <c r="N30" s="678">
        <v>1.1506718900000001</v>
      </c>
      <c r="O30" s="678">
        <v>3260.2511798299988</v>
      </c>
      <c r="P30" s="678">
        <v>126.05461188000001</v>
      </c>
      <c r="Q30" s="678">
        <v>4050.2962718399999</v>
      </c>
      <c r="R30" s="678">
        <v>641.45763326999997</v>
      </c>
      <c r="S30" s="678">
        <v>0.66511320000000007</v>
      </c>
      <c r="T30" s="678">
        <v>3305.42962889</v>
      </c>
      <c r="U30" s="678">
        <v>102.74389647999999</v>
      </c>
      <c r="V30" s="678">
        <v>4340.0997484999998</v>
      </c>
      <c r="W30" s="678">
        <v>624.96567398999991</v>
      </c>
      <c r="X30" s="678">
        <v>0.66589427000000001</v>
      </c>
      <c r="Y30" s="678">
        <v>3611.2061008999999</v>
      </c>
      <c r="Z30" s="679">
        <v>103.26207934</v>
      </c>
    </row>
    <row r="31" spans="1:26" s="676" customFormat="1" ht="15" customHeight="1">
      <c r="A31" s="1832" t="s">
        <v>525</v>
      </c>
      <c r="B31" s="928">
        <v>2620.4756089299999</v>
      </c>
      <c r="C31" s="678">
        <v>171.15890306</v>
      </c>
      <c r="D31" s="678">
        <v>6.6971400000000007E-3</v>
      </c>
      <c r="E31" s="678">
        <v>2436.21851066</v>
      </c>
      <c r="F31" s="678">
        <v>13.09149807</v>
      </c>
      <c r="G31" s="678">
        <v>5122.80785775</v>
      </c>
      <c r="H31" s="678">
        <v>593.43497694999996</v>
      </c>
      <c r="I31" s="678"/>
      <c r="J31" s="678">
        <v>4518.6442481200002</v>
      </c>
      <c r="K31" s="678">
        <v>10.728632680000002</v>
      </c>
      <c r="L31" s="678">
        <v>5428.1200935100014</v>
      </c>
      <c r="M31" s="678">
        <v>654.48698376000004</v>
      </c>
      <c r="N31" s="678"/>
      <c r="O31" s="678">
        <v>4763.0143232300015</v>
      </c>
      <c r="P31" s="678">
        <v>10.618786519999999</v>
      </c>
      <c r="Q31" s="678">
        <v>6995.6620035800006</v>
      </c>
      <c r="R31" s="678">
        <v>979.25039372999993</v>
      </c>
      <c r="S31" s="678"/>
      <c r="T31" s="678">
        <v>6005.8671935600005</v>
      </c>
      <c r="U31" s="678">
        <v>10.544416289999999</v>
      </c>
      <c r="V31" s="678">
        <v>7755.464454599999</v>
      </c>
      <c r="W31" s="678">
        <v>1051.72068104</v>
      </c>
      <c r="X31" s="678"/>
      <c r="Y31" s="678">
        <v>6701.9907590199991</v>
      </c>
      <c r="Z31" s="679">
        <v>1.7530145400000001</v>
      </c>
    </row>
    <row r="32" spans="1:26" ht="15" customHeight="1">
      <c r="A32" s="1833"/>
      <c r="B32" s="1833"/>
      <c r="C32" s="680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1"/>
    </row>
    <row r="33" spans="1:28" s="184" customFormat="1" ht="15" customHeight="1">
      <c r="B33" s="160"/>
      <c r="C33" s="160"/>
      <c r="D33" s="160"/>
      <c r="E33" s="160"/>
      <c r="F33" s="160"/>
      <c r="H33" s="160"/>
      <c r="J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</row>
    <row r="34" spans="1:28" s="184" customFormat="1" ht="15" customHeight="1">
      <c r="A34" s="682" t="s">
        <v>337</v>
      </c>
      <c r="B34" s="160"/>
      <c r="C34" s="160"/>
      <c r="D34" s="160"/>
      <c r="E34" s="160"/>
      <c r="F34" s="160"/>
      <c r="H34" s="160"/>
      <c r="I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8" s="184" customFormat="1">
      <c r="A35" s="1722" t="s">
        <v>996</v>
      </c>
      <c r="B35" s="160"/>
      <c r="C35" s="160"/>
      <c r="D35" s="160"/>
      <c r="E35" s="160"/>
      <c r="F35" s="160"/>
      <c r="H35" s="160"/>
      <c r="I35" s="160"/>
      <c r="J35" s="665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</sheetData>
  <mergeCells count="29">
    <mergeCell ref="A1:Z1"/>
    <mergeCell ref="A3:Z3"/>
    <mergeCell ref="A5:Z5"/>
    <mergeCell ref="B8:F8"/>
    <mergeCell ref="G8:K8"/>
    <mergeCell ref="L8:P8"/>
    <mergeCell ref="Q8:U8"/>
    <mergeCell ref="V8:Z8"/>
    <mergeCell ref="M10:N10"/>
    <mergeCell ref="T10:U10"/>
    <mergeCell ref="W10:X10"/>
    <mergeCell ref="Y10:Z10"/>
    <mergeCell ref="B9:B11"/>
    <mergeCell ref="C10:D10"/>
    <mergeCell ref="E10:F10"/>
    <mergeCell ref="O10:P10"/>
    <mergeCell ref="Q9:Q11"/>
    <mergeCell ref="R10:S10"/>
    <mergeCell ref="V9:V11"/>
    <mergeCell ref="R9:U9"/>
    <mergeCell ref="W9:Z9"/>
    <mergeCell ref="C9:F9"/>
    <mergeCell ref="H9:K9"/>
    <mergeCell ref="M9:P9"/>
    <mergeCell ref="A8:A11"/>
    <mergeCell ref="G9:G11"/>
    <mergeCell ref="H10:I10"/>
    <mergeCell ref="J10:K10"/>
    <mergeCell ref="L9:L11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pageOrder="overThenDown" orientation="landscape" r:id="rId1"/>
  <headerFooter differentOddEven="1" differentFirst="1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C59"/>
  <sheetViews>
    <sheetView view="pageBreakPreview" topLeftCell="A31" zoomScale="70" zoomScaleNormal="100" zoomScaleSheetLayoutView="70" workbookViewId="0">
      <selection activeCell="A59" sqref="A59"/>
    </sheetView>
  </sheetViews>
  <sheetFormatPr defaultColWidth="8" defaultRowHeight="15.75"/>
  <cols>
    <col min="1" max="1" width="35.28515625" style="650" customWidth="1"/>
    <col min="2" max="2" width="11.85546875" style="531" customWidth="1"/>
    <col min="3" max="3" width="5.42578125" style="531" customWidth="1"/>
    <col min="4" max="4" width="11.85546875" style="531" customWidth="1"/>
    <col min="5" max="5" width="5.42578125" style="531" customWidth="1"/>
    <col min="6" max="6" width="11.85546875" style="531" customWidth="1"/>
    <col min="7" max="7" width="5.42578125" style="531" customWidth="1"/>
    <col min="8" max="8" width="11.85546875" style="531" customWidth="1"/>
    <col min="9" max="9" width="5.85546875" style="531" customWidth="1"/>
    <col min="10" max="10" width="11.85546875" style="531" customWidth="1"/>
    <col min="11" max="11" width="5.85546875" style="531" customWidth="1"/>
    <col min="12" max="12" width="11.85546875" style="531" customWidth="1"/>
    <col min="13" max="13" width="5.42578125" style="531" customWidth="1"/>
    <col min="14" max="14" width="11.85546875" style="531" customWidth="1"/>
    <col min="15" max="15" width="5.42578125" style="531" customWidth="1"/>
    <col min="16" max="16" width="11.85546875" style="531" customWidth="1"/>
    <col min="17" max="17" width="5.42578125" style="531" customWidth="1"/>
    <col min="18" max="18" width="11.85546875" style="531" customWidth="1"/>
    <col min="19" max="19" width="5.42578125" style="531" customWidth="1"/>
    <col min="20" max="20" width="11.140625" style="531" customWidth="1"/>
    <col min="21" max="21" width="8.140625" style="531" customWidth="1"/>
    <col min="22" max="22" width="11.85546875" style="531" customWidth="1"/>
    <col min="23" max="23" width="7.42578125" style="531" customWidth="1"/>
    <col min="24" max="24" width="11.85546875" style="531" customWidth="1"/>
    <col min="25" max="25" width="9.5703125" style="531" customWidth="1"/>
    <col min="26" max="26" width="11.85546875" style="531" customWidth="1"/>
    <col min="27" max="27" width="9.5703125" style="531" customWidth="1"/>
    <col min="28" max="28" width="11.7109375" style="573" customWidth="1"/>
    <col min="29" max="16384" width="8" style="573"/>
  </cols>
  <sheetData>
    <row r="1" spans="1:29" ht="19.5" thickBot="1">
      <c r="A1" s="2074" t="s">
        <v>429</v>
      </c>
      <c r="B1" s="2074"/>
      <c r="C1" s="2074"/>
      <c r="D1" s="2074"/>
      <c r="E1" s="2074"/>
      <c r="F1" s="2074"/>
      <c r="G1" s="2074"/>
      <c r="H1" s="2074"/>
      <c r="I1" s="2074"/>
      <c r="J1" s="2074"/>
      <c r="K1" s="2074"/>
      <c r="L1" s="2074"/>
      <c r="M1" s="2074"/>
      <c r="N1" s="2074"/>
      <c r="O1" s="2074"/>
      <c r="P1" s="2074"/>
      <c r="Q1" s="2074"/>
      <c r="R1" s="2074"/>
      <c r="S1" s="2074"/>
      <c r="T1" s="2074"/>
      <c r="U1" s="2074"/>
      <c r="V1" s="2074"/>
      <c r="W1" s="2074"/>
      <c r="X1" s="2074"/>
      <c r="Y1" s="2074"/>
      <c r="Z1" s="2074"/>
      <c r="AA1" s="2074"/>
      <c r="AB1" s="2074"/>
      <c r="AC1" s="2074"/>
    </row>
    <row r="2" spans="1:29">
      <c r="A2" s="647"/>
      <c r="B2" s="575"/>
      <c r="C2" s="575"/>
      <c r="D2" s="575"/>
      <c r="E2" s="575"/>
      <c r="F2" s="575"/>
      <c r="G2" s="575"/>
      <c r="H2" s="575"/>
      <c r="I2" s="575"/>
      <c r="J2" s="575"/>
      <c r="K2" s="575"/>
    </row>
    <row r="3" spans="1:29" ht="21">
      <c r="A3" s="2075" t="s">
        <v>1098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  <c r="P3" s="2075"/>
      <c r="Q3" s="2075"/>
      <c r="R3" s="2075"/>
      <c r="S3" s="2075"/>
      <c r="T3" s="2075"/>
      <c r="U3" s="2075"/>
      <c r="V3" s="2075"/>
      <c r="W3" s="2075"/>
      <c r="X3" s="2075"/>
      <c r="Y3" s="2075"/>
      <c r="Z3" s="2075"/>
      <c r="AA3" s="2075"/>
      <c r="AB3" s="2075"/>
      <c r="AC3" s="2075"/>
    </row>
    <row r="4" spans="1:29">
      <c r="A4" s="683"/>
    </row>
    <row r="5" spans="1:29" ht="18.75">
      <c r="A5" s="2086" t="s">
        <v>1099</v>
      </c>
      <c r="B5" s="2086"/>
      <c r="C5" s="2086"/>
      <c r="D5" s="2086"/>
      <c r="E5" s="2086"/>
      <c r="F5" s="2086"/>
      <c r="G5" s="2086"/>
      <c r="H5" s="2086"/>
      <c r="I5" s="2086"/>
      <c r="J5" s="2086"/>
      <c r="K5" s="2086"/>
      <c r="L5" s="2086"/>
      <c r="M5" s="2086"/>
      <c r="N5" s="2086"/>
      <c r="O5" s="2086"/>
      <c r="P5" s="2086"/>
      <c r="Q5" s="2086"/>
      <c r="R5" s="2086"/>
      <c r="S5" s="2086"/>
      <c r="T5" s="2086"/>
      <c r="U5" s="2086"/>
      <c r="V5" s="2086"/>
      <c r="W5" s="2086"/>
      <c r="X5" s="2086"/>
      <c r="Y5" s="2086"/>
      <c r="Z5" s="2086"/>
      <c r="AA5" s="2086"/>
      <c r="AB5" s="2086"/>
      <c r="AC5" s="2086"/>
    </row>
    <row r="6" spans="1:29" s="563" customFormat="1">
      <c r="A6" s="650"/>
      <c r="B6" s="684"/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684"/>
      <c r="W6" s="684"/>
      <c r="X6" s="684"/>
      <c r="Y6" s="684"/>
      <c r="Z6" s="684"/>
      <c r="AA6" s="684"/>
    </row>
    <row r="7" spans="1:29" s="563" customFormat="1">
      <c r="A7" s="579" t="s">
        <v>526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</row>
    <row r="8" spans="1:29" s="563" customFormat="1" ht="24.75" customHeight="1">
      <c r="A8" s="2087"/>
      <c r="B8" s="2070" t="s">
        <v>469</v>
      </c>
      <c r="C8" s="2070"/>
      <c r="D8" s="2070" t="s">
        <v>358</v>
      </c>
      <c r="E8" s="2070"/>
      <c r="F8" s="2070" t="s">
        <v>359</v>
      </c>
      <c r="G8" s="2070"/>
      <c r="H8" s="2070" t="s">
        <v>527</v>
      </c>
      <c r="I8" s="2070"/>
      <c r="J8" s="2070" t="s">
        <v>155</v>
      </c>
      <c r="K8" s="2070"/>
      <c r="L8" s="2070" t="s">
        <v>156</v>
      </c>
      <c r="M8" s="2070"/>
      <c r="N8" s="2070" t="s">
        <v>157</v>
      </c>
      <c r="O8" s="2070"/>
      <c r="P8" s="2070" t="s">
        <v>158</v>
      </c>
      <c r="Q8" s="2070"/>
      <c r="R8" s="2070" t="s">
        <v>159</v>
      </c>
      <c r="S8" s="2070"/>
      <c r="T8" s="2070" t="s">
        <v>160</v>
      </c>
      <c r="U8" s="2070"/>
      <c r="V8" s="2070" t="s">
        <v>161</v>
      </c>
      <c r="W8" s="2070"/>
      <c r="X8" s="2070" t="s">
        <v>998</v>
      </c>
      <c r="Y8" s="2070"/>
      <c r="Z8" s="2070" t="s">
        <v>1090</v>
      </c>
      <c r="AA8" s="2070"/>
      <c r="AB8" s="2070" t="s">
        <v>1116</v>
      </c>
      <c r="AC8" s="2070"/>
    </row>
    <row r="9" spans="1:29" s="686" customFormat="1" ht="30.75" customHeight="1">
      <c r="A9" s="2087"/>
      <c r="B9" s="685" t="s">
        <v>470</v>
      </c>
      <c r="C9" s="1927" t="s">
        <v>471</v>
      </c>
      <c r="D9" s="685" t="s">
        <v>470</v>
      </c>
      <c r="E9" s="1927" t="s">
        <v>471</v>
      </c>
      <c r="F9" s="685" t="s">
        <v>470</v>
      </c>
      <c r="G9" s="1927" t="s">
        <v>471</v>
      </c>
      <c r="H9" s="685" t="s">
        <v>470</v>
      </c>
      <c r="I9" s="1927" t="s">
        <v>471</v>
      </c>
      <c r="J9" s="685" t="s">
        <v>470</v>
      </c>
      <c r="K9" s="1927" t="s">
        <v>471</v>
      </c>
      <c r="L9" s="685" t="s">
        <v>470</v>
      </c>
      <c r="M9" s="1927" t="s">
        <v>471</v>
      </c>
      <c r="N9" s="685" t="s">
        <v>470</v>
      </c>
      <c r="O9" s="1927" t="s">
        <v>471</v>
      </c>
      <c r="P9" s="685" t="s">
        <v>470</v>
      </c>
      <c r="Q9" s="1927" t="s">
        <v>471</v>
      </c>
      <c r="R9" s="685" t="s">
        <v>470</v>
      </c>
      <c r="S9" s="1927" t="s">
        <v>471</v>
      </c>
      <c r="T9" s="685" t="s">
        <v>470</v>
      </c>
      <c r="U9" s="1927" t="s">
        <v>471</v>
      </c>
      <c r="V9" s="685" t="s">
        <v>470</v>
      </c>
      <c r="W9" s="1927" t="s">
        <v>471</v>
      </c>
      <c r="X9" s="685" t="s">
        <v>470</v>
      </c>
      <c r="Y9" s="1927" t="s">
        <v>471</v>
      </c>
      <c r="Z9" s="685" t="s">
        <v>470</v>
      </c>
      <c r="AA9" s="1927" t="s">
        <v>471</v>
      </c>
      <c r="AB9" s="685" t="s">
        <v>470</v>
      </c>
      <c r="AC9" s="1927" t="s">
        <v>471</v>
      </c>
    </row>
    <row r="10" spans="1:29" s="686" customFormat="1" ht="15" customHeight="1">
      <c r="A10" s="663"/>
      <c r="B10" s="687"/>
      <c r="C10" s="688"/>
      <c r="D10" s="688"/>
      <c r="E10" s="688"/>
      <c r="F10" s="688"/>
      <c r="G10" s="688"/>
      <c r="H10" s="688"/>
      <c r="I10" s="688"/>
      <c r="J10" s="688"/>
      <c r="K10" s="688"/>
      <c r="L10" s="688"/>
      <c r="M10" s="688"/>
      <c r="N10" s="688"/>
      <c r="O10" s="688"/>
      <c r="P10" s="688"/>
      <c r="Q10" s="688"/>
      <c r="R10" s="688"/>
      <c r="S10" s="688"/>
      <c r="T10" s="688"/>
      <c r="U10" s="688"/>
      <c r="V10" s="688"/>
      <c r="W10" s="688"/>
      <c r="X10" s="688"/>
      <c r="Y10" s="688"/>
      <c r="Z10" s="688"/>
      <c r="AA10" s="688"/>
      <c r="AB10" s="688"/>
      <c r="AC10" s="689"/>
    </row>
    <row r="11" spans="1:29" s="578" customFormat="1" ht="15" customHeight="1">
      <c r="A11" s="540" t="s">
        <v>462</v>
      </c>
      <c r="B11" s="585">
        <v>13460398.714</v>
      </c>
      <c r="C11" s="690">
        <v>13.526813745314019</v>
      </c>
      <c r="D11" s="587">
        <v>15202961.621000001</v>
      </c>
      <c r="E11" s="690">
        <v>13.767539908346649</v>
      </c>
      <c r="F11" s="587">
        <v>14637376.618000003</v>
      </c>
      <c r="G11" s="690">
        <v>13.201527027329504</v>
      </c>
      <c r="H11" s="587">
        <v>21487280.018450264</v>
      </c>
      <c r="I11" s="690">
        <v>14.068658972968047</v>
      </c>
      <c r="J11" s="587">
        <v>1794310.5756697264</v>
      </c>
      <c r="K11" s="690">
        <v>14.79101248761763</v>
      </c>
      <c r="L11" s="587">
        <v>1893001.5500539322</v>
      </c>
      <c r="M11" s="690">
        <v>15.128879340253462</v>
      </c>
      <c r="N11" s="587">
        <v>1879730.2644028941</v>
      </c>
      <c r="O11" s="690">
        <v>15.731684030535462</v>
      </c>
      <c r="P11" s="587">
        <v>1840046.2850090419</v>
      </c>
      <c r="Q11" s="690">
        <v>15.823465972527456</v>
      </c>
      <c r="R11" s="587">
        <v>2028289.7178994319</v>
      </c>
      <c r="S11" s="690">
        <v>16.013160148517002</v>
      </c>
      <c r="T11" s="587">
        <v>2040151.3154629073</v>
      </c>
      <c r="U11" s="690">
        <v>15.819959303225843</v>
      </c>
      <c r="V11" s="587">
        <v>2168033.735656091</v>
      </c>
      <c r="W11" s="690">
        <v>16.704765760685408</v>
      </c>
      <c r="X11" s="587">
        <v>2071597.5449872294</v>
      </c>
      <c r="Y11" s="690">
        <v>15.973833897172188</v>
      </c>
      <c r="Z11" s="587">
        <v>2066030.9160151996</v>
      </c>
      <c r="AA11" s="690">
        <v>16.408604766158252</v>
      </c>
      <c r="AB11" s="587">
        <v>2380359.8135220683</v>
      </c>
      <c r="AC11" s="691">
        <v>15.85019063074971</v>
      </c>
    </row>
    <row r="12" spans="1:29" s="578" customFormat="1" ht="15" customHeight="1">
      <c r="A12" s="535" t="s">
        <v>528</v>
      </c>
      <c r="B12" s="585"/>
      <c r="C12" s="600"/>
      <c r="D12" s="587"/>
      <c r="E12" s="600"/>
      <c r="F12" s="587"/>
      <c r="G12" s="600"/>
      <c r="H12" s="587"/>
      <c r="I12" s="600"/>
      <c r="J12" s="587"/>
      <c r="K12" s="600"/>
      <c r="L12" s="587"/>
      <c r="M12" s="600"/>
      <c r="N12" s="587"/>
      <c r="O12" s="600"/>
      <c r="P12" s="587"/>
      <c r="Q12" s="600"/>
      <c r="R12" s="587"/>
      <c r="S12" s="600"/>
      <c r="T12" s="587"/>
      <c r="U12" s="600"/>
      <c r="V12" s="587"/>
      <c r="W12" s="600"/>
      <c r="X12" s="587"/>
      <c r="Y12" s="600"/>
      <c r="Z12" s="587"/>
      <c r="AA12" s="600"/>
      <c r="AB12" s="587"/>
      <c r="AC12" s="601"/>
    </row>
    <row r="13" spans="1:29" s="578" customFormat="1" ht="15" customHeight="1">
      <c r="A13" s="535" t="s">
        <v>529</v>
      </c>
      <c r="B13" s="585">
        <v>7053555.4430000009</v>
      </c>
      <c r="C13" s="600">
        <v>11.706351839938318</v>
      </c>
      <c r="D13" s="587">
        <v>7813307.4890000001</v>
      </c>
      <c r="E13" s="600">
        <v>11.382972291893376</v>
      </c>
      <c r="F13" s="587">
        <v>7500923.9550000001</v>
      </c>
      <c r="G13" s="600">
        <v>11.188596101899822</v>
      </c>
      <c r="H13" s="587">
        <v>8813555.400589833</v>
      </c>
      <c r="I13" s="600">
        <v>11.340756267723551</v>
      </c>
      <c r="J13" s="587">
        <v>732667.91117318184</v>
      </c>
      <c r="K13" s="600">
        <v>10.934913692866436</v>
      </c>
      <c r="L13" s="587">
        <v>866839.85343940067</v>
      </c>
      <c r="M13" s="600">
        <v>12.923440982501344</v>
      </c>
      <c r="N13" s="587">
        <v>711706.40260156966</v>
      </c>
      <c r="O13" s="600">
        <v>13.877697037924381</v>
      </c>
      <c r="P13" s="587">
        <v>727523.10583736957</v>
      </c>
      <c r="Q13" s="600">
        <v>14.652161663577795</v>
      </c>
      <c r="R13" s="587">
        <v>695865.89952827361</v>
      </c>
      <c r="S13" s="600">
        <v>14.42989251316329</v>
      </c>
      <c r="T13" s="587">
        <v>631704.16503783071</v>
      </c>
      <c r="U13" s="600">
        <v>15.337159258854136</v>
      </c>
      <c r="V13" s="587">
        <v>768817.17948725028</v>
      </c>
      <c r="W13" s="600">
        <v>15.304198537818182</v>
      </c>
      <c r="X13" s="587">
        <v>726965.54393222008</v>
      </c>
      <c r="Y13" s="600">
        <v>15.219981789282727</v>
      </c>
      <c r="Z13" s="587">
        <v>661312.79652084981</v>
      </c>
      <c r="AA13" s="600">
        <v>15.951771616460356</v>
      </c>
      <c r="AB13" s="587">
        <v>688995.34203318018</v>
      </c>
      <c r="AC13" s="601">
        <v>16.597938556821358</v>
      </c>
    </row>
    <row r="14" spans="1:29" s="591" customFormat="1" ht="15" customHeight="1">
      <c r="A14" s="528" t="s">
        <v>530</v>
      </c>
      <c r="B14" s="602">
        <v>52.402277175219794</v>
      </c>
      <c r="C14" s="603"/>
      <c r="D14" s="603">
        <v>51.393325088760342</v>
      </c>
      <c r="E14" s="603"/>
      <c r="F14" s="603">
        <v>51.245002098093849</v>
      </c>
      <c r="G14" s="603"/>
      <c r="H14" s="603">
        <v>41.017548023863363</v>
      </c>
      <c r="I14" s="603"/>
      <c r="J14" s="603">
        <v>40.832836918419972</v>
      </c>
      <c r="K14" s="603"/>
      <c r="L14" s="603">
        <v>45.791819526756548</v>
      </c>
      <c r="M14" s="603"/>
      <c r="N14" s="603">
        <v>37.862155867754083</v>
      </c>
      <c r="O14" s="603"/>
      <c r="P14" s="603">
        <v>39.538304648341743</v>
      </c>
      <c r="Q14" s="603"/>
      <c r="R14" s="603">
        <v>34.308012972078608</v>
      </c>
      <c r="S14" s="603"/>
      <c r="T14" s="603">
        <v>30.963593741795471</v>
      </c>
      <c r="U14" s="603"/>
      <c r="V14" s="603">
        <v>35.461495217674305</v>
      </c>
      <c r="W14" s="603"/>
      <c r="X14" s="603">
        <v>35.092025750431247</v>
      </c>
      <c r="Y14" s="603"/>
      <c r="Z14" s="603">
        <v>32.008852887658556</v>
      </c>
      <c r="AA14" s="603"/>
      <c r="AB14" s="603">
        <v>28.945008150415596</v>
      </c>
      <c r="AC14" s="604"/>
    </row>
    <row r="15" spans="1:29" s="578" customFormat="1" ht="15" customHeight="1">
      <c r="A15" s="535" t="s">
        <v>531</v>
      </c>
      <c r="B15" s="585">
        <v>375372.34600000002</v>
      </c>
      <c r="C15" s="600">
        <v>11.281065443830004</v>
      </c>
      <c r="D15" s="587">
        <v>286808.97399999999</v>
      </c>
      <c r="E15" s="600">
        <v>11.970132316884897</v>
      </c>
      <c r="F15" s="587">
        <v>342970.60600000003</v>
      </c>
      <c r="G15" s="600">
        <v>11.834199467956736</v>
      </c>
      <c r="H15" s="587">
        <v>537062.87859342003</v>
      </c>
      <c r="I15" s="600">
        <v>12.668128881466096</v>
      </c>
      <c r="J15" s="587">
        <v>25263.076445320006</v>
      </c>
      <c r="K15" s="600">
        <v>14.430278388339206</v>
      </c>
      <c r="L15" s="587">
        <v>27792.554075469998</v>
      </c>
      <c r="M15" s="600">
        <v>15.385590701396566</v>
      </c>
      <c r="N15" s="587">
        <v>26581.605998250005</v>
      </c>
      <c r="O15" s="600">
        <v>15.930936101874508</v>
      </c>
      <c r="P15" s="587">
        <v>24007.577889449996</v>
      </c>
      <c r="Q15" s="600">
        <v>16.834916611026738</v>
      </c>
      <c r="R15" s="587">
        <v>33283.919981809988</v>
      </c>
      <c r="S15" s="600">
        <v>17.016655884925992</v>
      </c>
      <c r="T15" s="587">
        <v>34562.709093439997</v>
      </c>
      <c r="U15" s="600">
        <v>18.601830682555079</v>
      </c>
      <c r="V15" s="587">
        <v>39584.416262219995</v>
      </c>
      <c r="W15" s="600">
        <v>16.06871881111384</v>
      </c>
      <c r="X15" s="587">
        <v>35773.019966819993</v>
      </c>
      <c r="Y15" s="600">
        <v>19.117620452257249</v>
      </c>
      <c r="Z15" s="587">
        <v>35126.322600649997</v>
      </c>
      <c r="AA15" s="600">
        <v>19.483094720221253</v>
      </c>
      <c r="AB15" s="587">
        <v>39239.237109109999</v>
      </c>
      <c r="AC15" s="601">
        <v>20.211112298816627</v>
      </c>
    </row>
    <row r="16" spans="1:29" s="591" customFormat="1" ht="15" customHeight="1">
      <c r="A16" s="528" t="s">
        <v>530</v>
      </c>
      <c r="B16" s="602">
        <v>2.7887163967110404</v>
      </c>
      <c r="C16" s="603"/>
      <c r="D16" s="603">
        <v>1.8865335659588058</v>
      </c>
      <c r="E16" s="603"/>
      <c r="F16" s="603">
        <v>2.3431152654652556</v>
      </c>
      <c r="G16" s="603"/>
      <c r="H16" s="603">
        <v>2.4994456168126713</v>
      </c>
      <c r="I16" s="603"/>
      <c r="J16" s="603">
        <v>1.4079544972804143</v>
      </c>
      <c r="K16" s="603"/>
      <c r="L16" s="603">
        <v>1.4681738678279572</v>
      </c>
      <c r="M16" s="603"/>
      <c r="N16" s="603">
        <v>1.4141181052215375</v>
      </c>
      <c r="O16" s="603"/>
      <c r="P16" s="603">
        <v>1.3047268476364453</v>
      </c>
      <c r="Q16" s="603"/>
      <c r="R16" s="603">
        <v>1.6409845047323901</v>
      </c>
      <c r="S16" s="603"/>
      <c r="T16" s="603">
        <v>1.6941247853273949</v>
      </c>
      <c r="U16" s="603"/>
      <c r="V16" s="603">
        <v>1.8258210474866501</v>
      </c>
      <c r="W16" s="603"/>
      <c r="X16" s="603">
        <v>1.7268325140364325</v>
      </c>
      <c r="Y16" s="603"/>
      <c r="Z16" s="603">
        <v>1.7001837837160214</v>
      </c>
      <c r="AA16" s="603"/>
      <c r="AB16" s="603">
        <v>1.6484582240972288</v>
      </c>
      <c r="AC16" s="604"/>
    </row>
    <row r="17" spans="1:29" s="578" customFormat="1" ht="29.25" customHeight="1">
      <c r="A17" s="535" t="s">
        <v>532</v>
      </c>
      <c r="B17" s="692" t="s">
        <v>442</v>
      </c>
      <c r="C17" s="586" t="s">
        <v>442</v>
      </c>
      <c r="D17" s="587">
        <v>14681.716999999999</v>
      </c>
      <c r="E17" s="586">
        <v>6.822457709135791</v>
      </c>
      <c r="F17" s="587">
        <v>13.119</v>
      </c>
      <c r="G17" s="586">
        <v>17.5</v>
      </c>
      <c r="H17" s="587">
        <v>1458.751</v>
      </c>
      <c r="I17" s="586">
        <v>10.389891763570342</v>
      </c>
      <c r="J17" s="586">
        <v>0</v>
      </c>
      <c r="K17" s="586">
        <v>0</v>
      </c>
      <c r="L17" s="586">
        <v>0</v>
      </c>
      <c r="M17" s="586">
        <v>0</v>
      </c>
      <c r="N17" s="586">
        <v>0</v>
      </c>
      <c r="O17" s="586">
        <v>0</v>
      </c>
      <c r="P17" s="586">
        <v>0</v>
      </c>
      <c r="Q17" s="586">
        <v>0</v>
      </c>
      <c r="R17" s="586">
        <v>0</v>
      </c>
      <c r="S17" s="586">
        <v>0</v>
      </c>
      <c r="T17" s="586">
        <v>0</v>
      </c>
      <c r="U17" s="586">
        <v>0</v>
      </c>
      <c r="V17" s="586">
        <v>0</v>
      </c>
      <c r="W17" s="586">
        <v>0</v>
      </c>
      <c r="X17" s="586">
        <v>0</v>
      </c>
      <c r="Y17" s="586">
        <v>0</v>
      </c>
      <c r="Z17" s="586">
        <v>0</v>
      </c>
      <c r="AA17" s="586">
        <v>0</v>
      </c>
      <c r="AB17" s="586">
        <v>0</v>
      </c>
      <c r="AC17" s="588">
        <v>0</v>
      </c>
    </row>
    <row r="18" spans="1:29" s="591" customFormat="1" ht="15" customHeight="1">
      <c r="A18" s="528" t="s">
        <v>530</v>
      </c>
      <c r="B18" s="529">
        <v>0</v>
      </c>
      <c r="C18" s="586"/>
      <c r="D18" s="530">
        <v>9.6571427107465677E-2</v>
      </c>
      <c r="E18" s="586"/>
      <c r="F18" s="530">
        <v>8.9626716196310671E-5</v>
      </c>
      <c r="G18" s="586"/>
      <c r="H18" s="530">
        <v>6.7889048718471068E-3</v>
      </c>
      <c r="I18" s="586"/>
      <c r="J18" s="603">
        <v>0</v>
      </c>
      <c r="K18" s="586"/>
      <c r="L18" s="603">
        <v>0</v>
      </c>
      <c r="M18" s="586"/>
      <c r="N18" s="603">
        <v>0</v>
      </c>
      <c r="O18" s="586"/>
      <c r="P18" s="603">
        <v>0</v>
      </c>
      <c r="Q18" s="586"/>
      <c r="R18" s="603">
        <v>0</v>
      </c>
      <c r="S18" s="586"/>
      <c r="T18" s="603">
        <v>0</v>
      </c>
      <c r="U18" s="586"/>
      <c r="V18" s="603">
        <v>0</v>
      </c>
      <c r="W18" s="586"/>
      <c r="X18" s="603">
        <v>0</v>
      </c>
      <c r="Y18" s="586"/>
      <c r="Z18" s="603">
        <v>0</v>
      </c>
      <c r="AA18" s="586"/>
      <c r="AB18" s="603">
        <v>0</v>
      </c>
      <c r="AC18" s="588"/>
    </row>
    <row r="19" spans="1:29" s="563" customFormat="1" ht="31.5">
      <c r="A19" s="535" t="s">
        <v>533</v>
      </c>
      <c r="B19" s="585">
        <v>187293.00099999999</v>
      </c>
      <c r="C19" s="600">
        <v>11.592685731379788</v>
      </c>
      <c r="D19" s="587">
        <v>116413.13</v>
      </c>
      <c r="E19" s="600">
        <v>13.489388288331392</v>
      </c>
      <c r="F19" s="587">
        <v>124176.72100000001</v>
      </c>
      <c r="G19" s="600">
        <v>13.09201793684019</v>
      </c>
      <c r="H19" s="587">
        <v>161370.85495274002</v>
      </c>
      <c r="I19" s="600">
        <v>13.446201568879619</v>
      </c>
      <c r="J19" s="587">
        <v>5354.7453874300008</v>
      </c>
      <c r="K19" s="600">
        <v>13.075518151673331</v>
      </c>
      <c r="L19" s="587">
        <v>3567.7491811999998</v>
      </c>
      <c r="M19" s="600">
        <v>15.985009638252652</v>
      </c>
      <c r="N19" s="587">
        <v>8404.5535963800012</v>
      </c>
      <c r="O19" s="600">
        <v>15.65767449337592</v>
      </c>
      <c r="P19" s="587">
        <v>7105.2579283099994</v>
      </c>
      <c r="Q19" s="600">
        <v>16.435595012193478</v>
      </c>
      <c r="R19" s="587">
        <v>11773.757878180002</v>
      </c>
      <c r="S19" s="600">
        <v>15.982128020499726</v>
      </c>
      <c r="T19" s="587">
        <v>8045.7163643600006</v>
      </c>
      <c r="U19" s="600">
        <v>16.052307979204219</v>
      </c>
      <c r="V19" s="587">
        <v>15731.568352810002</v>
      </c>
      <c r="W19" s="600">
        <v>17.529102946573229</v>
      </c>
      <c r="X19" s="587">
        <v>7569.6787715800001</v>
      </c>
      <c r="Y19" s="600">
        <v>18.131006751506842</v>
      </c>
      <c r="Z19" s="587">
        <v>7284.18499703</v>
      </c>
      <c r="AA19" s="600">
        <v>17.587024775315765</v>
      </c>
      <c r="AB19" s="587">
        <v>18088.666220110001</v>
      </c>
      <c r="AC19" s="601">
        <v>20.225029298803669</v>
      </c>
    </row>
    <row r="20" spans="1:29" s="591" customFormat="1" ht="15" customHeight="1">
      <c r="A20" s="528" t="s">
        <v>530</v>
      </c>
      <c r="B20" s="602">
        <v>1.3914372447615448</v>
      </c>
      <c r="C20" s="603"/>
      <c r="D20" s="603">
        <v>0.76572665841106502</v>
      </c>
      <c r="E20" s="603"/>
      <c r="F20" s="603">
        <v>0.84835366500918152</v>
      </c>
      <c r="G20" s="603"/>
      <c r="H20" s="603">
        <v>0.75100643177813731</v>
      </c>
      <c r="I20" s="603"/>
      <c r="J20" s="603">
        <v>0.29842912704403707</v>
      </c>
      <c r="K20" s="603"/>
      <c r="L20" s="603">
        <v>0.18847048387775242</v>
      </c>
      <c r="M20" s="603"/>
      <c r="N20" s="603">
        <v>0.44711487363585917</v>
      </c>
      <c r="O20" s="603"/>
      <c r="P20" s="603">
        <v>0.38614560873804782</v>
      </c>
      <c r="Q20" s="603"/>
      <c r="R20" s="603">
        <v>0.58047712682650288</v>
      </c>
      <c r="S20" s="603"/>
      <c r="T20" s="603">
        <v>0.39436860900361403</v>
      </c>
      <c r="U20" s="603"/>
      <c r="V20" s="603">
        <v>0.72561455544183728</v>
      </c>
      <c r="W20" s="603"/>
      <c r="X20" s="603">
        <v>0.36540296110587756</v>
      </c>
      <c r="Y20" s="603"/>
      <c r="Z20" s="603">
        <v>0.35256902210733476</v>
      </c>
      <c r="AA20" s="603"/>
      <c r="AB20" s="603">
        <v>0.75991310714262739</v>
      </c>
      <c r="AC20" s="604"/>
    </row>
    <row r="21" spans="1:29" s="563" customFormat="1" ht="31.5">
      <c r="A21" s="535" t="s">
        <v>534</v>
      </c>
      <c r="B21" s="585">
        <v>568125.76199999999</v>
      </c>
      <c r="C21" s="600">
        <v>9.0382173887935782</v>
      </c>
      <c r="D21" s="587">
        <v>858880.26800000004</v>
      </c>
      <c r="E21" s="600">
        <v>7.9882428247961554</v>
      </c>
      <c r="F21" s="587">
        <v>1050551.669</v>
      </c>
      <c r="G21" s="600">
        <v>7.617726217119551</v>
      </c>
      <c r="H21" s="587">
        <v>1867494.5576613802</v>
      </c>
      <c r="I21" s="600">
        <v>8.1674104005790191</v>
      </c>
      <c r="J21" s="587">
        <v>150558.90405251997</v>
      </c>
      <c r="K21" s="600">
        <v>8.8738880955733457</v>
      </c>
      <c r="L21" s="587">
        <v>173145.17923148998</v>
      </c>
      <c r="M21" s="600">
        <v>8.4912587692037427</v>
      </c>
      <c r="N21" s="587">
        <v>206940.77894095995</v>
      </c>
      <c r="O21" s="600">
        <v>8.1493953545514035</v>
      </c>
      <c r="P21" s="587">
        <v>151754.38737624005</v>
      </c>
      <c r="Q21" s="600">
        <v>8.3703840929048212</v>
      </c>
      <c r="R21" s="587">
        <v>168876.08368583003</v>
      </c>
      <c r="S21" s="600">
        <v>8.2848527037477879</v>
      </c>
      <c r="T21" s="587">
        <v>164677.90474611992</v>
      </c>
      <c r="U21" s="600">
        <v>8.4075061963451532</v>
      </c>
      <c r="V21" s="587">
        <v>190064.42557917003</v>
      </c>
      <c r="W21" s="600">
        <v>8.4161539228871405</v>
      </c>
      <c r="X21" s="587">
        <v>188645.75403034998</v>
      </c>
      <c r="Y21" s="600">
        <v>8.1409236157723637</v>
      </c>
      <c r="Z21" s="587">
        <v>228967.05413214004</v>
      </c>
      <c r="AA21" s="600">
        <v>8.6854405138779072</v>
      </c>
      <c r="AB21" s="587">
        <v>201884.95358692997</v>
      </c>
      <c r="AC21" s="601">
        <v>9.467105391396343</v>
      </c>
    </row>
    <row r="22" spans="1:29" s="591" customFormat="1" ht="15" customHeight="1">
      <c r="A22" s="528" t="s">
        <v>530</v>
      </c>
      <c r="B22" s="602">
        <v>4.2207201589734424</v>
      </c>
      <c r="C22" s="603"/>
      <c r="D22" s="603">
        <v>5.6494273248287374</v>
      </c>
      <c r="E22" s="603"/>
      <c r="F22" s="603">
        <v>7.1771854780870115</v>
      </c>
      <c r="G22" s="603"/>
      <c r="H22" s="603">
        <v>8.6911631256158888</v>
      </c>
      <c r="I22" s="603"/>
      <c r="J22" s="603">
        <v>8.3909054594031947</v>
      </c>
      <c r="K22" s="603"/>
      <c r="L22" s="603">
        <v>9.1465946885546412</v>
      </c>
      <c r="M22" s="603"/>
      <c r="N22" s="603">
        <v>11.009067782748911</v>
      </c>
      <c r="O22" s="603"/>
      <c r="P22" s="603">
        <v>8.2473135927390189</v>
      </c>
      <c r="Q22" s="603"/>
      <c r="R22" s="603">
        <v>8.3260336132218846</v>
      </c>
      <c r="S22" s="603"/>
      <c r="T22" s="603">
        <v>8.0718475878714298</v>
      </c>
      <c r="U22" s="603"/>
      <c r="V22" s="603">
        <v>8.7666728821289617</v>
      </c>
      <c r="W22" s="603"/>
      <c r="X22" s="603">
        <v>9.1062935697538165</v>
      </c>
      <c r="Y22" s="603"/>
      <c r="Z22" s="603">
        <v>11.082460207021198</v>
      </c>
      <c r="AA22" s="603"/>
      <c r="AB22" s="603">
        <v>8.4812788570906648</v>
      </c>
      <c r="AC22" s="604"/>
    </row>
    <row r="23" spans="1:29" s="563" customFormat="1" ht="15" customHeight="1">
      <c r="A23" s="535" t="s">
        <v>535</v>
      </c>
      <c r="B23" s="585">
        <v>3480133.4640000006</v>
      </c>
      <c r="C23" s="600">
        <v>20.367328752219944</v>
      </c>
      <c r="D23" s="587">
        <v>4521209.6509999996</v>
      </c>
      <c r="E23" s="600">
        <v>20.258047744132359</v>
      </c>
      <c r="F23" s="587">
        <v>3830064.6430000002</v>
      </c>
      <c r="G23" s="600">
        <v>19.854111866777174</v>
      </c>
      <c r="H23" s="587">
        <v>7274764.6468291804</v>
      </c>
      <c r="I23" s="600">
        <v>19.239971356428132</v>
      </c>
      <c r="J23" s="587">
        <v>644416.87102888071</v>
      </c>
      <c r="K23" s="600">
        <v>19.374332083967051</v>
      </c>
      <c r="L23" s="587">
        <v>549513.99321833241</v>
      </c>
      <c r="M23" s="600">
        <v>19.35148711369526</v>
      </c>
      <c r="N23" s="587">
        <v>572466.46042738913</v>
      </c>
      <c r="O23" s="600">
        <v>18.874879626751763</v>
      </c>
      <c r="P23" s="587">
        <v>682689.8771226916</v>
      </c>
      <c r="Q23" s="600">
        <v>17.533559010538696</v>
      </c>
      <c r="R23" s="587">
        <v>759355.69638820109</v>
      </c>
      <c r="S23" s="600">
        <v>17.35062983113222</v>
      </c>
      <c r="T23" s="587">
        <v>857845.45770390576</v>
      </c>
      <c r="U23" s="600">
        <v>16.292491333910768</v>
      </c>
      <c r="V23" s="587">
        <v>839178.55337907001</v>
      </c>
      <c r="W23" s="600">
        <v>18.289334825924634</v>
      </c>
      <c r="X23" s="587">
        <v>736337.74800364766</v>
      </c>
      <c r="Y23" s="600">
        <v>18.605454661816804</v>
      </c>
      <c r="Z23" s="587">
        <v>745385.21795616904</v>
      </c>
      <c r="AA23" s="600">
        <v>17.934881926824268</v>
      </c>
      <c r="AB23" s="587">
        <v>947266.58213192213</v>
      </c>
      <c r="AC23" s="601">
        <v>14.429269619541367</v>
      </c>
    </row>
    <row r="24" spans="1:29" s="591" customFormat="1" ht="15" customHeight="1">
      <c r="A24" s="528" t="s">
        <v>530</v>
      </c>
      <c r="B24" s="602">
        <v>25.854609049435922</v>
      </c>
      <c r="C24" s="603"/>
      <c r="D24" s="603">
        <v>29.739005883924669</v>
      </c>
      <c r="E24" s="603"/>
      <c r="F24" s="603">
        <v>26.166332553676725</v>
      </c>
      <c r="G24" s="603"/>
      <c r="H24" s="603">
        <v>33.856144847475491</v>
      </c>
      <c r="I24" s="603"/>
      <c r="J24" s="603">
        <v>35.914455377288967</v>
      </c>
      <c r="K24" s="603"/>
      <c r="L24" s="603">
        <v>29.028713325811939</v>
      </c>
      <c r="M24" s="603"/>
      <c r="N24" s="603">
        <v>30.454713171798403</v>
      </c>
      <c r="O24" s="603"/>
      <c r="P24" s="603">
        <v>37.101777421829198</v>
      </c>
      <c r="Q24" s="603"/>
      <c r="R24" s="603">
        <v>37.43822638782671</v>
      </c>
      <c r="S24" s="603"/>
      <c r="T24" s="603">
        <v>42.04812903837292</v>
      </c>
      <c r="U24" s="603"/>
      <c r="V24" s="603">
        <v>38.706895542154356</v>
      </c>
      <c r="W24" s="603"/>
      <c r="X24" s="603">
        <v>35.544440076471844</v>
      </c>
      <c r="Y24" s="603"/>
      <c r="Z24" s="603">
        <v>36.078125074420974</v>
      </c>
      <c r="AA24" s="603"/>
      <c r="AB24" s="603">
        <v>39.795100587348244</v>
      </c>
      <c r="AC24" s="604"/>
    </row>
    <row r="25" spans="1:29" s="598" customFormat="1" ht="15" customHeight="1">
      <c r="A25" s="535" t="s">
        <v>536</v>
      </c>
      <c r="B25" s="585">
        <v>19542.974999999999</v>
      </c>
      <c r="C25" s="586">
        <v>9.6618433989707295</v>
      </c>
      <c r="D25" s="586">
        <v>2654</v>
      </c>
      <c r="E25" s="586">
        <v>13.252147701582516</v>
      </c>
      <c r="F25" s="587">
        <v>26670.557999999997</v>
      </c>
      <c r="G25" s="586">
        <v>11.659513722959977</v>
      </c>
      <c r="H25" s="587">
        <v>0</v>
      </c>
      <c r="I25" s="586">
        <v>0</v>
      </c>
      <c r="J25" s="586">
        <v>0</v>
      </c>
      <c r="K25" s="586">
        <v>0</v>
      </c>
      <c r="L25" s="587">
        <v>320</v>
      </c>
      <c r="M25" s="586">
        <v>18</v>
      </c>
      <c r="N25" s="586">
        <v>0</v>
      </c>
      <c r="O25" s="586">
        <v>0</v>
      </c>
      <c r="P25" s="586">
        <v>5029.53</v>
      </c>
      <c r="Q25" s="586">
        <v>9.5729919097808338</v>
      </c>
      <c r="R25" s="586">
        <v>0</v>
      </c>
      <c r="S25" s="586">
        <v>0</v>
      </c>
      <c r="T25" s="586">
        <v>0</v>
      </c>
      <c r="U25" s="586">
        <v>0</v>
      </c>
      <c r="V25" s="586">
        <v>0</v>
      </c>
      <c r="W25" s="586">
        <v>0</v>
      </c>
      <c r="X25" s="586">
        <v>0</v>
      </c>
      <c r="Y25" s="586">
        <v>0</v>
      </c>
      <c r="Z25" s="586">
        <v>0</v>
      </c>
      <c r="AA25" s="586">
        <v>0</v>
      </c>
      <c r="AB25" s="586">
        <v>0</v>
      </c>
      <c r="AC25" s="588">
        <v>0</v>
      </c>
    </row>
    <row r="26" spans="1:29" s="591" customFormat="1" ht="15" customHeight="1">
      <c r="A26" s="528" t="s">
        <v>530</v>
      </c>
      <c r="B26" s="602">
        <v>0.14518867839831212</v>
      </c>
      <c r="C26" s="603"/>
      <c r="D26" s="603">
        <v>1.7457124908702024E-2</v>
      </c>
      <c r="E26" s="603"/>
      <c r="F26" s="603">
        <v>0.18220859308356147</v>
      </c>
      <c r="G26" s="603"/>
      <c r="H26" s="603">
        <v>0</v>
      </c>
      <c r="I26" s="603"/>
      <c r="J26" s="603">
        <v>0</v>
      </c>
      <c r="K26" s="603"/>
      <c r="L26" s="603">
        <v>1.6904370732865121E-2</v>
      </c>
      <c r="M26" s="603"/>
      <c r="N26" s="603">
        <v>0</v>
      </c>
      <c r="O26" s="603"/>
      <c r="P26" s="603">
        <v>0.27333714597159087</v>
      </c>
      <c r="Q26" s="603"/>
      <c r="R26" s="603">
        <v>0</v>
      </c>
      <c r="S26" s="603"/>
      <c r="T26" s="603">
        <v>0</v>
      </c>
      <c r="U26" s="603"/>
      <c r="V26" s="603">
        <v>0</v>
      </c>
      <c r="W26" s="603"/>
      <c r="X26" s="603">
        <v>0</v>
      </c>
      <c r="Y26" s="603"/>
      <c r="Z26" s="603">
        <v>0</v>
      </c>
      <c r="AA26" s="603"/>
      <c r="AB26" s="603">
        <v>0</v>
      </c>
      <c r="AC26" s="604"/>
    </row>
    <row r="27" spans="1:29" s="563" customFormat="1" ht="15" customHeight="1">
      <c r="A27" s="535" t="s">
        <v>537</v>
      </c>
      <c r="B27" s="585">
        <v>1776373.723</v>
      </c>
      <c r="C27" s="600">
        <v>9.4987160167209517</v>
      </c>
      <c r="D27" s="587">
        <v>1589006.392</v>
      </c>
      <c r="E27" s="600">
        <v>10.601245395474782</v>
      </c>
      <c r="F27" s="587">
        <v>1762005.3470000001</v>
      </c>
      <c r="G27" s="600">
        <v>10.984891522619199</v>
      </c>
      <c r="H27" s="587">
        <v>2831572.9288237114</v>
      </c>
      <c r="I27" s="600">
        <v>13.392279388409227</v>
      </c>
      <c r="J27" s="587">
        <v>236049.06758239388</v>
      </c>
      <c r="K27" s="600">
        <v>17.314509070217053</v>
      </c>
      <c r="L27" s="587">
        <v>271822.22090803913</v>
      </c>
      <c r="M27" s="600">
        <v>17.440336694448998</v>
      </c>
      <c r="N27" s="587">
        <v>353630.46283834532</v>
      </c>
      <c r="O27" s="600">
        <v>18.125825933576674</v>
      </c>
      <c r="P27" s="587">
        <v>241936.54885498073</v>
      </c>
      <c r="Q27" s="600">
        <v>19.238773385420547</v>
      </c>
      <c r="R27" s="587">
        <v>359134.36043713719</v>
      </c>
      <c r="S27" s="600">
        <v>19.510331864905829</v>
      </c>
      <c r="T27" s="587">
        <v>343315.36251725093</v>
      </c>
      <c r="U27" s="600">
        <v>18.764422320551692</v>
      </c>
      <c r="V27" s="587">
        <v>314657.59259557055</v>
      </c>
      <c r="W27" s="600">
        <v>19.57205518528853</v>
      </c>
      <c r="X27" s="587">
        <v>376305.80028261186</v>
      </c>
      <c r="Y27" s="600">
        <v>15.657234110533045</v>
      </c>
      <c r="Z27" s="587">
        <v>387955.33980836067</v>
      </c>
      <c r="AA27" s="600">
        <v>18.287778245999071</v>
      </c>
      <c r="AB27" s="587">
        <v>484885.03244081582</v>
      </c>
      <c r="AC27" s="601">
        <v>19.705115144323909</v>
      </c>
    </row>
    <row r="28" spans="1:29" s="591" customFormat="1" ht="15" customHeight="1">
      <c r="A28" s="528" t="s">
        <v>530</v>
      </c>
      <c r="B28" s="602">
        <v>13.197036438099079</v>
      </c>
      <c r="C28" s="603"/>
      <c r="D28" s="603">
        <v>10.4519529261002</v>
      </c>
      <c r="E28" s="603"/>
      <c r="F28" s="603">
        <v>12.0377127198682</v>
      </c>
      <c r="G28" s="603"/>
      <c r="H28" s="603">
        <v>13.177903049582607</v>
      </c>
      <c r="I28" s="603"/>
      <c r="J28" s="603">
        <v>13.15541862056342</v>
      </c>
      <c r="K28" s="603"/>
      <c r="L28" s="603">
        <v>14.359323736438295</v>
      </c>
      <c r="M28" s="603"/>
      <c r="N28" s="603">
        <v>18.812830198841208</v>
      </c>
      <c r="O28" s="603"/>
      <c r="P28" s="603">
        <v>13.148394734743963</v>
      </c>
      <c r="Q28" s="603"/>
      <c r="R28" s="603">
        <v>17.70626539531391</v>
      </c>
      <c r="S28" s="603"/>
      <c r="T28" s="603">
        <v>16.827936237629178</v>
      </c>
      <c r="U28" s="603"/>
      <c r="V28" s="603">
        <v>14.513500755113887</v>
      </c>
      <c r="W28" s="603"/>
      <c r="X28" s="603">
        <v>18.165005128200789</v>
      </c>
      <c r="Y28" s="603"/>
      <c r="Z28" s="603">
        <v>18.777809025075911</v>
      </c>
      <c r="AA28" s="603"/>
      <c r="AB28" s="603">
        <v>20.370241073905628</v>
      </c>
      <c r="AC28" s="604"/>
    </row>
    <row r="29" spans="1:29" s="686" customFormat="1" ht="15" customHeight="1">
      <c r="A29" s="553"/>
      <c r="B29" s="693"/>
      <c r="C29" s="694"/>
      <c r="D29" s="695"/>
      <c r="E29" s="694"/>
      <c r="F29" s="695"/>
      <c r="G29" s="694"/>
      <c r="H29" s="695"/>
      <c r="I29" s="694"/>
      <c r="J29" s="695"/>
      <c r="K29" s="694"/>
      <c r="L29" s="695"/>
      <c r="M29" s="694"/>
      <c r="N29" s="695"/>
      <c r="O29" s="694"/>
      <c r="P29" s="695"/>
      <c r="Q29" s="694"/>
      <c r="R29" s="695"/>
      <c r="S29" s="694"/>
      <c r="T29" s="695"/>
      <c r="U29" s="694"/>
      <c r="V29" s="695"/>
      <c r="W29" s="694"/>
      <c r="X29" s="695"/>
      <c r="Y29" s="694"/>
      <c r="Z29" s="695"/>
      <c r="AA29" s="694"/>
      <c r="AB29" s="695"/>
      <c r="AC29" s="696"/>
    </row>
    <row r="30" spans="1:29" s="563" customFormat="1" ht="15" customHeight="1">
      <c r="A30" s="697"/>
    </row>
    <row r="31" spans="1:29" s="563" customFormat="1">
      <c r="A31" s="698" t="s">
        <v>538</v>
      </c>
      <c r="B31" s="699"/>
      <c r="C31" s="699"/>
      <c r="D31" s="699"/>
      <c r="E31" s="699"/>
      <c r="F31" s="699"/>
      <c r="G31" s="699"/>
      <c r="H31" s="699"/>
      <c r="I31" s="699"/>
      <c r="J31" s="699"/>
      <c r="K31" s="699"/>
      <c r="L31" s="699"/>
      <c r="M31" s="699"/>
      <c r="N31" s="699"/>
      <c r="O31" s="699"/>
      <c r="P31" s="699"/>
      <c r="Q31" s="699"/>
      <c r="R31" s="699"/>
      <c r="S31" s="699"/>
      <c r="T31" s="699"/>
      <c r="U31" s="699"/>
      <c r="V31" s="699"/>
      <c r="W31" s="699"/>
      <c r="X31" s="699"/>
      <c r="Y31" s="699"/>
      <c r="Z31" s="699"/>
      <c r="AA31" s="699"/>
      <c r="AB31" s="699"/>
      <c r="AC31" s="700"/>
    </row>
    <row r="32" spans="1:29" s="563" customFormat="1" ht="15" customHeight="1">
      <c r="A32" s="540"/>
      <c r="B32" s="701"/>
      <c r="C32" s="699"/>
      <c r="D32" s="702"/>
      <c r="E32" s="699"/>
      <c r="F32" s="702"/>
      <c r="G32" s="699"/>
      <c r="H32" s="702"/>
      <c r="I32" s="699"/>
      <c r="J32" s="702"/>
      <c r="K32" s="699"/>
      <c r="L32" s="702"/>
      <c r="M32" s="699"/>
      <c r="N32" s="702"/>
      <c r="O32" s="699"/>
      <c r="P32" s="702"/>
      <c r="Q32" s="699"/>
      <c r="R32" s="702"/>
      <c r="S32" s="699"/>
      <c r="T32" s="702"/>
      <c r="U32" s="699"/>
      <c r="V32" s="702"/>
      <c r="W32" s="699"/>
      <c r="X32" s="702"/>
      <c r="Y32" s="699"/>
      <c r="Z32" s="702"/>
      <c r="AA32" s="699"/>
      <c r="AB32" s="702"/>
      <c r="AC32" s="700"/>
    </row>
    <row r="33" spans="1:29" s="563" customFormat="1" ht="15" customHeight="1">
      <c r="A33" s="540" t="s">
        <v>462</v>
      </c>
      <c r="B33" s="585">
        <v>7341685.756000001</v>
      </c>
      <c r="C33" s="600">
        <v>12.224905978014728</v>
      </c>
      <c r="D33" s="587">
        <v>8147460.8809999991</v>
      </c>
      <c r="E33" s="600">
        <v>11.780842296262634</v>
      </c>
      <c r="F33" s="587">
        <v>7952384</v>
      </c>
      <c r="G33" s="600">
        <v>11.442169264369699</v>
      </c>
      <c r="H33" s="587">
        <v>8942925.7218289636</v>
      </c>
      <c r="I33" s="600">
        <v>11.352147941203979</v>
      </c>
      <c r="J33" s="587">
        <v>915234.75895895541</v>
      </c>
      <c r="K33" s="600">
        <v>12.030629648276875</v>
      </c>
      <c r="L33" s="587">
        <v>1026457.7573055591</v>
      </c>
      <c r="M33" s="600">
        <v>13.974102313755285</v>
      </c>
      <c r="N33" s="587">
        <v>989677.53874018509</v>
      </c>
      <c r="O33" s="600">
        <v>14.479648077199668</v>
      </c>
      <c r="P33" s="587">
        <v>1017862.7677914798</v>
      </c>
      <c r="Q33" s="600">
        <v>14.726075385340875</v>
      </c>
      <c r="R33" s="587">
        <v>1045656.8818431199</v>
      </c>
      <c r="S33" s="600">
        <v>14.802279109696419</v>
      </c>
      <c r="T33" s="587">
        <v>944857.44825618027</v>
      </c>
      <c r="U33" s="600">
        <v>15.92449387050285</v>
      </c>
      <c r="V33" s="587">
        <v>1092635.9872383201</v>
      </c>
      <c r="W33" s="600">
        <v>15.614132888471911</v>
      </c>
      <c r="X33" s="587">
        <v>1056667.8759375501</v>
      </c>
      <c r="Y33" s="600">
        <v>14.663114042270456</v>
      </c>
      <c r="Z33" s="587">
        <v>1019758.8446256203</v>
      </c>
      <c r="AA33" s="600">
        <v>15.556785558575697</v>
      </c>
      <c r="AB33" s="587">
        <v>980471.95981560007</v>
      </c>
      <c r="AC33" s="601">
        <v>16.184699802409231</v>
      </c>
    </row>
    <row r="34" spans="1:29" s="563" customFormat="1" ht="15" customHeight="1">
      <c r="A34" s="535" t="s">
        <v>528</v>
      </c>
      <c r="B34" s="589"/>
      <c r="C34" s="603"/>
      <c r="D34" s="590"/>
      <c r="E34" s="603"/>
      <c r="F34" s="590"/>
      <c r="G34" s="603"/>
      <c r="H34" s="590"/>
      <c r="I34" s="603"/>
      <c r="J34" s="590"/>
      <c r="K34" s="603"/>
      <c r="L34" s="590"/>
      <c r="M34" s="603"/>
      <c r="N34" s="590"/>
      <c r="O34" s="603"/>
      <c r="P34" s="590"/>
      <c r="Q34" s="603"/>
      <c r="R34" s="590"/>
      <c r="S34" s="603"/>
      <c r="T34" s="590"/>
      <c r="U34" s="603"/>
      <c r="V34" s="590"/>
      <c r="W34" s="603"/>
      <c r="X34" s="590"/>
      <c r="Y34" s="603"/>
      <c r="Z34" s="590"/>
      <c r="AA34" s="603"/>
      <c r="AB34" s="590"/>
      <c r="AC34" s="604"/>
    </row>
    <row r="35" spans="1:29" ht="31.5">
      <c r="A35" s="703" t="s">
        <v>529</v>
      </c>
      <c r="B35" s="589">
        <v>6462105.3509999989</v>
      </c>
      <c r="C35" s="603">
        <v>11.629091975360774</v>
      </c>
      <c r="D35" s="590">
        <v>7269175.8760000011</v>
      </c>
      <c r="E35" s="603">
        <v>11.307331986259399</v>
      </c>
      <c r="F35" s="590">
        <v>7053085.1200000001</v>
      </c>
      <c r="G35" s="603">
        <v>11.053828450842515</v>
      </c>
      <c r="H35" s="590">
        <v>7886204.1725137513</v>
      </c>
      <c r="I35" s="603">
        <v>11.00109446077429</v>
      </c>
      <c r="J35" s="590">
        <v>662085.03536415182</v>
      </c>
      <c r="K35" s="603">
        <v>10.828104775969503</v>
      </c>
      <c r="L35" s="590">
        <v>767337.96718363068</v>
      </c>
      <c r="M35" s="603">
        <v>13.431909138929569</v>
      </c>
      <c r="N35" s="590">
        <v>681910.35303154972</v>
      </c>
      <c r="O35" s="603">
        <v>13.937403161255039</v>
      </c>
      <c r="P35" s="590">
        <v>696644.5399776696</v>
      </c>
      <c r="Q35" s="603">
        <v>14.667972901263017</v>
      </c>
      <c r="R35" s="590">
        <v>664033.66726780357</v>
      </c>
      <c r="S35" s="603">
        <v>14.390206708065826</v>
      </c>
      <c r="T35" s="590">
        <v>603127.76427029073</v>
      </c>
      <c r="U35" s="603">
        <v>15.384424153288185</v>
      </c>
      <c r="V35" s="590">
        <v>735283.47570128029</v>
      </c>
      <c r="W35" s="603">
        <v>15.238695773466928</v>
      </c>
      <c r="X35" s="590">
        <v>692256.37097111007</v>
      </c>
      <c r="Y35" s="603">
        <v>15.131511730121563</v>
      </c>
      <c r="Z35" s="590">
        <v>636544.92111726978</v>
      </c>
      <c r="AA35" s="603">
        <v>15.851003701776714</v>
      </c>
      <c r="AB35" s="590">
        <v>642977.19403839018</v>
      </c>
      <c r="AC35" s="604">
        <v>16.514555283366565</v>
      </c>
    </row>
    <row r="36" spans="1:29" ht="15" customHeight="1">
      <c r="A36" s="703" t="s">
        <v>531</v>
      </c>
      <c r="B36" s="589">
        <v>20059.434000000001</v>
      </c>
      <c r="C36" s="603">
        <v>12.197453089154958</v>
      </c>
      <c r="D36" s="590">
        <v>15218.524999999998</v>
      </c>
      <c r="E36" s="603">
        <v>11.761405095434679</v>
      </c>
      <c r="F36" s="590">
        <v>30363.321999999996</v>
      </c>
      <c r="G36" s="603">
        <v>5.8168457427023306</v>
      </c>
      <c r="H36" s="590">
        <v>46383.1448169</v>
      </c>
      <c r="I36" s="603">
        <v>9.8066336228457693</v>
      </c>
      <c r="J36" s="590">
        <v>1220.2859863899998</v>
      </c>
      <c r="K36" s="603">
        <v>13.852673084489931</v>
      </c>
      <c r="L36" s="590">
        <v>2464.2400654799999</v>
      </c>
      <c r="M36" s="603">
        <v>15.292879435404933</v>
      </c>
      <c r="N36" s="590">
        <v>708.87718376999999</v>
      </c>
      <c r="O36" s="603">
        <v>15.730110175584274</v>
      </c>
      <c r="P36" s="590">
        <v>669.39523141000006</v>
      </c>
      <c r="Q36" s="603">
        <v>17.437680649539985</v>
      </c>
      <c r="R36" s="590">
        <v>484.35964000000001</v>
      </c>
      <c r="S36" s="603">
        <v>18.015700709497597</v>
      </c>
      <c r="T36" s="590">
        <v>740.24279941999998</v>
      </c>
      <c r="U36" s="603">
        <v>17.784436574317205</v>
      </c>
      <c r="V36" s="590">
        <v>4012.0766327799997</v>
      </c>
      <c r="W36" s="603">
        <v>17.426081001136186</v>
      </c>
      <c r="X36" s="590">
        <v>2153.7811192899999</v>
      </c>
      <c r="Y36" s="603">
        <v>18.146190141892781</v>
      </c>
      <c r="Z36" s="590">
        <v>1097.0265388200003</v>
      </c>
      <c r="AA36" s="603">
        <v>17.965810981373021</v>
      </c>
      <c r="AB36" s="590">
        <v>2337.6112165</v>
      </c>
      <c r="AC36" s="604">
        <v>18.241527887856112</v>
      </c>
    </row>
    <row r="37" spans="1:29" ht="47.25">
      <c r="A37" s="703" t="s">
        <v>532</v>
      </c>
      <c r="B37" s="692" t="s">
        <v>442</v>
      </c>
      <c r="C37" s="586" t="s">
        <v>442</v>
      </c>
      <c r="D37" s="530">
        <v>1.4</v>
      </c>
      <c r="E37" s="530">
        <v>9.9999999999999992E-2</v>
      </c>
      <c r="F37" s="586" t="s">
        <v>442</v>
      </c>
      <c r="G37" s="586" t="s">
        <v>442</v>
      </c>
      <c r="H37" s="530">
        <v>0</v>
      </c>
      <c r="I37" s="530">
        <v>0</v>
      </c>
      <c r="J37" s="586">
        <v>0</v>
      </c>
      <c r="K37" s="586">
        <v>0</v>
      </c>
      <c r="L37" s="586">
        <v>0</v>
      </c>
      <c r="M37" s="586">
        <v>0</v>
      </c>
      <c r="N37" s="586">
        <v>0</v>
      </c>
      <c r="O37" s="586">
        <v>0</v>
      </c>
      <c r="P37" s="586"/>
      <c r="Q37" s="586"/>
      <c r="R37" s="530">
        <v>0</v>
      </c>
      <c r="S37" s="530">
        <v>0</v>
      </c>
      <c r="T37" s="530">
        <v>0</v>
      </c>
      <c r="U37" s="530">
        <v>0</v>
      </c>
      <c r="V37" s="530">
        <v>0</v>
      </c>
      <c r="W37" s="530">
        <v>0</v>
      </c>
      <c r="X37" s="530">
        <v>0</v>
      </c>
      <c r="Y37" s="530">
        <v>0</v>
      </c>
      <c r="Z37" s="530">
        <v>0</v>
      </c>
      <c r="AA37" s="530">
        <v>0</v>
      </c>
      <c r="AB37" s="530">
        <v>0</v>
      </c>
      <c r="AC37" s="534">
        <v>0</v>
      </c>
    </row>
    <row r="38" spans="1:29" s="563" customFormat="1" ht="31.5">
      <c r="A38" s="703" t="s">
        <v>533</v>
      </c>
      <c r="B38" s="589">
        <v>43966.548999999999</v>
      </c>
      <c r="C38" s="603">
        <v>15.634154888981625</v>
      </c>
      <c r="D38" s="590">
        <v>6480.0560000000005</v>
      </c>
      <c r="E38" s="603">
        <v>13.926918301323321</v>
      </c>
      <c r="F38" s="590">
        <v>15934.171000000002</v>
      </c>
      <c r="G38" s="603">
        <v>11.860298248336859</v>
      </c>
      <c r="H38" s="590">
        <v>12293.168343000001</v>
      </c>
      <c r="I38" s="603">
        <v>11.161457961334285</v>
      </c>
      <c r="J38" s="590">
        <v>5.3</v>
      </c>
      <c r="K38" s="530">
        <v>14.5</v>
      </c>
      <c r="L38" s="590">
        <v>153.24525</v>
      </c>
      <c r="M38" s="530">
        <v>4</v>
      </c>
      <c r="N38" s="590">
        <v>255.75573</v>
      </c>
      <c r="O38" s="530">
        <v>7.4016833171245082</v>
      </c>
      <c r="P38" s="590">
        <v>437.06371915</v>
      </c>
      <c r="Q38" s="530">
        <v>17.037000671392839</v>
      </c>
      <c r="R38" s="590">
        <v>1300</v>
      </c>
      <c r="S38" s="530">
        <v>16.5</v>
      </c>
      <c r="T38" s="590">
        <v>30</v>
      </c>
      <c r="U38" s="530">
        <v>20.25</v>
      </c>
      <c r="V38" s="590">
        <v>600</v>
      </c>
      <c r="W38" s="530">
        <v>19</v>
      </c>
      <c r="X38" s="590">
        <v>0</v>
      </c>
      <c r="Y38" s="530">
        <v>0</v>
      </c>
      <c r="Z38" s="590">
        <v>0</v>
      </c>
      <c r="AA38" s="530">
        <v>0</v>
      </c>
      <c r="AB38" s="590">
        <v>0</v>
      </c>
      <c r="AC38" s="534">
        <v>0</v>
      </c>
    </row>
    <row r="39" spans="1:29" s="563" customFormat="1" ht="31.5">
      <c r="A39" s="703" t="s">
        <v>534</v>
      </c>
      <c r="B39" s="704">
        <v>703.76800000000003</v>
      </c>
      <c r="C39" s="530">
        <v>13.338116552613927</v>
      </c>
      <c r="D39" s="705">
        <v>424.99399999999997</v>
      </c>
      <c r="E39" s="530">
        <v>8.2141955651138598</v>
      </c>
      <c r="F39" s="705">
        <v>9559.9860000000026</v>
      </c>
      <c r="G39" s="530">
        <v>3.4423662639254902</v>
      </c>
      <c r="H39" s="705">
        <v>2437.3346239000002</v>
      </c>
      <c r="I39" s="530">
        <v>11.320197416390194</v>
      </c>
      <c r="J39" s="705">
        <v>234.98646721</v>
      </c>
      <c r="K39" s="530">
        <v>11.438639383977314</v>
      </c>
      <c r="L39" s="705">
        <v>165.05896054000002</v>
      </c>
      <c r="M39" s="530">
        <v>11.775453588264792</v>
      </c>
      <c r="N39" s="705">
        <v>106.26326610000001</v>
      </c>
      <c r="O39" s="530">
        <v>12.754616103824048</v>
      </c>
      <c r="P39" s="705">
        <v>169.59419639000001</v>
      </c>
      <c r="Q39" s="530">
        <v>15.704520175963079</v>
      </c>
      <c r="R39" s="705">
        <v>12.3281048</v>
      </c>
      <c r="S39" s="530">
        <v>18.347401688619648</v>
      </c>
      <c r="T39" s="705">
        <v>46.883042160000002</v>
      </c>
      <c r="U39" s="530">
        <v>14.874804455138198</v>
      </c>
      <c r="V39" s="705">
        <v>37.848785549999995</v>
      </c>
      <c r="W39" s="530">
        <v>9.1907858509874973</v>
      </c>
      <c r="X39" s="705">
        <v>160.84942853999999</v>
      </c>
      <c r="Y39" s="530">
        <v>6.2182892944768433</v>
      </c>
      <c r="Z39" s="705">
        <v>32.520784999999997</v>
      </c>
      <c r="AA39" s="530">
        <v>16.731839293885439</v>
      </c>
      <c r="AB39" s="705">
        <v>42.714768710000001</v>
      </c>
      <c r="AC39" s="534">
        <v>18.707774153601402</v>
      </c>
    </row>
    <row r="40" spans="1:29" s="563" customFormat="1" ht="15" customHeight="1">
      <c r="A40" s="703" t="s">
        <v>535</v>
      </c>
      <c r="B40" s="589">
        <v>390256.42300000001</v>
      </c>
      <c r="C40" s="603">
        <v>21.518307125184712</v>
      </c>
      <c r="D40" s="590">
        <v>398558.25400000002</v>
      </c>
      <c r="E40" s="603">
        <v>19.412968916609113</v>
      </c>
      <c r="F40" s="590">
        <v>336632.647</v>
      </c>
      <c r="G40" s="603">
        <v>21.257337522049667</v>
      </c>
      <c r="H40" s="590">
        <v>316934.84390829003</v>
      </c>
      <c r="I40" s="603">
        <v>18.095962998783794</v>
      </c>
      <c r="J40" s="590">
        <v>144027.56075256006</v>
      </c>
      <c r="K40" s="603">
        <v>14.878568638297741</v>
      </c>
      <c r="L40" s="590">
        <v>112499.81151622994</v>
      </c>
      <c r="M40" s="603">
        <v>14.674044487501444</v>
      </c>
      <c r="N40" s="590">
        <v>149227.97061968999</v>
      </c>
      <c r="O40" s="603">
        <v>13.201151093354358</v>
      </c>
      <c r="P40" s="590">
        <v>183693.97946175004</v>
      </c>
      <c r="Q40" s="603">
        <v>13.315437616066093</v>
      </c>
      <c r="R40" s="590">
        <v>180242.35535283</v>
      </c>
      <c r="S40" s="603">
        <v>13.189922401563754</v>
      </c>
      <c r="T40" s="590">
        <v>152361.49695649001</v>
      </c>
      <c r="U40" s="603">
        <v>16.702450462157557</v>
      </c>
      <c r="V40" s="590">
        <v>212882.93901546003</v>
      </c>
      <c r="W40" s="603">
        <v>14.457513009654409</v>
      </c>
      <c r="X40" s="590">
        <v>185936.05005925996</v>
      </c>
      <c r="Y40" s="603">
        <v>14.962617899988475</v>
      </c>
      <c r="Z40" s="590">
        <v>198444.16812647998</v>
      </c>
      <c r="AA40" s="603">
        <v>14.057571687045753</v>
      </c>
      <c r="AB40" s="590">
        <v>189247.24264684811</v>
      </c>
      <c r="AC40" s="604">
        <v>14.244194853743156</v>
      </c>
    </row>
    <row r="41" spans="1:29" s="563" customFormat="1" ht="15" customHeight="1">
      <c r="A41" s="703" t="s">
        <v>536</v>
      </c>
      <c r="B41" s="589">
        <v>9304.634</v>
      </c>
      <c r="C41" s="603">
        <v>8</v>
      </c>
      <c r="D41" s="586" t="s">
        <v>442</v>
      </c>
      <c r="E41" s="586" t="s">
        <v>442</v>
      </c>
      <c r="F41" s="590">
        <v>5494.69</v>
      </c>
      <c r="G41" s="603">
        <v>12.500000000000002</v>
      </c>
      <c r="H41" s="590">
        <v>0</v>
      </c>
      <c r="I41" s="603">
        <v>0</v>
      </c>
      <c r="J41" s="586">
        <v>0</v>
      </c>
      <c r="K41" s="586">
        <v>0</v>
      </c>
      <c r="L41" s="586">
        <v>0</v>
      </c>
      <c r="M41" s="586">
        <v>0</v>
      </c>
      <c r="N41" s="586">
        <v>0</v>
      </c>
      <c r="O41" s="586">
        <v>0</v>
      </c>
      <c r="P41" s="530">
        <v>0</v>
      </c>
      <c r="Q41" s="530">
        <v>0</v>
      </c>
      <c r="R41" s="530">
        <v>0</v>
      </c>
      <c r="S41" s="530">
        <v>0</v>
      </c>
      <c r="T41" s="530">
        <v>0</v>
      </c>
      <c r="U41" s="530">
        <v>0</v>
      </c>
      <c r="V41" s="530">
        <v>0</v>
      </c>
      <c r="W41" s="530">
        <v>0</v>
      </c>
      <c r="X41" s="530">
        <v>0</v>
      </c>
      <c r="Y41" s="530">
        <v>0</v>
      </c>
      <c r="Z41" s="530">
        <v>0</v>
      </c>
      <c r="AA41" s="530">
        <v>0</v>
      </c>
      <c r="AB41" s="530">
        <v>0</v>
      </c>
      <c r="AC41" s="534">
        <v>0</v>
      </c>
    </row>
    <row r="42" spans="1:29" s="563" customFormat="1" ht="15" customHeight="1">
      <c r="A42" s="528" t="s">
        <v>537</v>
      </c>
      <c r="B42" s="589">
        <v>415288.59700000001</v>
      </c>
      <c r="C42" s="603">
        <v>12.486805373252281</v>
      </c>
      <c r="D42" s="590">
        <v>457602.1</v>
      </c>
      <c r="E42" s="603">
        <v>12.52716773164855</v>
      </c>
      <c r="F42" s="590">
        <v>501314</v>
      </c>
      <c r="G42" s="603">
        <v>10.980878616639787</v>
      </c>
      <c r="H42" s="590">
        <v>678673.05762312096</v>
      </c>
      <c r="I42" s="603">
        <v>12.546820073929744</v>
      </c>
      <c r="J42" s="590">
        <v>107661.59038864356</v>
      </c>
      <c r="K42" s="603">
        <v>14.619029243804437</v>
      </c>
      <c r="L42" s="590">
        <v>143837.43432967851</v>
      </c>
      <c r="M42" s="603">
        <v>15.7190292438044</v>
      </c>
      <c r="N42" s="590">
        <v>157468.31890907537</v>
      </c>
      <c r="O42" s="603">
        <v>16.819029243804401</v>
      </c>
      <c r="P42" s="590">
        <v>136248.19520511015</v>
      </c>
      <c r="Q42" s="603">
        <v>16.95163752603332</v>
      </c>
      <c r="R42" s="590">
        <v>199584.17147768629</v>
      </c>
      <c r="S42" s="603">
        <v>17.600000000000001</v>
      </c>
      <c r="T42" s="590">
        <v>188551.06118781949</v>
      </c>
      <c r="U42" s="603">
        <v>17.011522149041561</v>
      </c>
      <c r="V42" s="590">
        <v>139819.64710324974</v>
      </c>
      <c r="W42" s="603">
        <v>17.911522149041598</v>
      </c>
      <c r="X42" s="590">
        <v>176160.82435935011</v>
      </c>
      <c r="Y42" s="603">
        <v>12.463804491035285</v>
      </c>
      <c r="Z42" s="590">
        <v>183640.20805805051</v>
      </c>
      <c r="AA42" s="603">
        <v>16.113241626730822</v>
      </c>
      <c r="AB42" s="590">
        <v>145867.19714515176</v>
      </c>
      <c r="AC42" s="604">
        <v>17.169834878602501</v>
      </c>
    </row>
    <row r="43" spans="1:29" s="563" customFormat="1" ht="15" customHeight="1">
      <c r="A43" s="539"/>
      <c r="B43" s="657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737"/>
      <c r="AC43" s="738"/>
    </row>
    <row r="44" spans="1:29" s="563" customFormat="1" ht="15" customHeight="1">
      <c r="A44" s="1961" t="s">
        <v>539</v>
      </c>
      <c r="B44" s="706"/>
      <c r="C44" s="706"/>
      <c r="D44" s="706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6"/>
      <c r="P44" s="706"/>
      <c r="Q44" s="706"/>
      <c r="R44" s="706"/>
      <c r="S44" s="706"/>
      <c r="T44" s="706"/>
      <c r="U44" s="706"/>
      <c r="V44" s="706"/>
      <c r="W44" s="706"/>
      <c r="X44" s="706"/>
      <c r="Y44" s="706"/>
      <c r="Z44" s="706"/>
      <c r="AA44" s="706"/>
      <c r="AB44" s="1962"/>
      <c r="AC44" s="1963"/>
    </row>
    <row r="45" spans="1:29" s="563" customFormat="1" ht="15" customHeight="1">
      <c r="A45" s="540"/>
      <c r="B45" s="707"/>
      <c r="C45" s="708"/>
      <c r="D45" s="709"/>
      <c r="E45" s="708"/>
      <c r="F45" s="709"/>
      <c r="G45" s="708"/>
      <c r="H45" s="709"/>
      <c r="I45" s="708"/>
      <c r="J45" s="709"/>
      <c r="K45" s="708"/>
      <c r="L45" s="709"/>
      <c r="M45" s="708"/>
      <c r="N45" s="709"/>
      <c r="O45" s="708"/>
      <c r="P45" s="709"/>
      <c r="Q45" s="708"/>
      <c r="R45" s="709"/>
      <c r="S45" s="708"/>
      <c r="T45" s="709"/>
      <c r="U45" s="708"/>
      <c r="V45" s="709"/>
      <c r="W45" s="708"/>
      <c r="X45" s="709"/>
      <c r="Y45" s="708"/>
      <c r="Z45" s="709"/>
      <c r="AA45" s="708"/>
      <c r="AB45" s="709"/>
      <c r="AC45" s="710"/>
    </row>
    <row r="46" spans="1:29" s="563" customFormat="1" ht="15" customHeight="1">
      <c r="A46" s="540" t="s">
        <v>462</v>
      </c>
      <c r="B46" s="597">
        <v>6118711.9580000006</v>
      </c>
      <c r="C46" s="605">
        <v>15.087770087626067</v>
      </c>
      <c r="D46" s="452">
        <v>7055500.7400000002</v>
      </c>
      <c r="E46" s="605">
        <v>16.061512366611982</v>
      </c>
      <c r="F46" s="452">
        <v>6684992.1040000003</v>
      </c>
      <c r="G46" s="605">
        <v>15.285956343992714</v>
      </c>
      <c r="H46" s="452">
        <v>12544354.2966213</v>
      </c>
      <c r="I46" s="605">
        <v>15.979393548161033</v>
      </c>
      <c r="J46" s="452">
        <v>879075.81671077095</v>
      </c>
      <c r="K46" s="605">
        <v>17.664937892654336</v>
      </c>
      <c r="L46" s="452">
        <v>866543.79274837312</v>
      </c>
      <c r="M46" s="605">
        <v>16.496761548546537</v>
      </c>
      <c r="N46" s="452">
        <v>890052.72566270898</v>
      </c>
      <c r="O46" s="605">
        <v>17.123862072335154</v>
      </c>
      <c r="P46" s="452">
        <v>822183.51721756207</v>
      </c>
      <c r="Q46" s="605">
        <v>17.182034950171502</v>
      </c>
      <c r="R46" s="452">
        <v>982632.83605631208</v>
      </c>
      <c r="S46" s="605">
        <v>17.301704602636509</v>
      </c>
      <c r="T46" s="452">
        <v>1095293.8672067272</v>
      </c>
      <c r="U46" s="605">
        <v>15.72978234939718</v>
      </c>
      <c r="V46" s="452">
        <v>1075397.7484177707</v>
      </c>
      <c r="W46" s="605">
        <v>17.812881085270099</v>
      </c>
      <c r="X46" s="452">
        <v>1014929.6690496794</v>
      </c>
      <c r="Y46" s="605">
        <v>17.338456104270549</v>
      </c>
      <c r="Z46" s="452">
        <v>1046272.0713895793</v>
      </c>
      <c r="AA46" s="605">
        <v>17.238838311244304</v>
      </c>
      <c r="AB46" s="452">
        <v>1399887.8537064681</v>
      </c>
      <c r="AC46" s="606">
        <v>15.615902675293194</v>
      </c>
    </row>
    <row r="47" spans="1:29" s="563" customFormat="1" ht="15" customHeight="1">
      <c r="A47" s="535" t="s">
        <v>528</v>
      </c>
      <c r="B47" s="711"/>
      <c r="C47" s="612"/>
      <c r="D47" s="458"/>
      <c r="E47" s="612"/>
      <c r="F47" s="458"/>
      <c r="G47" s="612"/>
      <c r="H47" s="458"/>
      <c r="I47" s="612"/>
      <c r="J47" s="458"/>
      <c r="K47" s="612"/>
      <c r="L47" s="458"/>
      <c r="M47" s="612"/>
      <c r="N47" s="458"/>
      <c r="O47" s="612"/>
      <c r="P47" s="458"/>
      <c r="Q47" s="612"/>
      <c r="R47" s="458"/>
      <c r="S47" s="612"/>
      <c r="T47" s="458"/>
      <c r="U47" s="612"/>
      <c r="V47" s="458"/>
      <c r="W47" s="612"/>
      <c r="X47" s="458"/>
      <c r="Y47" s="612"/>
      <c r="Z47" s="458"/>
      <c r="AA47" s="612"/>
      <c r="AB47" s="458"/>
      <c r="AC47" s="613"/>
    </row>
    <row r="48" spans="1:29" s="563" customFormat="1" ht="15" customHeight="1">
      <c r="A48" s="703" t="s">
        <v>529</v>
      </c>
      <c r="B48" s="589">
        <v>591450.09200000006</v>
      </c>
      <c r="C48" s="603">
        <v>12.554999073396036</v>
      </c>
      <c r="D48" s="590">
        <v>544130.6129999999</v>
      </c>
      <c r="E48" s="603">
        <v>12.358335109680738</v>
      </c>
      <c r="F48" s="590">
        <v>447838.83500000002</v>
      </c>
      <c r="G48" s="603">
        <v>13.202909608966806</v>
      </c>
      <c r="H48" s="590">
        <v>927351.22807607998</v>
      </c>
      <c r="I48" s="603">
        <v>14.229243690945097</v>
      </c>
      <c r="J48" s="590">
        <v>70582.875809030011</v>
      </c>
      <c r="K48" s="603">
        <v>11.936808057616368</v>
      </c>
      <c r="L48" s="590">
        <v>99501.886255770034</v>
      </c>
      <c r="M48" s="603">
        <v>9.0022397247853032</v>
      </c>
      <c r="N48" s="590">
        <v>29796.04957001999</v>
      </c>
      <c r="O48" s="603">
        <v>12.511266782031663</v>
      </c>
      <c r="P48" s="590">
        <v>30878.565859699997</v>
      </c>
      <c r="Q48" s="603">
        <v>14.29544780407584</v>
      </c>
      <c r="R48" s="590">
        <v>31832.232260470006</v>
      </c>
      <c r="S48" s="603">
        <v>15.257754991726317</v>
      </c>
      <c r="T48" s="590">
        <v>28576.400767540006</v>
      </c>
      <c r="U48" s="603">
        <v>14.339595907878842</v>
      </c>
      <c r="V48" s="590">
        <v>33533.703785970014</v>
      </c>
      <c r="W48" s="603">
        <v>16.740458026111938</v>
      </c>
      <c r="X48" s="590">
        <v>34709.172961109995</v>
      </c>
      <c r="Y48" s="603">
        <v>16.984471025690858</v>
      </c>
      <c r="Z48" s="590">
        <v>24767.875403579987</v>
      </c>
      <c r="AA48" s="603">
        <v>18.541549837574152</v>
      </c>
      <c r="AB48" s="590">
        <v>46018.147994789979</v>
      </c>
      <c r="AC48" s="604">
        <v>17.762990727147045</v>
      </c>
    </row>
    <row r="49" spans="1:29" s="563" customFormat="1" ht="15" customHeight="1">
      <c r="A49" s="703" t="s">
        <v>531</v>
      </c>
      <c r="B49" s="589">
        <v>355312.91200000001</v>
      </c>
      <c r="C49" s="603">
        <v>11.228064506195036</v>
      </c>
      <c r="D49" s="590">
        <v>271590.44899999996</v>
      </c>
      <c r="E49" s="603">
        <v>11.981491038994529</v>
      </c>
      <c r="F49" s="590">
        <v>312607.28399999999</v>
      </c>
      <c r="G49" s="603">
        <v>12.420619100929205</v>
      </c>
      <c r="H49" s="590">
        <v>490679.73377652001</v>
      </c>
      <c r="I49" s="603">
        <v>12.938621302157573</v>
      </c>
      <c r="J49" s="590">
        <v>24042.790458930005</v>
      </c>
      <c r="K49" s="603">
        <v>14.459594605155047</v>
      </c>
      <c r="L49" s="590">
        <v>25328.314009989997</v>
      </c>
      <c r="M49" s="603">
        <v>15.394610757610646</v>
      </c>
      <c r="N49" s="590">
        <v>25872.728814480004</v>
      </c>
      <c r="O49" s="603">
        <v>15.936438456035813</v>
      </c>
      <c r="P49" s="590">
        <v>23338.182658039997</v>
      </c>
      <c r="Q49" s="603">
        <v>16.817627888123234</v>
      </c>
      <c r="R49" s="590">
        <v>32799.560341809985</v>
      </c>
      <c r="S49" s="603">
        <v>17.0019027301114</v>
      </c>
      <c r="T49" s="590">
        <v>33822.46629402</v>
      </c>
      <c r="U49" s="603">
        <v>18.619720273977876</v>
      </c>
      <c r="V49" s="590">
        <v>35572.339629439994</v>
      </c>
      <c r="W49" s="603">
        <v>15.915626796882064</v>
      </c>
      <c r="X49" s="590">
        <v>33619.238847529996</v>
      </c>
      <c r="Y49" s="603">
        <v>19.179854111700216</v>
      </c>
      <c r="Z49" s="590">
        <v>34029.296061829999</v>
      </c>
      <c r="AA49" s="603">
        <v>19.53200847163745</v>
      </c>
      <c r="AB49" s="590">
        <v>36901.625892609998</v>
      </c>
      <c r="AC49" s="604">
        <v>20.335879771781194</v>
      </c>
    </row>
    <row r="50" spans="1:29" s="563" customFormat="1" ht="47.25">
      <c r="A50" s="703" t="s">
        <v>532</v>
      </c>
      <c r="B50" s="692" t="s">
        <v>442</v>
      </c>
      <c r="C50" s="586" t="s">
        <v>442</v>
      </c>
      <c r="D50" s="590">
        <v>14680.316999999999</v>
      </c>
      <c r="E50" s="530">
        <v>6.8230988016130709</v>
      </c>
      <c r="F50" s="590">
        <v>13.449</v>
      </c>
      <c r="G50" s="530">
        <v>17.5</v>
      </c>
      <c r="H50" s="590">
        <v>1458.751</v>
      </c>
      <c r="I50" s="530">
        <v>10.389891763570342</v>
      </c>
      <c r="J50" s="586">
        <v>0</v>
      </c>
      <c r="K50" s="586">
        <v>0</v>
      </c>
      <c r="L50" s="586">
        <v>0</v>
      </c>
      <c r="M50" s="586">
        <v>0</v>
      </c>
      <c r="N50" s="586">
        <v>0</v>
      </c>
      <c r="O50" s="586">
        <v>0</v>
      </c>
      <c r="P50" s="530">
        <v>0</v>
      </c>
      <c r="Q50" s="530">
        <v>0</v>
      </c>
      <c r="R50" s="530">
        <v>0</v>
      </c>
      <c r="S50" s="530">
        <v>0</v>
      </c>
      <c r="T50" s="530">
        <v>0</v>
      </c>
      <c r="U50" s="530">
        <v>0</v>
      </c>
      <c r="V50" s="530">
        <v>0</v>
      </c>
      <c r="W50" s="530">
        <v>0</v>
      </c>
      <c r="X50" s="530">
        <v>0</v>
      </c>
      <c r="Y50" s="530">
        <v>0</v>
      </c>
      <c r="Z50" s="530">
        <v>0</v>
      </c>
      <c r="AA50" s="530">
        <v>0</v>
      </c>
      <c r="AB50" s="530">
        <v>0</v>
      </c>
      <c r="AC50" s="534">
        <v>0</v>
      </c>
    </row>
    <row r="51" spans="1:29" s="563" customFormat="1" ht="31.5">
      <c r="A51" s="703" t="s">
        <v>533</v>
      </c>
      <c r="B51" s="589">
        <v>143327.45200000002</v>
      </c>
      <c r="C51" s="603">
        <v>10.353403640218204</v>
      </c>
      <c r="D51" s="590">
        <v>109933.07399999999</v>
      </c>
      <c r="E51" s="603">
        <v>13.456807383826998</v>
      </c>
      <c r="F51" s="590">
        <v>108242.55</v>
      </c>
      <c r="G51" s="603">
        <v>13.273331404978912</v>
      </c>
      <c r="H51" s="590">
        <v>149077.68660973999</v>
      </c>
      <c r="I51" s="603">
        <v>13.634604933775362</v>
      </c>
      <c r="J51" s="590">
        <v>5349.4453874300007</v>
      </c>
      <c r="K51" s="603">
        <v>13.074106836434208</v>
      </c>
      <c r="L51" s="590">
        <v>3414.5039311999999</v>
      </c>
      <c r="M51" s="603">
        <v>16.52290499150854</v>
      </c>
      <c r="N51" s="590">
        <v>8148.7978663800004</v>
      </c>
      <c r="O51" s="603">
        <v>15.916794560504762</v>
      </c>
      <c r="P51" s="590">
        <v>6668.1942091599994</v>
      </c>
      <c r="Q51" s="603">
        <v>16.396176155171219</v>
      </c>
      <c r="R51" s="590">
        <v>10473.757878180002</v>
      </c>
      <c r="S51" s="603">
        <v>15.917849890225881</v>
      </c>
      <c r="T51" s="590">
        <v>8015.7163643600006</v>
      </c>
      <c r="U51" s="603">
        <v>16.036597498081932</v>
      </c>
      <c r="V51" s="590">
        <v>15131.568352810002</v>
      </c>
      <c r="W51" s="603">
        <v>17.470778639966099</v>
      </c>
      <c r="X51" s="590">
        <v>7569.6787715800001</v>
      </c>
      <c r="Y51" s="603">
        <v>18.131006751506842</v>
      </c>
      <c r="Z51" s="590">
        <v>7284.18499703</v>
      </c>
      <c r="AA51" s="603">
        <v>17.587024775315765</v>
      </c>
      <c r="AB51" s="590">
        <v>18088.666220110001</v>
      </c>
      <c r="AC51" s="604">
        <v>20.225029298803669</v>
      </c>
    </row>
    <row r="52" spans="1:29" s="563" customFormat="1" ht="31.5">
      <c r="A52" s="703" t="s">
        <v>534</v>
      </c>
      <c r="B52" s="589">
        <v>567420.99400000006</v>
      </c>
      <c r="C52" s="603">
        <v>9.0328598266845237</v>
      </c>
      <c r="D52" s="590">
        <v>858455.27400000009</v>
      </c>
      <c r="E52" s="603">
        <v>7.9881414467027883</v>
      </c>
      <c r="F52" s="590">
        <v>1040991.6830000001</v>
      </c>
      <c r="G52" s="603">
        <v>7.6561582078365173</v>
      </c>
      <c r="H52" s="590">
        <v>1865057.2230374801</v>
      </c>
      <c r="I52" s="603">
        <v>8.1632902069139135</v>
      </c>
      <c r="J52" s="590">
        <v>150323.91758530997</v>
      </c>
      <c r="K52" s="603">
        <v>8.8698788743248898</v>
      </c>
      <c r="L52" s="590">
        <v>172980.12027094999</v>
      </c>
      <c r="M52" s="603">
        <v>8.488124965260285</v>
      </c>
      <c r="N52" s="590">
        <v>206834.51567485995</v>
      </c>
      <c r="O52" s="603">
        <v>8.147029377111263</v>
      </c>
      <c r="P52" s="590">
        <v>151584.79317985004</v>
      </c>
      <c r="Q52" s="603">
        <v>8.362178606792865</v>
      </c>
      <c r="R52" s="590">
        <v>168863.75558103004</v>
      </c>
      <c r="S52" s="603">
        <v>8.284118075064363</v>
      </c>
      <c r="T52" s="590">
        <v>164631.02170395991</v>
      </c>
      <c r="U52" s="603">
        <v>8.4056644619393897</v>
      </c>
      <c r="V52" s="590">
        <v>190026.57679362001</v>
      </c>
      <c r="W52" s="603">
        <v>8.4159996345858872</v>
      </c>
      <c r="X52" s="590">
        <v>188484.90460180998</v>
      </c>
      <c r="Y52" s="603">
        <v>8.1425643552921958</v>
      </c>
      <c r="Z52" s="590">
        <v>228934.53334714004</v>
      </c>
      <c r="AA52" s="603">
        <v>8.6842975006289969</v>
      </c>
      <c r="AB52" s="590">
        <v>201842.23881821998</v>
      </c>
      <c r="AC52" s="604">
        <v>9.4651498392224553</v>
      </c>
    </row>
    <row r="53" spans="1:29" s="563" customFormat="1" ht="15" customHeight="1">
      <c r="A53" s="703" t="s">
        <v>535</v>
      </c>
      <c r="B53" s="589">
        <v>3089877.0410000002</v>
      </c>
      <c r="C53" s="603">
        <v>20.221553533074712</v>
      </c>
      <c r="D53" s="590">
        <v>4122651.3969999999</v>
      </c>
      <c r="E53" s="603">
        <v>20.34669587534616</v>
      </c>
      <c r="F53" s="590">
        <v>3493430.9960000003</v>
      </c>
      <c r="G53" s="603">
        <v>19.719714847600784</v>
      </c>
      <c r="H53" s="590">
        <v>6957829.80292089</v>
      </c>
      <c r="I53" s="603">
        <v>19.292081873720122</v>
      </c>
      <c r="J53" s="590">
        <v>500389.31027632067</v>
      </c>
      <c r="K53" s="603">
        <v>20.668352218895013</v>
      </c>
      <c r="L53" s="590">
        <v>437014.18170210248</v>
      </c>
      <c r="M53" s="603">
        <v>20.555593149282647</v>
      </c>
      <c r="N53" s="590">
        <v>423238.48980769917</v>
      </c>
      <c r="O53" s="603">
        <v>20.875356935114286</v>
      </c>
      <c r="P53" s="590">
        <v>498995.89766094153</v>
      </c>
      <c r="Q53" s="603">
        <v>19.086364371134891</v>
      </c>
      <c r="R53" s="590">
        <v>579113.34103537106</v>
      </c>
      <c r="S53" s="603">
        <v>18.645602082503022</v>
      </c>
      <c r="T53" s="590">
        <v>705483.96074741578</v>
      </c>
      <c r="U53" s="603">
        <v>16.203953549997884</v>
      </c>
      <c r="V53" s="590">
        <v>626295.61436360993</v>
      </c>
      <c r="W53" s="603">
        <v>19.591802017651723</v>
      </c>
      <c r="X53" s="590">
        <v>550401.69794438768</v>
      </c>
      <c r="Y53" s="603">
        <v>19.836073464474389</v>
      </c>
      <c r="Z53" s="590">
        <v>546941.04982968909</v>
      </c>
      <c r="AA53" s="603">
        <v>19.341669011722576</v>
      </c>
      <c r="AB53" s="590">
        <v>758019.33948507404</v>
      </c>
      <c r="AC53" s="604">
        <v>14.475475418373115</v>
      </c>
    </row>
    <row r="54" spans="1:29" s="563" customFormat="1" ht="15" customHeight="1">
      <c r="A54" s="703" t="s">
        <v>536</v>
      </c>
      <c r="B54" s="589">
        <v>10238.341</v>
      </c>
      <c r="C54" s="603">
        <v>11.172131500601512</v>
      </c>
      <c r="D54" s="590">
        <v>2654</v>
      </c>
      <c r="E54" s="530">
        <v>13.252147701582516</v>
      </c>
      <c r="F54" s="590">
        <v>21175.867999999999</v>
      </c>
      <c r="G54" s="530">
        <v>11.441425305446748</v>
      </c>
      <c r="H54" s="590">
        <v>0</v>
      </c>
      <c r="I54" s="530">
        <v>0</v>
      </c>
      <c r="J54" s="586">
        <v>0</v>
      </c>
      <c r="K54" s="586">
        <v>0</v>
      </c>
      <c r="L54" s="590">
        <v>320</v>
      </c>
      <c r="M54" s="603">
        <v>18</v>
      </c>
      <c r="N54" s="586">
        <v>0</v>
      </c>
      <c r="O54" s="586">
        <v>0</v>
      </c>
      <c r="P54" s="590">
        <v>5029.53</v>
      </c>
      <c r="Q54" s="603">
        <v>9.5729919097808338</v>
      </c>
      <c r="R54" s="530">
        <v>0</v>
      </c>
      <c r="S54" s="530">
        <v>0</v>
      </c>
      <c r="T54" s="530">
        <v>0</v>
      </c>
      <c r="U54" s="530">
        <v>0</v>
      </c>
      <c r="V54" s="530">
        <v>0</v>
      </c>
      <c r="W54" s="530">
        <v>0</v>
      </c>
      <c r="X54" s="530">
        <v>0</v>
      </c>
      <c r="Y54" s="530">
        <v>0</v>
      </c>
      <c r="Z54" s="530">
        <v>0</v>
      </c>
      <c r="AA54" s="530">
        <v>0</v>
      </c>
      <c r="AB54" s="530">
        <v>0</v>
      </c>
      <c r="AC54" s="534">
        <v>0</v>
      </c>
    </row>
    <row r="55" spans="1:29" s="563" customFormat="1" ht="15" customHeight="1">
      <c r="A55" s="703" t="s">
        <v>537</v>
      </c>
      <c r="B55" s="589">
        <v>1361084.1259999999</v>
      </c>
      <c r="C55" s="603">
        <v>8.5929201042436727</v>
      </c>
      <c r="D55" s="590">
        <v>1131405.45</v>
      </c>
      <c r="E55" s="603">
        <v>9.8248775106199489</v>
      </c>
      <c r="F55" s="590">
        <v>1260690.969</v>
      </c>
      <c r="G55" s="603">
        <v>10.984170194475341</v>
      </c>
      <c r="H55" s="590">
        <v>2152899.8712005904</v>
      </c>
      <c r="I55" s="603">
        <v>13.658799195358613</v>
      </c>
      <c r="J55" s="590">
        <v>128387.47719375032</v>
      </c>
      <c r="K55" s="603">
        <v>19.574851366172794</v>
      </c>
      <c r="L55" s="590">
        <v>127984.78657836065</v>
      </c>
      <c r="M55" s="603">
        <v>19.374851366172798</v>
      </c>
      <c r="N55" s="590">
        <v>196162.14392926992</v>
      </c>
      <c r="O55" s="603">
        <v>19.174851366172799</v>
      </c>
      <c r="P55" s="590">
        <v>105688.35364987058</v>
      </c>
      <c r="Q55" s="603">
        <v>22.187235749237299</v>
      </c>
      <c r="R55" s="590">
        <v>159550.18895945093</v>
      </c>
      <c r="S55" s="603">
        <v>21.9</v>
      </c>
      <c r="T55" s="590">
        <v>154764.30132943147</v>
      </c>
      <c r="U55" s="603">
        <v>20.9</v>
      </c>
      <c r="V55" s="590">
        <v>174837.94549232081</v>
      </c>
      <c r="W55" s="603">
        <v>20.9</v>
      </c>
      <c r="X55" s="590">
        <v>200144.97592326172</v>
      </c>
      <c r="Y55" s="603">
        <v>18.467982627747801</v>
      </c>
      <c r="Z55" s="590">
        <v>204315.13175031019</v>
      </c>
      <c r="AA55" s="603">
        <v>20.242270572491499</v>
      </c>
      <c r="AB55" s="590">
        <v>339017.83529566403</v>
      </c>
      <c r="AC55" s="604">
        <v>20.795955176429228</v>
      </c>
    </row>
    <row r="56" spans="1:29" s="563" customFormat="1" ht="15" customHeight="1">
      <c r="A56" s="712"/>
      <c r="B56" s="664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2"/>
    </row>
    <row r="57" spans="1:29" ht="15" customHeight="1">
      <c r="A57" s="579"/>
    </row>
    <row r="58" spans="1:29" ht="15" customHeight="1">
      <c r="A58" s="579" t="s">
        <v>337</v>
      </c>
      <c r="C58" s="446"/>
      <c r="E58" s="446"/>
      <c r="F58" s="446"/>
      <c r="G58" s="446"/>
      <c r="I58" s="446"/>
      <c r="K58" s="446"/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9">
      <c r="A59" s="1724" t="s">
        <v>996</v>
      </c>
    </row>
  </sheetData>
  <mergeCells count="18">
    <mergeCell ref="A1:AC1"/>
    <mergeCell ref="A3:AC3"/>
    <mergeCell ref="A5:AC5"/>
    <mergeCell ref="A8:A9"/>
    <mergeCell ref="B8:C8"/>
    <mergeCell ref="D8:E8"/>
    <mergeCell ref="F8:G8"/>
    <mergeCell ref="H8:I8"/>
    <mergeCell ref="J8:K8"/>
    <mergeCell ref="L8:M8"/>
    <mergeCell ref="Z8:AA8"/>
    <mergeCell ref="AB8:AC8"/>
    <mergeCell ref="N8:O8"/>
    <mergeCell ref="P8:Q8"/>
    <mergeCell ref="R8:S8"/>
    <mergeCell ref="T8:U8"/>
    <mergeCell ref="V8:W8"/>
    <mergeCell ref="X8:Y8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>
    <oddHeader xml:space="preserve">&amp;C&amp;13 63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W55"/>
  <sheetViews>
    <sheetView view="pageBreakPreview" topLeftCell="A35" zoomScale="80" zoomScaleNormal="85" zoomScaleSheetLayoutView="80" workbookViewId="0">
      <selection activeCell="A55" sqref="A55"/>
    </sheetView>
  </sheetViews>
  <sheetFormatPr defaultColWidth="8" defaultRowHeight="15.75"/>
  <cols>
    <col min="1" max="1" width="41.42578125" style="650" customWidth="1"/>
    <col min="2" max="12" width="13.5703125" style="531" customWidth="1"/>
    <col min="13" max="15" width="13.5703125" style="573" customWidth="1"/>
    <col min="16" max="16" width="14.42578125" style="573" customWidth="1"/>
    <col min="17" max="16384" width="8" style="573"/>
  </cols>
  <sheetData>
    <row r="1" spans="1:15" ht="19.5" thickBot="1">
      <c r="A1" s="2088" t="s">
        <v>429</v>
      </c>
      <c r="B1" s="2088"/>
      <c r="C1" s="2088"/>
      <c r="D1" s="2088"/>
      <c r="E1" s="2088"/>
      <c r="F1" s="2088"/>
      <c r="G1" s="2088"/>
      <c r="H1" s="2088"/>
      <c r="I1" s="2088"/>
      <c r="J1" s="2088"/>
      <c r="K1" s="2088"/>
      <c r="L1" s="2088"/>
      <c r="M1" s="2088"/>
      <c r="N1" s="2088"/>
      <c r="O1" s="2088"/>
    </row>
    <row r="2" spans="1:15" ht="12.75">
      <c r="A2" s="713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</row>
    <row r="3" spans="1:15" ht="21">
      <c r="A3" s="2075" t="s">
        <v>1098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</row>
    <row r="4" spans="1:15">
      <c r="A4" s="649"/>
    </row>
    <row r="5" spans="1:15" s="563" customFormat="1" ht="18.75">
      <c r="A5" s="2076" t="s">
        <v>1100</v>
      </c>
      <c r="B5" s="2076"/>
      <c r="C5" s="2076"/>
      <c r="D5" s="2076"/>
      <c r="E5" s="2076"/>
      <c r="F5" s="2076"/>
      <c r="G5" s="2076"/>
      <c r="H5" s="2076"/>
      <c r="I5" s="2076"/>
      <c r="J5" s="2076"/>
      <c r="K5" s="2076"/>
      <c r="L5" s="2076"/>
      <c r="M5" s="2076"/>
      <c r="N5" s="2076"/>
      <c r="O5" s="2076"/>
    </row>
    <row r="6" spans="1:15" s="563" customFormat="1">
      <c r="A6" s="650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5" s="563" customFormat="1">
      <c r="A7" s="579" t="s">
        <v>461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</row>
    <row r="8" spans="1:15" s="686" customFormat="1" ht="26.25" customHeight="1">
      <c r="A8" s="714"/>
      <c r="B8" s="625" t="s">
        <v>198</v>
      </c>
      <c r="C8" s="625" t="s">
        <v>199</v>
      </c>
      <c r="D8" s="625" t="s">
        <v>200</v>
      </c>
      <c r="E8" s="625" t="s">
        <v>339</v>
      </c>
      <c r="F8" s="625" t="s">
        <v>155</v>
      </c>
      <c r="G8" s="625" t="s">
        <v>156</v>
      </c>
      <c r="H8" s="625" t="s">
        <v>157</v>
      </c>
      <c r="I8" s="625" t="s">
        <v>158</v>
      </c>
      <c r="J8" s="625" t="s">
        <v>159</v>
      </c>
      <c r="K8" s="625" t="s">
        <v>160</v>
      </c>
      <c r="L8" s="625" t="s">
        <v>161</v>
      </c>
      <c r="M8" s="625" t="s">
        <v>998</v>
      </c>
      <c r="N8" s="625" t="s">
        <v>1090</v>
      </c>
      <c r="O8" s="625" t="s">
        <v>1116</v>
      </c>
    </row>
    <row r="9" spans="1:15" s="686" customFormat="1" ht="15" customHeight="1">
      <c r="A9" s="663"/>
      <c r="B9" s="715"/>
      <c r="C9" s="716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  <c r="O9" s="717"/>
    </row>
    <row r="10" spans="1:15" s="686" customFormat="1" ht="15" customHeight="1">
      <c r="A10" s="540" t="s">
        <v>504</v>
      </c>
      <c r="B10" s="718">
        <v>13091764.123</v>
      </c>
      <c r="C10" s="719">
        <v>13864890.038000001</v>
      </c>
      <c r="D10" s="719">
        <v>14623065.049000002</v>
      </c>
      <c r="E10" s="719">
        <v>18497652.683498938</v>
      </c>
      <c r="F10" s="719">
        <v>19105603.596508756</v>
      </c>
      <c r="G10" s="719">
        <v>19225487.510935809</v>
      </c>
      <c r="H10" s="719">
        <v>19399532.449431572</v>
      </c>
      <c r="I10" s="719">
        <v>19521369.710006934</v>
      </c>
      <c r="J10" s="719">
        <v>20050802.573056903</v>
      </c>
      <c r="K10" s="719">
        <v>20362147.106207434</v>
      </c>
      <c r="L10" s="719">
        <v>20681334.100437008</v>
      </c>
      <c r="M10" s="719">
        <v>21101197.723527506</v>
      </c>
      <c r="N10" s="719">
        <v>21480999.652412605</v>
      </c>
      <c r="O10" s="720">
        <v>22213513.85771941</v>
      </c>
    </row>
    <row r="11" spans="1:15" s="686" customFormat="1" ht="15" customHeight="1">
      <c r="A11" s="535" t="s">
        <v>528</v>
      </c>
      <c r="B11" s="589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638"/>
    </row>
    <row r="12" spans="1:15" s="637" customFormat="1" ht="15" customHeight="1">
      <c r="A12" s="721" t="s">
        <v>529</v>
      </c>
      <c r="B12" s="589">
        <v>3411630.5219999999</v>
      </c>
      <c r="C12" s="590">
        <v>2936553.6050000004</v>
      </c>
      <c r="D12" s="590">
        <v>2921767.3930000002</v>
      </c>
      <c r="E12" s="590">
        <v>3084539.0288750315</v>
      </c>
      <c r="F12" s="590">
        <v>3144911.1603001147</v>
      </c>
      <c r="G12" s="590">
        <v>3258368.1841182904</v>
      </c>
      <c r="H12" s="590">
        <v>3260838.2153085321</v>
      </c>
      <c r="I12" s="590">
        <v>3220819.2899198402</v>
      </c>
      <c r="J12" s="590">
        <v>3232925.8009014945</v>
      </c>
      <c r="K12" s="590">
        <v>3125438.0809038491</v>
      </c>
      <c r="L12" s="590">
        <v>3123401.5016690851</v>
      </c>
      <c r="M12" s="590">
        <v>3189664.0225811661</v>
      </c>
      <c r="N12" s="590">
        <v>3217014.633665896</v>
      </c>
      <c r="O12" s="638">
        <v>3283947.5821695738</v>
      </c>
    </row>
    <row r="13" spans="1:15" s="686" customFormat="1" ht="15" customHeight="1">
      <c r="A13" s="528" t="s">
        <v>530</v>
      </c>
      <c r="B13" s="602">
        <v>26.059364421379595</v>
      </c>
      <c r="C13" s="603">
        <v>21.179782868466194</v>
      </c>
      <c r="D13" s="603">
        <v>19.980540216497257</v>
      </c>
      <c r="E13" s="603">
        <v>16.675299734796258</v>
      </c>
      <c r="F13" s="603">
        <v>16.460674191286984</v>
      </c>
      <c r="G13" s="603">
        <v>16.948169362492738</v>
      </c>
      <c r="H13" s="603">
        <v>16.808849511236946</v>
      </c>
      <c r="I13" s="603">
        <v>16.498941097707924</v>
      </c>
      <c r="J13" s="603">
        <v>16.123672801235951</v>
      </c>
      <c r="K13" s="603">
        <v>15.349255972868667</v>
      </c>
      <c r="L13" s="603">
        <v>15.102514598432437</v>
      </c>
      <c r="M13" s="603">
        <v>15.116033053539613</v>
      </c>
      <c r="N13" s="603">
        <v>14.976093690800754</v>
      </c>
      <c r="O13" s="604">
        <v>14.783557447073465</v>
      </c>
    </row>
    <row r="14" spans="1:15" s="637" customFormat="1" ht="15" customHeight="1">
      <c r="A14" s="721" t="s">
        <v>531</v>
      </c>
      <c r="B14" s="589">
        <v>1159989.5109999999</v>
      </c>
      <c r="C14" s="590">
        <v>1055787.1109999998</v>
      </c>
      <c r="D14" s="590">
        <v>1023593.148</v>
      </c>
      <c r="E14" s="590">
        <v>1143739.4856945118</v>
      </c>
      <c r="F14" s="590">
        <v>1152009.3351838884</v>
      </c>
      <c r="G14" s="590">
        <v>1137202.6161776572</v>
      </c>
      <c r="H14" s="590">
        <v>1062043.0044127041</v>
      </c>
      <c r="I14" s="590">
        <v>1035213.0758028795</v>
      </c>
      <c r="J14" s="590">
        <v>1029316.6423882723</v>
      </c>
      <c r="K14" s="590">
        <v>1024045.6380161667</v>
      </c>
      <c r="L14" s="590">
        <v>1032490.1184193783</v>
      </c>
      <c r="M14" s="590">
        <v>1046119.8813831125</v>
      </c>
      <c r="N14" s="590">
        <v>1046447.7614559088</v>
      </c>
      <c r="O14" s="638">
        <v>1059988.9508871872</v>
      </c>
    </row>
    <row r="15" spans="1:15" s="686" customFormat="1" ht="15" customHeight="1">
      <c r="A15" s="528" t="s">
        <v>530</v>
      </c>
      <c r="B15" s="602">
        <v>8.860452266796468</v>
      </c>
      <c r="C15" s="603">
        <v>7.6148249867569548</v>
      </c>
      <c r="D15" s="603">
        <v>6.9998536187185909</v>
      </c>
      <c r="E15" s="603">
        <v>6.1831601299055583</v>
      </c>
      <c r="F15" s="603">
        <v>6.0296934842424958</v>
      </c>
      <c r="G15" s="603">
        <v>5.915078176981444</v>
      </c>
      <c r="H15" s="603">
        <v>5.4745804167245442</v>
      </c>
      <c r="I15" s="603">
        <v>5.3029735678445471</v>
      </c>
      <c r="J15" s="603">
        <v>5.1335433513838886</v>
      </c>
      <c r="K15" s="603">
        <v>5.0291633425238578</v>
      </c>
      <c r="L15" s="603">
        <v>4.9923767654696958</v>
      </c>
      <c r="M15" s="603">
        <v>4.9576327139795726</v>
      </c>
      <c r="N15" s="603">
        <v>4.8715040193130799</v>
      </c>
      <c r="O15" s="604">
        <v>4.7718202427430487</v>
      </c>
    </row>
    <row r="16" spans="1:15" s="637" customFormat="1" ht="31.5">
      <c r="A16" s="721" t="s">
        <v>532</v>
      </c>
      <c r="B16" s="722" t="s">
        <v>442</v>
      </c>
      <c r="C16" s="723" t="s">
        <v>442</v>
      </c>
      <c r="D16" s="590">
        <v>13.061</v>
      </c>
      <c r="E16" s="723" t="s">
        <v>442</v>
      </c>
      <c r="F16" s="723" t="s">
        <v>442</v>
      </c>
      <c r="G16" s="723" t="s">
        <v>442</v>
      </c>
      <c r="H16" s="723" t="s">
        <v>442</v>
      </c>
      <c r="I16" s="723" t="s">
        <v>442</v>
      </c>
      <c r="J16" s="723" t="s">
        <v>442</v>
      </c>
      <c r="K16" s="723" t="s">
        <v>442</v>
      </c>
      <c r="L16" s="723" t="s">
        <v>442</v>
      </c>
      <c r="M16" s="723" t="s">
        <v>442</v>
      </c>
      <c r="N16" s="723" t="s">
        <v>442</v>
      </c>
      <c r="O16" s="724" t="s">
        <v>442</v>
      </c>
    </row>
    <row r="17" spans="1:15" s="686" customFormat="1" ht="15" customHeight="1">
      <c r="A17" s="528" t="s">
        <v>530</v>
      </c>
      <c r="B17" s="602">
        <v>0</v>
      </c>
      <c r="C17" s="603">
        <v>0</v>
      </c>
      <c r="D17" s="603">
        <v>8.9317800038735224E-5</v>
      </c>
      <c r="E17" s="603">
        <v>0</v>
      </c>
      <c r="F17" s="723" t="s">
        <v>442</v>
      </c>
      <c r="G17" s="723" t="s">
        <v>442</v>
      </c>
      <c r="H17" s="723" t="s">
        <v>442</v>
      </c>
      <c r="I17" s="723" t="s">
        <v>442</v>
      </c>
      <c r="J17" s="723" t="s">
        <v>442</v>
      </c>
      <c r="K17" s="723" t="s">
        <v>442</v>
      </c>
      <c r="L17" s="723" t="s">
        <v>442</v>
      </c>
      <c r="M17" s="723" t="s">
        <v>442</v>
      </c>
      <c r="N17" s="723" t="s">
        <v>442</v>
      </c>
      <c r="O17" s="724" t="s">
        <v>442</v>
      </c>
    </row>
    <row r="18" spans="1:15" s="637" customFormat="1">
      <c r="A18" s="721" t="s">
        <v>533</v>
      </c>
      <c r="B18" s="589">
        <v>574247.527</v>
      </c>
      <c r="C18" s="590">
        <v>519403.17999999993</v>
      </c>
      <c r="D18" s="590">
        <v>411407.89600000001</v>
      </c>
      <c r="E18" s="590">
        <v>370161.52132915502</v>
      </c>
      <c r="F18" s="590">
        <v>369442.10494827211</v>
      </c>
      <c r="G18" s="590">
        <v>383744.33378161944</v>
      </c>
      <c r="H18" s="590">
        <v>384907.52871429612</v>
      </c>
      <c r="I18" s="590">
        <v>378233.93547671917</v>
      </c>
      <c r="J18" s="590">
        <v>385314.33353226288</v>
      </c>
      <c r="K18" s="590">
        <v>386545.8817901077</v>
      </c>
      <c r="L18" s="590">
        <v>390084.33642874297</v>
      </c>
      <c r="M18" s="590">
        <v>396200.45345069584</v>
      </c>
      <c r="N18" s="590">
        <v>395707.71101954399</v>
      </c>
      <c r="O18" s="638">
        <v>400848.90424062812</v>
      </c>
    </row>
    <row r="19" spans="1:15" s="686" customFormat="1" ht="15" customHeight="1">
      <c r="A19" s="528" t="s">
        <v>530</v>
      </c>
      <c r="B19" s="602">
        <v>4.3863265607661308</v>
      </c>
      <c r="C19" s="603">
        <v>3.7461759781466206</v>
      </c>
      <c r="D19" s="603">
        <v>2.8134176701083207</v>
      </c>
      <c r="E19" s="603">
        <v>2.0011269952071391</v>
      </c>
      <c r="F19" s="603">
        <v>1.9336845500959821</v>
      </c>
      <c r="G19" s="603">
        <v>1.9960187410765975</v>
      </c>
      <c r="H19" s="603">
        <v>1.9841072444278125</v>
      </c>
      <c r="I19" s="603">
        <v>1.9375378935773704</v>
      </c>
      <c r="J19" s="603">
        <v>1.9216903269998069</v>
      </c>
      <c r="K19" s="603">
        <v>1.8983552165393627</v>
      </c>
      <c r="L19" s="603">
        <v>1.886166214105599</v>
      </c>
      <c r="M19" s="603">
        <v>1.8776206859999163</v>
      </c>
      <c r="N19" s="603">
        <v>1.8421289391674132</v>
      </c>
      <c r="O19" s="604">
        <v>1.8045272207185235</v>
      </c>
    </row>
    <row r="20" spans="1:15" s="637" customFormat="1" ht="31.5">
      <c r="A20" s="721" t="s">
        <v>534</v>
      </c>
      <c r="B20" s="589">
        <v>1425826.101</v>
      </c>
      <c r="C20" s="590">
        <v>1881533.558</v>
      </c>
      <c r="D20" s="590">
        <v>2490036.8250000002</v>
      </c>
      <c r="E20" s="590">
        <v>3493413.3987393077</v>
      </c>
      <c r="F20" s="590">
        <v>3645141.5620096875</v>
      </c>
      <c r="G20" s="590">
        <v>3721682.138441042</v>
      </c>
      <c r="H20" s="590">
        <v>3854822.9396258695</v>
      </c>
      <c r="I20" s="590">
        <v>3950783.6853978834</v>
      </c>
      <c r="J20" s="590">
        <v>4060855.6884425622</v>
      </c>
      <c r="K20" s="590">
        <v>4162606.5032531549</v>
      </c>
      <c r="L20" s="590">
        <v>4287017.2505043158</v>
      </c>
      <c r="M20" s="590">
        <v>4419505.729432649</v>
      </c>
      <c r="N20" s="590">
        <v>4586456.9898776012</v>
      </c>
      <c r="O20" s="638">
        <v>4730139.7829228882</v>
      </c>
    </row>
    <row r="21" spans="1:15" s="686" customFormat="1" ht="15" customHeight="1">
      <c r="A21" s="528" t="s">
        <v>530</v>
      </c>
      <c r="B21" s="602">
        <v>10.891015814248185</v>
      </c>
      <c r="C21" s="603">
        <v>13.570490302073898</v>
      </c>
      <c r="D21" s="603">
        <v>17.028145718125497</v>
      </c>
      <c r="E21" s="603">
        <v>18.885711925252284</v>
      </c>
      <c r="F21" s="603">
        <v>19.078913385786876</v>
      </c>
      <c r="G21" s="603">
        <v>19.358063801108198</v>
      </c>
      <c r="H21" s="603">
        <v>19.870700232978141</v>
      </c>
      <c r="I21" s="603">
        <v>20.238250410126984</v>
      </c>
      <c r="J21" s="603">
        <v>20.252833639184612</v>
      </c>
      <c r="K21" s="603">
        <v>20.442866273096406</v>
      </c>
      <c r="L21" s="603">
        <v>20.728920241241731</v>
      </c>
      <c r="M21" s="603">
        <v>20.944335896653719</v>
      </c>
      <c r="N21" s="603">
        <v>21.351226963790211</v>
      </c>
      <c r="O21" s="604">
        <v>21.293973628936328</v>
      </c>
    </row>
    <row r="22" spans="1:15" s="637" customFormat="1" ht="15" customHeight="1">
      <c r="A22" s="721" t="s">
        <v>535</v>
      </c>
      <c r="B22" s="589">
        <v>3317855.4709999999</v>
      </c>
      <c r="C22" s="590">
        <v>4211110.2740000002</v>
      </c>
      <c r="D22" s="590">
        <v>4390877.2249999996</v>
      </c>
      <c r="E22" s="590">
        <v>6144027.5183927091</v>
      </c>
      <c r="F22" s="590">
        <v>6237097.324956662</v>
      </c>
      <c r="G22" s="590">
        <v>6265611.0957943322</v>
      </c>
      <c r="H22" s="590">
        <v>6315891.9763328629</v>
      </c>
      <c r="I22" s="590">
        <v>6446551.9596535163</v>
      </c>
      <c r="J22" s="590">
        <v>6616897.4041586183</v>
      </c>
      <c r="K22" s="590">
        <v>6877814.3697347138</v>
      </c>
      <c r="L22" s="590">
        <v>7035149.3166165696</v>
      </c>
      <c r="M22" s="590">
        <v>7197595.3939738916</v>
      </c>
      <c r="N22" s="590">
        <v>7302113.8846317735</v>
      </c>
      <c r="O22" s="638">
        <v>7622402.2848898415</v>
      </c>
    </row>
    <row r="23" spans="1:15" s="686" customFormat="1" ht="15" customHeight="1">
      <c r="A23" s="528" t="s">
        <v>530</v>
      </c>
      <c r="B23" s="602">
        <v>25.343074010714062</v>
      </c>
      <c r="C23" s="603">
        <v>30.372475096870293</v>
      </c>
      <c r="D23" s="603">
        <v>30.02706484780542</v>
      </c>
      <c r="E23" s="603">
        <v>33.215173965686823</v>
      </c>
      <c r="F23" s="603">
        <v>32.645382248464486</v>
      </c>
      <c r="G23" s="603">
        <v>32.59012855840632</v>
      </c>
      <c r="H23" s="603">
        <v>32.556928847622437</v>
      </c>
      <c r="I23" s="603">
        <v>33.023051432445961</v>
      </c>
      <c r="J23" s="603">
        <v>33.000661095980362</v>
      </c>
      <c r="K23" s="603">
        <v>33.777451532299366</v>
      </c>
      <c r="L23" s="603">
        <v>34.016902789979653</v>
      </c>
      <c r="M23" s="603">
        <v>34.10989029285615</v>
      </c>
      <c r="N23" s="603">
        <v>33.993361588326493</v>
      </c>
      <c r="O23" s="604">
        <v>34.314257229686255</v>
      </c>
    </row>
    <row r="24" spans="1:15" s="637" customFormat="1" ht="15" customHeight="1">
      <c r="A24" s="721" t="s">
        <v>536</v>
      </c>
      <c r="B24" s="589">
        <v>65267.267</v>
      </c>
      <c r="C24" s="590">
        <v>53643.262999999999</v>
      </c>
      <c r="D24" s="590">
        <v>46746.379000000001</v>
      </c>
      <c r="E24" s="590">
        <v>34705.95877012</v>
      </c>
      <c r="F24" s="590">
        <v>29727.606529770001</v>
      </c>
      <c r="G24" s="590">
        <v>28455.568456839996</v>
      </c>
      <c r="H24" s="590">
        <v>26687.897813580003</v>
      </c>
      <c r="I24" s="590">
        <v>30166.260582119998</v>
      </c>
      <c r="J24" s="590">
        <v>31736.930476959995</v>
      </c>
      <c r="K24" s="590">
        <v>31774.740562640003</v>
      </c>
      <c r="L24" s="590">
        <v>31245.777800109994</v>
      </c>
      <c r="M24" s="590">
        <v>30943.456971559997</v>
      </c>
      <c r="N24" s="590">
        <v>30294.919430409998</v>
      </c>
      <c r="O24" s="638">
        <v>30039.606996270002</v>
      </c>
    </row>
    <row r="25" spans="1:15" s="686" customFormat="1" ht="15" customHeight="1">
      <c r="A25" s="528" t="s">
        <v>530</v>
      </c>
      <c r="B25" s="602">
        <v>0.49853683878505367</v>
      </c>
      <c r="C25" s="603">
        <v>0.38690002483234981</v>
      </c>
      <c r="D25" s="603">
        <v>0.31967565516093188</v>
      </c>
      <c r="E25" s="603">
        <v>0.18762358318620548</v>
      </c>
      <c r="F25" s="603">
        <v>0.15559626985667308</v>
      </c>
      <c r="G25" s="603">
        <v>0.14800960672988889</v>
      </c>
      <c r="H25" s="603">
        <v>0.13756979908225567</v>
      </c>
      <c r="I25" s="603">
        <v>0.15452942611222786</v>
      </c>
      <c r="J25" s="603">
        <v>0.15828259423194474</v>
      </c>
      <c r="K25" s="603">
        <v>0.15604808469806911</v>
      </c>
      <c r="L25" s="603">
        <v>0.15108202231233117</v>
      </c>
      <c r="M25" s="603">
        <v>0.14664313076910571</v>
      </c>
      <c r="N25" s="603">
        <v>0.14103123653748337</v>
      </c>
      <c r="O25" s="604">
        <v>0.1352312254093512</v>
      </c>
    </row>
    <row r="26" spans="1:15" s="637" customFormat="1" ht="15" customHeight="1">
      <c r="A26" s="721" t="s">
        <v>537</v>
      </c>
      <c r="B26" s="589">
        <v>3136947.7239999999</v>
      </c>
      <c r="C26" s="590">
        <v>3206859.0470000003</v>
      </c>
      <c r="D26" s="590">
        <v>3338623.1220000004</v>
      </c>
      <c r="E26" s="590">
        <v>4227065.7716980996</v>
      </c>
      <c r="F26" s="590">
        <v>4527274.5025803614</v>
      </c>
      <c r="G26" s="590">
        <v>4430423.5741660306</v>
      </c>
      <c r="H26" s="590">
        <v>4494340.8872237289</v>
      </c>
      <c r="I26" s="590">
        <v>4459601.5031739771</v>
      </c>
      <c r="J26" s="590">
        <v>4693755.7731567323</v>
      </c>
      <c r="K26" s="590">
        <v>4753921.8919468028</v>
      </c>
      <c r="L26" s="590">
        <v>4781945.7989988066</v>
      </c>
      <c r="M26" s="590">
        <v>4821168.7857344355</v>
      </c>
      <c r="N26" s="590">
        <v>4902963.7523314711</v>
      </c>
      <c r="O26" s="638">
        <v>5086146.7456130199</v>
      </c>
    </row>
    <row r="27" spans="1:15" s="686" customFormat="1" ht="15" customHeight="1">
      <c r="A27" s="725" t="s">
        <v>530</v>
      </c>
      <c r="B27" s="726">
        <v>23.961230087310522</v>
      </c>
      <c r="C27" s="727">
        <v>23.129350742853688</v>
      </c>
      <c r="D27" s="727">
        <v>22.831212955783929</v>
      </c>
      <c r="E27" s="727">
        <v>22.851903665965718</v>
      </c>
      <c r="F27" s="727">
        <v>23.696055870266505</v>
      </c>
      <c r="G27" s="727">
        <v>23.044531753204826</v>
      </c>
      <c r="H27" s="727">
        <v>23.167263947927868</v>
      </c>
      <c r="I27" s="727">
        <v>22.844716172184995</v>
      </c>
      <c r="J27" s="727">
        <v>23.409316190983436</v>
      </c>
      <c r="K27" s="727">
        <v>23.346859577974278</v>
      </c>
      <c r="L27" s="727">
        <v>23.122037368458553</v>
      </c>
      <c r="M27" s="727">
        <v>22.847844226201943</v>
      </c>
      <c r="N27" s="727">
        <v>22.824653562064569</v>
      </c>
      <c r="O27" s="728">
        <v>22.896633005433017</v>
      </c>
    </row>
    <row r="28" spans="1:15" s="578" customFormat="1" ht="15" customHeight="1">
      <c r="A28" s="729"/>
    </row>
    <row r="29" spans="1:15" s="563" customFormat="1">
      <c r="A29" s="698" t="s">
        <v>538</v>
      </c>
      <c r="B29" s="706"/>
      <c r="C29" s="706"/>
      <c r="D29" s="706"/>
      <c r="E29" s="706"/>
      <c r="F29" s="706"/>
      <c r="G29" s="706"/>
      <c r="H29" s="706"/>
      <c r="I29" s="706"/>
      <c r="J29" s="706"/>
      <c r="K29" s="1964"/>
      <c r="L29" s="1964"/>
      <c r="M29" s="1964"/>
      <c r="N29" s="1964"/>
      <c r="O29" s="1965"/>
    </row>
    <row r="30" spans="1:15" s="563" customFormat="1" ht="15" customHeight="1">
      <c r="A30" s="540" t="s">
        <v>462</v>
      </c>
      <c r="B30" s="585">
        <v>1987608.5560000003</v>
      </c>
      <c r="C30" s="587">
        <v>2041473.0150000001</v>
      </c>
      <c r="D30" s="587">
        <v>2128709.4029999999</v>
      </c>
      <c r="E30" s="587">
        <v>2467162.2844948503</v>
      </c>
      <c r="F30" s="587">
        <v>3163929.4448573105</v>
      </c>
      <c r="G30" s="587">
        <v>3253550.7407339611</v>
      </c>
      <c r="H30" s="587">
        <v>3352151.1000461299</v>
      </c>
      <c r="I30" s="587">
        <v>3380919.5128475088</v>
      </c>
      <c r="J30" s="587">
        <v>3450981.834059672</v>
      </c>
      <c r="K30" s="587">
        <v>3369178.5882698023</v>
      </c>
      <c r="L30" s="587">
        <v>3387194.6635736641</v>
      </c>
      <c r="M30" s="587">
        <v>3529218.6873888331</v>
      </c>
      <c r="N30" s="587">
        <v>3634498.0971632865</v>
      </c>
      <c r="O30" s="636">
        <v>3698711.5155681577</v>
      </c>
    </row>
    <row r="31" spans="1:15" s="563" customFormat="1" ht="15" customHeight="1">
      <c r="A31" s="535" t="s">
        <v>528</v>
      </c>
      <c r="B31" s="589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638"/>
    </row>
    <row r="32" spans="1:15" s="563" customFormat="1" ht="15" customHeight="1">
      <c r="A32" s="703" t="s">
        <v>529</v>
      </c>
      <c r="B32" s="589">
        <v>1588484.622</v>
      </c>
      <c r="C32" s="590">
        <v>1693143.87</v>
      </c>
      <c r="D32" s="590">
        <v>1721164.13</v>
      </c>
      <c r="E32" s="590">
        <v>2148987.3625387517</v>
      </c>
      <c r="F32" s="590">
        <v>2224233.4100608779</v>
      </c>
      <c r="G32" s="590">
        <v>2338790.2922745571</v>
      </c>
      <c r="H32" s="590">
        <v>2364030.6093601957</v>
      </c>
      <c r="I32" s="590">
        <v>2349480.649492831</v>
      </c>
      <c r="J32" s="590">
        <v>2335440.2020669524</v>
      </c>
      <c r="K32" s="590">
        <v>2227531.0907048574</v>
      </c>
      <c r="L32" s="590">
        <v>2232488.4828846259</v>
      </c>
      <c r="M32" s="590">
        <v>2303469.1339776972</v>
      </c>
      <c r="N32" s="590">
        <v>2343624.9635472069</v>
      </c>
      <c r="O32" s="638">
        <v>2414226.2420882676</v>
      </c>
    </row>
    <row r="33" spans="1:23" s="563" customFormat="1" ht="15" customHeight="1">
      <c r="A33" s="703" t="s">
        <v>531</v>
      </c>
      <c r="B33" s="589">
        <v>8942.0339999999997</v>
      </c>
      <c r="C33" s="590">
        <v>5247.91</v>
      </c>
      <c r="D33" s="590">
        <v>24010.86</v>
      </c>
      <c r="E33" s="590">
        <v>5812.4892657199998</v>
      </c>
      <c r="F33" s="590">
        <v>6162.333862200001</v>
      </c>
      <c r="G33" s="590">
        <v>7423.3500919800017</v>
      </c>
      <c r="H33" s="590">
        <v>6877.5852187900018</v>
      </c>
      <c r="I33" s="590">
        <v>6622.5859764799989</v>
      </c>
      <c r="J33" s="590">
        <v>6157.4313599199995</v>
      </c>
      <c r="K33" s="590">
        <v>4974.7898522900014</v>
      </c>
      <c r="L33" s="590">
        <v>7323.7948555300009</v>
      </c>
      <c r="M33" s="590">
        <v>8402.7604974200003</v>
      </c>
      <c r="N33" s="590">
        <v>8316.3447435299986</v>
      </c>
      <c r="O33" s="638">
        <v>9155.1707495600003</v>
      </c>
    </row>
    <row r="34" spans="1:23" s="563" customFormat="1" ht="31.5">
      <c r="A34" s="703" t="s">
        <v>532</v>
      </c>
      <c r="B34" s="722" t="s">
        <v>442</v>
      </c>
      <c r="C34" s="723" t="s">
        <v>442</v>
      </c>
      <c r="D34" s="723" t="s">
        <v>442</v>
      </c>
      <c r="E34" s="723" t="s">
        <v>442</v>
      </c>
      <c r="F34" s="723" t="s">
        <v>442</v>
      </c>
      <c r="G34" s="723" t="s">
        <v>442</v>
      </c>
      <c r="H34" s="723" t="s">
        <v>442</v>
      </c>
      <c r="I34" s="723" t="s">
        <v>442</v>
      </c>
      <c r="J34" s="723" t="s">
        <v>442</v>
      </c>
      <c r="K34" s="723" t="s">
        <v>442</v>
      </c>
      <c r="L34" s="723" t="s">
        <v>442</v>
      </c>
      <c r="M34" s="723" t="s">
        <v>442</v>
      </c>
      <c r="N34" s="723" t="s">
        <v>442</v>
      </c>
      <c r="O34" s="724" t="s">
        <v>442</v>
      </c>
    </row>
    <row r="35" spans="1:23" s="563" customFormat="1" ht="31.5">
      <c r="A35" s="703" t="s">
        <v>533</v>
      </c>
      <c r="B35" s="589">
        <v>7511.4449999999997</v>
      </c>
      <c r="C35" s="590">
        <v>1815.8440000000001</v>
      </c>
      <c r="D35" s="590">
        <v>7376.1900000000005</v>
      </c>
      <c r="E35" s="590">
        <v>3406.7210796999998</v>
      </c>
      <c r="F35" s="590">
        <v>3737.9245197</v>
      </c>
      <c r="G35" s="590">
        <v>3735.0012066999998</v>
      </c>
      <c r="H35" s="590">
        <v>3704.0842511799997</v>
      </c>
      <c r="I35" s="590">
        <v>3629.7202851000002</v>
      </c>
      <c r="J35" s="590">
        <v>3692.0034197</v>
      </c>
      <c r="K35" s="590">
        <v>3740.5659197</v>
      </c>
      <c r="L35" s="590">
        <v>3704.9935495919999</v>
      </c>
      <c r="M35" s="590">
        <v>4061.7714065770001</v>
      </c>
      <c r="N35" s="590">
        <v>4033.936234758</v>
      </c>
      <c r="O35" s="638">
        <v>3669.1896236750003</v>
      </c>
    </row>
    <row r="36" spans="1:23" ht="31.5">
      <c r="A36" s="703" t="s">
        <v>534</v>
      </c>
      <c r="B36" s="589">
        <v>3967.3870000000002</v>
      </c>
      <c r="C36" s="590">
        <v>2933.2570000000001</v>
      </c>
      <c r="D36" s="590">
        <v>11829.731</v>
      </c>
      <c r="E36" s="590">
        <v>4861.7073307899991</v>
      </c>
      <c r="F36" s="590">
        <v>4965.1192068200007</v>
      </c>
      <c r="G36" s="590">
        <v>4906.5296009700014</v>
      </c>
      <c r="H36" s="590">
        <v>4878.1553629699993</v>
      </c>
      <c r="I36" s="590">
        <v>5000.3409950300011</v>
      </c>
      <c r="J36" s="590">
        <v>4774.2580955500016</v>
      </c>
      <c r="K36" s="590">
        <v>4716.0790336999999</v>
      </c>
      <c r="L36" s="590">
        <v>4673.8558431299998</v>
      </c>
      <c r="M36" s="590">
        <v>4520.7581531699989</v>
      </c>
      <c r="N36" s="590">
        <v>4264.2320609999997</v>
      </c>
      <c r="O36" s="638">
        <v>4086.9440829099995</v>
      </c>
    </row>
    <row r="37" spans="1:23" ht="15" customHeight="1">
      <c r="A37" s="703" t="s">
        <v>535</v>
      </c>
      <c r="B37" s="589">
        <v>163849.57</v>
      </c>
      <c r="C37" s="590">
        <v>171859.98699999999</v>
      </c>
      <c r="D37" s="590">
        <v>172647.59</v>
      </c>
      <c r="E37" s="590">
        <v>124097.74798025009</v>
      </c>
      <c r="F37" s="590">
        <v>523597.94393427018</v>
      </c>
      <c r="G37" s="590">
        <v>518292.71715004998</v>
      </c>
      <c r="H37" s="590">
        <v>546556.29811239988</v>
      </c>
      <c r="I37" s="590">
        <v>588476.26975723985</v>
      </c>
      <c r="J37" s="590">
        <v>622565.22892804025</v>
      </c>
      <c r="K37" s="590">
        <v>631859.78933916939</v>
      </c>
      <c r="L37" s="590">
        <v>678991.90755089966</v>
      </c>
      <c r="M37" s="590">
        <v>699292.03117618908</v>
      </c>
      <c r="N37" s="590">
        <v>730927.87296982063</v>
      </c>
      <c r="O37" s="638">
        <v>737504.12662366941</v>
      </c>
      <c r="P37" s="618"/>
      <c r="Q37" s="618"/>
      <c r="R37" s="618"/>
      <c r="S37" s="618"/>
      <c r="T37" s="618"/>
      <c r="U37" s="618"/>
      <c r="V37" s="618"/>
      <c r="W37" s="619"/>
    </row>
    <row r="38" spans="1:23" s="563" customFormat="1" ht="15" customHeight="1">
      <c r="A38" s="703" t="s">
        <v>536</v>
      </c>
      <c r="B38" s="589">
        <v>9815.5969999999998</v>
      </c>
      <c r="C38" s="723" t="s">
        <v>442</v>
      </c>
      <c r="D38" s="590" t="s">
        <v>442</v>
      </c>
      <c r="E38" s="723" t="s">
        <v>442</v>
      </c>
      <c r="F38" s="723" t="s">
        <v>442</v>
      </c>
      <c r="G38" s="723" t="s">
        <v>442</v>
      </c>
      <c r="H38" s="723" t="s">
        <v>442</v>
      </c>
      <c r="I38" s="723" t="s">
        <v>442</v>
      </c>
      <c r="J38" s="723" t="s">
        <v>442</v>
      </c>
      <c r="K38" s="723" t="s">
        <v>442</v>
      </c>
      <c r="L38" s="723" t="s">
        <v>442</v>
      </c>
      <c r="M38" s="723" t="s">
        <v>442</v>
      </c>
      <c r="N38" s="723" t="s">
        <v>442</v>
      </c>
      <c r="O38" s="724" t="s">
        <v>442</v>
      </c>
    </row>
    <row r="39" spans="1:23" s="563" customFormat="1" ht="15" customHeight="1">
      <c r="A39" s="528" t="s">
        <v>537</v>
      </c>
      <c r="B39" s="589">
        <v>205037.90100000001</v>
      </c>
      <c r="C39" s="590">
        <v>166472.147</v>
      </c>
      <c r="D39" s="590">
        <v>191680.902</v>
      </c>
      <c r="E39" s="590">
        <v>179996.25629963854</v>
      </c>
      <c r="F39" s="590">
        <v>401232.71327344235</v>
      </c>
      <c r="G39" s="590">
        <v>380402.85040970414</v>
      </c>
      <c r="H39" s="590">
        <v>426104.36774059443</v>
      </c>
      <c r="I39" s="590">
        <v>427709.94634082785</v>
      </c>
      <c r="J39" s="590">
        <v>478352.71018950921</v>
      </c>
      <c r="K39" s="590">
        <v>496356.27342008543</v>
      </c>
      <c r="L39" s="590">
        <v>460011.62888988655</v>
      </c>
      <c r="M39" s="590">
        <v>509472.23217777966</v>
      </c>
      <c r="N39" s="590">
        <v>543330.74760697084</v>
      </c>
      <c r="O39" s="638">
        <v>530069.84240007563</v>
      </c>
    </row>
    <row r="40" spans="1:23" s="563" customFormat="1" ht="15" customHeight="1">
      <c r="A40" s="553"/>
      <c r="B40" s="736"/>
      <c r="C40" s="737"/>
      <c r="D40" s="737"/>
      <c r="E40" s="737"/>
      <c r="F40" s="737"/>
      <c r="G40" s="737"/>
      <c r="H40" s="737"/>
      <c r="I40" s="737"/>
      <c r="J40" s="737"/>
      <c r="K40" s="737"/>
      <c r="L40" s="737"/>
      <c r="M40" s="737"/>
      <c r="N40" s="737"/>
      <c r="O40" s="738"/>
    </row>
    <row r="41" spans="1:23" s="563" customFormat="1" ht="15" customHeight="1">
      <c r="A41" s="649" t="s">
        <v>539</v>
      </c>
      <c r="B41" s="708"/>
      <c r="C41" s="708"/>
      <c r="D41" s="708"/>
      <c r="E41" s="708"/>
      <c r="F41" s="708"/>
      <c r="G41" s="708"/>
      <c r="H41" s="708"/>
      <c r="I41" s="708"/>
      <c r="J41" s="708"/>
      <c r="K41" s="708"/>
      <c r="L41" s="708"/>
    </row>
    <row r="42" spans="1:23" s="563" customFormat="1" ht="15" customHeight="1">
      <c r="A42" s="652" t="s">
        <v>462</v>
      </c>
      <c r="B42" s="963">
        <v>11104155.566999998</v>
      </c>
      <c r="C42" s="885">
        <v>11823417.023</v>
      </c>
      <c r="D42" s="885">
        <v>12494355.646000002</v>
      </c>
      <c r="E42" s="885">
        <v>16030490.399004083</v>
      </c>
      <c r="F42" s="885">
        <v>15941674.151651444</v>
      </c>
      <c r="G42" s="885">
        <v>15971936.770201851</v>
      </c>
      <c r="H42" s="885">
        <v>16047381.349385442</v>
      </c>
      <c r="I42" s="885">
        <v>16140450.197159426</v>
      </c>
      <c r="J42" s="885">
        <v>16599820.738997232</v>
      </c>
      <c r="K42" s="885">
        <v>16992968.517937634</v>
      </c>
      <c r="L42" s="885">
        <v>17294139.436863344</v>
      </c>
      <c r="M42" s="885">
        <v>17571979.036138676</v>
      </c>
      <c r="N42" s="885">
        <v>17846501.555249318</v>
      </c>
      <c r="O42" s="1834">
        <v>18514802.342151247</v>
      </c>
    </row>
    <row r="43" spans="1:23" s="563" customFormat="1" ht="15" customHeight="1">
      <c r="A43" s="535" t="s">
        <v>528</v>
      </c>
      <c r="B43" s="733"/>
      <c r="C43" s="734"/>
      <c r="D43" s="734"/>
      <c r="E43" s="734"/>
      <c r="F43" s="734"/>
      <c r="G43" s="734"/>
      <c r="H43" s="734"/>
      <c r="I43" s="734"/>
      <c r="J43" s="734"/>
      <c r="K43" s="734"/>
      <c r="L43" s="734"/>
      <c r="M43" s="734"/>
      <c r="N43" s="734"/>
      <c r="O43" s="735"/>
    </row>
    <row r="44" spans="1:23" s="563" customFormat="1" ht="15" customHeight="1">
      <c r="A44" s="703" t="s">
        <v>529</v>
      </c>
      <c r="B44" s="589">
        <v>1823145.9</v>
      </c>
      <c r="C44" s="590">
        <v>1243409.7350000001</v>
      </c>
      <c r="D44" s="590">
        <v>1200603.263</v>
      </c>
      <c r="E44" s="590">
        <v>935551.66633628006</v>
      </c>
      <c r="F44" s="590">
        <v>920677.75023923663</v>
      </c>
      <c r="G44" s="590">
        <v>919577.89184373349</v>
      </c>
      <c r="H44" s="590">
        <v>896807.60594833666</v>
      </c>
      <c r="I44" s="590">
        <v>871338.64042700897</v>
      </c>
      <c r="J44" s="590">
        <v>897485.59883454209</v>
      </c>
      <c r="K44" s="590">
        <v>897906.99019899173</v>
      </c>
      <c r="L44" s="590">
        <v>890913.0187844591</v>
      </c>
      <c r="M44" s="590">
        <v>886194.88860346901</v>
      </c>
      <c r="N44" s="590">
        <v>873389.6701186893</v>
      </c>
      <c r="O44" s="638">
        <v>869721.34008130606</v>
      </c>
    </row>
    <row r="45" spans="1:23" s="563" customFormat="1" ht="15" customHeight="1">
      <c r="A45" s="703" t="s">
        <v>531</v>
      </c>
      <c r="B45" s="589">
        <v>1151047.477</v>
      </c>
      <c r="C45" s="590">
        <v>1050539.2009999999</v>
      </c>
      <c r="D45" s="590">
        <v>999582.28800000006</v>
      </c>
      <c r="E45" s="590">
        <v>1137926.9964287919</v>
      </c>
      <c r="F45" s="590">
        <v>1145847.0013216885</v>
      </c>
      <c r="G45" s="590">
        <v>1129779.2660856771</v>
      </c>
      <c r="H45" s="590">
        <v>1055165.4191939142</v>
      </c>
      <c r="I45" s="590">
        <v>1028590.4898263995</v>
      </c>
      <c r="J45" s="590">
        <v>1023159.2110283524</v>
      </c>
      <c r="K45" s="590">
        <v>1019070.8481638768</v>
      </c>
      <c r="L45" s="590">
        <v>1025166.3235638483</v>
      </c>
      <c r="M45" s="590">
        <v>1037717.1208856925</v>
      </c>
      <c r="N45" s="590">
        <v>1038131.4167123787</v>
      </c>
      <c r="O45" s="638">
        <v>1050833.7801376272</v>
      </c>
    </row>
    <row r="46" spans="1:23" s="563" customFormat="1" ht="31.5">
      <c r="A46" s="703" t="s">
        <v>532</v>
      </c>
      <c r="B46" s="722" t="s">
        <v>442</v>
      </c>
      <c r="C46" s="723" t="s">
        <v>442</v>
      </c>
      <c r="D46" s="590">
        <v>13.061</v>
      </c>
      <c r="E46" s="723" t="s">
        <v>442</v>
      </c>
      <c r="F46" s="723" t="s">
        <v>442</v>
      </c>
      <c r="G46" s="723" t="s">
        <v>442</v>
      </c>
      <c r="H46" s="723" t="s">
        <v>442</v>
      </c>
      <c r="I46" s="723" t="s">
        <v>442</v>
      </c>
      <c r="J46" s="723" t="s">
        <v>442</v>
      </c>
      <c r="K46" s="723" t="s">
        <v>442</v>
      </c>
      <c r="L46" s="723" t="s">
        <v>442</v>
      </c>
      <c r="M46" s="723" t="s">
        <v>442</v>
      </c>
      <c r="N46" s="723" t="s">
        <v>442</v>
      </c>
      <c r="O46" s="724" t="s">
        <v>442</v>
      </c>
    </row>
    <row r="47" spans="1:23" s="563" customFormat="1" ht="31.5">
      <c r="A47" s="703" t="s">
        <v>533</v>
      </c>
      <c r="B47" s="589">
        <v>566736.08200000005</v>
      </c>
      <c r="C47" s="590">
        <v>517587.33599999995</v>
      </c>
      <c r="D47" s="590">
        <v>404031.70600000001</v>
      </c>
      <c r="E47" s="590">
        <v>366754.80024945503</v>
      </c>
      <c r="F47" s="590">
        <v>365704.18042857212</v>
      </c>
      <c r="G47" s="590">
        <v>380009.33257491945</v>
      </c>
      <c r="H47" s="590">
        <v>381203.44446311612</v>
      </c>
      <c r="I47" s="590">
        <v>374604.21519161918</v>
      </c>
      <c r="J47" s="590">
        <v>381622.33011256286</v>
      </c>
      <c r="K47" s="590">
        <v>382805.31587040768</v>
      </c>
      <c r="L47" s="590">
        <v>386379.34287915099</v>
      </c>
      <c r="M47" s="590">
        <v>392138.68204411882</v>
      </c>
      <c r="N47" s="590">
        <v>391673.77478478599</v>
      </c>
      <c r="O47" s="638">
        <v>397179.7146169531</v>
      </c>
    </row>
    <row r="48" spans="1:23" s="563" customFormat="1" ht="31.5">
      <c r="A48" s="703" t="s">
        <v>534</v>
      </c>
      <c r="B48" s="589">
        <v>1421858.7139999999</v>
      </c>
      <c r="C48" s="590">
        <v>1878600.301</v>
      </c>
      <c r="D48" s="590">
        <v>2478207.094</v>
      </c>
      <c r="E48" s="590">
        <v>3488551.6914085178</v>
      </c>
      <c r="F48" s="590">
        <v>3640176.4428028674</v>
      </c>
      <c r="G48" s="590">
        <v>3716775.6088400721</v>
      </c>
      <c r="H48" s="590">
        <v>3849944.7842628993</v>
      </c>
      <c r="I48" s="590">
        <v>3945783.3444028534</v>
      </c>
      <c r="J48" s="590">
        <v>4056081.4303470124</v>
      </c>
      <c r="K48" s="590">
        <v>4157890.4242194551</v>
      </c>
      <c r="L48" s="590">
        <v>4282343.3946611863</v>
      </c>
      <c r="M48" s="590">
        <v>4414984.9712794786</v>
      </c>
      <c r="N48" s="590">
        <v>4582192.7578166015</v>
      </c>
      <c r="O48" s="638">
        <v>4726052.838839978</v>
      </c>
    </row>
    <row r="49" spans="1:15" s="563" customFormat="1" ht="15" customHeight="1">
      <c r="A49" s="703" t="s">
        <v>535</v>
      </c>
      <c r="B49" s="589">
        <v>3154005.9010000001</v>
      </c>
      <c r="C49" s="590">
        <v>4039250.287</v>
      </c>
      <c r="D49" s="590">
        <v>4218229.6349999998</v>
      </c>
      <c r="E49" s="590">
        <v>6019929.770412459</v>
      </c>
      <c r="F49" s="590">
        <v>5713499.3810223918</v>
      </c>
      <c r="G49" s="590">
        <v>5747318.378644282</v>
      </c>
      <c r="H49" s="590">
        <v>5769335.678220463</v>
      </c>
      <c r="I49" s="590">
        <v>5858075.6898962762</v>
      </c>
      <c r="J49" s="590">
        <v>5994332.1752305785</v>
      </c>
      <c r="K49" s="590">
        <v>6245954.5803955439</v>
      </c>
      <c r="L49" s="590">
        <v>6356157.4090656703</v>
      </c>
      <c r="M49" s="590">
        <v>6498303.3627977027</v>
      </c>
      <c r="N49" s="590">
        <v>6571186.0116619524</v>
      </c>
      <c r="O49" s="638">
        <v>6884898.1582661718</v>
      </c>
    </row>
    <row r="50" spans="1:15" s="563" customFormat="1" ht="15" customHeight="1">
      <c r="A50" s="703" t="s">
        <v>536</v>
      </c>
      <c r="B50" s="589">
        <v>55451.67</v>
      </c>
      <c r="C50" s="590">
        <v>53643.262999999999</v>
      </c>
      <c r="D50" s="590">
        <v>46746.379000000001</v>
      </c>
      <c r="E50" s="590">
        <v>34705.95877012</v>
      </c>
      <c r="F50" s="590">
        <v>29727.606529770001</v>
      </c>
      <c r="G50" s="590">
        <v>28455.568456839996</v>
      </c>
      <c r="H50" s="590">
        <v>26687.897813580003</v>
      </c>
      <c r="I50" s="590">
        <v>30166.260582119998</v>
      </c>
      <c r="J50" s="590">
        <v>31736.930476959995</v>
      </c>
      <c r="K50" s="590">
        <v>31774.740562640003</v>
      </c>
      <c r="L50" s="590">
        <v>31245.777800109994</v>
      </c>
      <c r="M50" s="590">
        <v>30943.456971559997</v>
      </c>
      <c r="N50" s="590">
        <v>30294.919430409998</v>
      </c>
      <c r="O50" s="638">
        <v>30039.606996270002</v>
      </c>
    </row>
    <row r="51" spans="1:15" s="563" customFormat="1" ht="15" customHeight="1">
      <c r="A51" s="528" t="s">
        <v>537</v>
      </c>
      <c r="B51" s="589">
        <v>2931909.8229999999</v>
      </c>
      <c r="C51" s="590">
        <v>3040386.9000000004</v>
      </c>
      <c r="D51" s="590">
        <v>3146942.22</v>
      </c>
      <c r="E51" s="590">
        <v>4047069.5153984609</v>
      </c>
      <c r="F51" s="590">
        <v>4126041.7893069186</v>
      </c>
      <c r="G51" s="590">
        <v>4050020.7237563264</v>
      </c>
      <c r="H51" s="590">
        <v>4068236.5194831342</v>
      </c>
      <c r="I51" s="590">
        <v>4031891.5568331489</v>
      </c>
      <c r="J51" s="590">
        <v>4215403.0629672231</v>
      </c>
      <c r="K51" s="590">
        <v>4257565.6185267176</v>
      </c>
      <c r="L51" s="590">
        <v>4321934.17010892</v>
      </c>
      <c r="M51" s="590">
        <v>4311696.5535566555</v>
      </c>
      <c r="N51" s="590">
        <v>4359633.0047244998</v>
      </c>
      <c r="O51" s="638">
        <v>4556076.903212944</v>
      </c>
    </row>
    <row r="52" spans="1:15" s="563" customFormat="1" ht="15" customHeight="1">
      <c r="A52" s="553"/>
      <c r="B52" s="736"/>
      <c r="C52" s="737"/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8"/>
    </row>
    <row r="53" spans="1:15" s="563" customFormat="1" ht="15" customHeight="1">
      <c r="A53" s="650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</row>
    <row r="54" spans="1:15" s="563" customFormat="1" ht="15" customHeight="1">
      <c r="A54" s="650" t="s">
        <v>337</v>
      </c>
      <c r="B54" s="446"/>
      <c r="C54" s="531"/>
      <c r="D54" s="531"/>
      <c r="E54" s="531"/>
      <c r="F54" s="531"/>
      <c r="G54" s="446"/>
      <c r="H54" s="446"/>
      <c r="I54" s="446"/>
      <c r="J54" s="446"/>
      <c r="K54" s="446"/>
      <c r="L54" s="446"/>
    </row>
    <row r="55" spans="1:15">
      <c r="A55" s="1724" t="s">
        <v>996</v>
      </c>
    </row>
  </sheetData>
  <mergeCells count="3">
    <mergeCell ref="A1:O1"/>
    <mergeCell ref="A3:O3"/>
    <mergeCell ref="A5:O5"/>
  </mergeCells>
  <hyperlinks>
    <hyperlink ref="A5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63"/>
  <sheetViews>
    <sheetView view="pageBreakPreview" topLeftCell="A29" zoomScale="70" zoomScaleNormal="100" zoomScaleSheetLayoutView="70" workbookViewId="0">
      <selection activeCell="A57" sqref="A57"/>
    </sheetView>
  </sheetViews>
  <sheetFormatPr defaultColWidth="8" defaultRowHeight="15.75"/>
  <cols>
    <col min="1" max="1" width="41" style="650" customWidth="1"/>
    <col min="2" max="12" width="13.5703125" style="531" customWidth="1"/>
    <col min="13" max="15" width="15.28515625" style="573" customWidth="1"/>
    <col min="16" max="16" width="14.7109375" style="573" customWidth="1"/>
    <col min="17" max="17" width="13.85546875" style="573" customWidth="1"/>
    <col min="18" max="18" width="13.140625" style="573" customWidth="1"/>
    <col min="19" max="19" width="14.5703125" style="573" customWidth="1"/>
    <col min="20" max="20" width="13.5703125" style="573" customWidth="1"/>
    <col min="21" max="21" width="16.7109375" style="573" customWidth="1"/>
    <col min="22" max="16384" width="8" style="573"/>
  </cols>
  <sheetData>
    <row r="1" spans="1:15" ht="19.5" thickBot="1">
      <c r="A1" s="2088" t="s">
        <v>429</v>
      </c>
      <c r="B1" s="2088"/>
      <c r="C1" s="2088"/>
      <c r="D1" s="2088"/>
      <c r="E1" s="2088"/>
      <c r="F1" s="2088"/>
      <c r="G1" s="2088"/>
      <c r="H1" s="2088"/>
      <c r="I1" s="2088"/>
      <c r="J1" s="2088"/>
      <c r="K1" s="2088"/>
      <c r="L1" s="2088"/>
      <c r="M1" s="2088"/>
      <c r="N1" s="2088"/>
      <c r="O1" s="2088"/>
    </row>
    <row r="2" spans="1:15" ht="12.75">
      <c r="A2" s="713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</row>
    <row r="3" spans="1:15" ht="21">
      <c r="A3" s="2075" t="s">
        <v>1098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</row>
    <row r="5" spans="1:15" ht="18.75">
      <c r="A5" s="2076" t="s">
        <v>1101</v>
      </c>
      <c r="B5" s="2076"/>
      <c r="C5" s="2076"/>
      <c r="D5" s="2076"/>
      <c r="E5" s="2076"/>
      <c r="F5" s="2076"/>
      <c r="G5" s="2076"/>
      <c r="H5" s="2076"/>
      <c r="I5" s="2076"/>
      <c r="J5" s="2076"/>
      <c r="K5" s="2076"/>
      <c r="L5" s="2076"/>
      <c r="M5" s="2076"/>
      <c r="N5" s="2076"/>
      <c r="O5" s="2076"/>
    </row>
    <row r="6" spans="1:15" s="563" customFormat="1">
      <c r="A6" s="650"/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1:15" s="563" customFormat="1">
      <c r="A7" s="579" t="s">
        <v>461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</row>
    <row r="8" spans="1:15" s="740" customFormat="1" ht="24.75" customHeight="1">
      <c r="A8" s="739"/>
      <c r="B8" s="625" t="s">
        <v>198</v>
      </c>
      <c r="C8" s="625" t="s">
        <v>199</v>
      </c>
      <c r="D8" s="625" t="s">
        <v>200</v>
      </c>
      <c r="E8" s="625" t="s">
        <v>339</v>
      </c>
      <c r="F8" s="625" t="s">
        <v>155</v>
      </c>
      <c r="G8" s="625" t="s">
        <v>156</v>
      </c>
      <c r="H8" s="625" t="s">
        <v>157</v>
      </c>
      <c r="I8" s="625" t="s">
        <v>158</v>
      </c>
      <c r="J8" s="625" t="s">
        <v>159</v>
      </c>
      <c r="K8" s="625" t="s">
        <v>160</v>
      </c>
      <c r="L8" s="625" t="s">
        <v>161</v>
      </c>
      <c r="M8" s="625" t="s">
        <v>998</v>
      </c>
      <c r="N8" s="625" t="s">
        <v>1090</v>
      </c>
      <c r="O8" s="625" t="s">
        <v>1116</v>
      </c>
    </row>
    <row r="9" spans="1:15" s="686" customFormat="1" ht="15" customHeight="1">
      <c r="A9" s="663"/>
      <c r="B9" s="687"/>
      <c r="C9" s="688"/>
      <c r="D9" s="688"/>
      <c r="E9" s="688"/>
      <c r="F9" s="688"/>
      <c r="G9" s="688"/>
      <c r="H9" s="688"/>
      <c r="I9" s="688"/>
      <c r="J9" s="688"/>
      <c r="K9" s="688"/>
      <c r="L9" s="688"/>
      <c r="M9" s="688"/>
      <c r="N9" s="688"/>
      <c r="O9" s="689"/>
    </row>
    <row r="10" spans="1:15" s="578" customFormat="1" ht="15" customHeight="1">
      <c r="A10" s="540" t="s">
        <v>504</v>
      </c>
      <c r="B10" s="585">
        <v>876221.82</v>
      </c>
      <c r="C10" s="587">
        <v>937479.76599999995</v>
      </c>
      <c r="D10" s="587">
        <v>928112.30300000007</v>
      </c>
      <c r="E10" s="587">
        <v>579031.64203169011</v>
      </c>
      <c r="F10" s="587">
        <v>619566.67452404974</v>
      </c>
      <c r="G10" s="587">
        <v>612831.8724802701</v>
      </c>
      <c r="H10" s="587">
        <v>631333.00243553973</v>
      </c>
      <c r="I10" s="587">
        <v>635538.18062884011</v>
      </c>
      <c r="J10" s="587">
        <v>651699.42731005978</v>
      </c>
      <c r="K10" s="587">
        <v>669321.96245461004</v>
      </c>
      <c r="L10" s="587">
        <v>643153.71560815943</v>
      </c>
      <c r="M10" s="587">
        <v>650536.61385794019</v>
      </c>
      <c r="N10" s="587">
        <v>649691.76019820001</v>
      </c>
      <c r="O10" s="636">
        <v>689720.88297222031</v>
      </c>
    </row>
    <row r="11" spans="1:15" s="563" customFormat="1" ht="15" customHeight="1">
      <c r="A11" s="535" t="s">
        <v>540</v>
      </c>
      <c r="B11" s="711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9"/>
    </row>
    <row r="12" spans="1:15" s="563" customFormat="1" ht="15" customHeight="1">
      <c r="A12" s="535" t="s">
        <v>541</v>
      </c>
      <c r="B12" s="589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638"/>
    </row>
    <row r="13" spans="1:15" s="598" customFormat="1" ht="15" customHeight="1">
      <c r="A13" s="535" t="s">
        <v>529</v>
      </c>
      <c r="B13" s="585">
        <v>215092.21599999999</v>
      </c>
      <c r="C13" s="587">
        <v>246632.26900000003</v>
      </c>
      <c r="D13" s="587">
        <v>301177.87400000001</v>
      </c>
      <c r="E13" s="587">
        <v>128363.30302655799</v>
      </c>
      <c r="F13" s="587">
        <v>135089.54585590999</v>
      </c>
      <c r="G13" s="587">
        <v>131750.88781573105</v>
      </c>
      <c r="H13" s="587">
        <v>139725.93761843091</v>
      </c>
      <c r="I13" s="587">
        <v>136396.03706031578</v>
      </c>
      <c r="J13" s="587">
        <v>142690.35323476803</v>
      </c>
      <c r="K13" s="587">
        <v>149068.80233082816</v>
      </c>
      <c r="L13" s="587">
        <v>137555.48371569411</v>
      </c>
      <c r="M13" s="587">
        <v>134578.85773069513</v>
      </c>
      <c r="N13" s="587">
        <v>135016.37973354792</v>
      </c>
      <c r="O13" s="636">
        <v>140707.71435086106</v>
      </c>
    </row>
    <row r="14" spans="1:15" s="742" customFormat="1" ht="15" customHeight="1">
      <c r="A14" s="528" t="s">
        <v>530</v>
      </c>
      <c r="B14" s="602">
        <v>24.547689990189927</v>
      </c>
      <c r="C14" s="603">
        <v>26.308009830688977</v>
      </c>
      <c r="D14" s="603">
        <v>32.450585239144274</v>
      </c>
      <c r="E14" s="603">
        <v>22.168616308456031</v>
      </c>
      <c r="F14" s="603">
        <v>21.803875419814275</v>
      </c>
      <c r="G14" s="603">
        <v>21.498700333992947</v>
      </c>
      <c r="H14" s="603">
        <v>22.131891898475114</v>
      </c>
      <c r="I14" s="603">
        <v>21.461501640288116</v>
      </c>
      <c r="J14" s="603">
        <v>21.895117174451663</v>
      </c>
      <c r="K14" s="603">
        <v>22.271613766287736</v>
      </c>
      <c r="L14" s="603">
        <v>21.387652807948577</v>
      </c>
      <c r="M14" s="603">
        <v>20.687360997652249</v>
      </c>
      <c r="N14" s="603">
        <v>20.781605679031358</v>
      </c>
      <c r="O14" s="604">
        <v>20.400674798261591</v>
      </c>
    </row>
    <row r="15" spans="1:15" s="598" customFormat="1" ht="15" customHeight="1">
      <c r="A15" s="535" t="s">
        <v>542</v>
      </c>
      <c r="B15" s="585">
        <v>86192.714999999997</v>
      </c>
      <c r="C15" s="587">
        <v>145658.519</v>
      </c>
      <c r="D15" s="587">
        <v>180243.19499999998</v>
      </c>
      <c r="E15" s="587">
        <v>48463.638056267999</v>
      </c>
      <c r="F15" s="587">
        <v>45288.950112419996</v>
      </c>
      <c r="G15" s="587">
        <v>44424.399926479004</v>
      </c>
      <c r="H15" s="587">
        <v>44293.608948031942</v>
      </c>
      <c r="I15" s="587">
        <v>43682.728056399021</v>
      </c>
      <c r="J15" s="587">
        <v>42832.507005767002</v>
      </c>
      <c r="K15" s="587">
        <v>53149.131436905023</v>
      </c>
      <c r="L15" s="587">
        <v>50828.807381806058</v>
      </c>
      <c r="M15" s="587">
        <v>51370.995668636031</v>
      </c>
      <c r="N15" s="587">
        <v>44849.192825935061</v>
      </c>
      <c r="O15" s="636">
        <v>45376.231632366012</v>
      </c>
    </row>
    <row r="16" spans="1:15" s="742" customFormat="1" ht="15" customHeight="1">
      <c r="A16" s="528" t="s">
        <v>530</v>
      </c>
      <c r="B16" s="611">
        <v>9.8368601457562441</v>
      </c>
      <c r="C16" s="612">
        <v>15.537244032635474</v>
      </c>
      <c r="D16" s="612">
        <v>19.420407898633357</v>
      </c>
      <c r="E16" s="612">
        <v>8.3697736942699947</v>
      </c>
      <c r="F16" s="612">
        <v>7.3097782651416656</v>
      </c>
      <c r="G16" s="612">
        <v>7.2490354894048412</v>
      </c>
      <c r="H16" s="612">
        <v>7.0158868263115073</v>
      </c>
      <c r="I16" s="612">
        <v>6.8733444170382771</v>
      </c>
      <c r="J16" s="612">
        <v>6.5724328134768379</v>
      </c>
      <c r="K16" s="612">
        <v>7.9407421866138641</v>
      </c>
      <c r="L16" s="612">
        <v>7.9030574104268165</v>
      </c>
      <c r="M16" s="612">
        <v>7.8967108959456782</v>
      </c>
      <c r="N16" s="612">
        <v>6.9031493969160111</v>
      </c>
      <c r="O16" s="613">
        <v>6.5789267445152326</v>
      </c>
    </row>
    <row r="17" spans="1:15" s="598" customFormat="1" ht="31.5">
      <c r="A17" s="535" t="s">
        <v>532</v>
      </c>
      <c r="B17" s="585" t="s">
        <v>442</v>
      </c>
      <c r="C17" s="587" t="s">
        <v>442</v>
      </c>
      <c r="D17" s="587" t="s">
        <v>442</v>
      </c>
      <c r="E17" s="587" t="s">
        <v>442</v>
      </c>
      <c r="F17" s="587" t="s">
        <v>442</v>
      </c>
      <c r="G17" s="587" t="s">
        <v>442</v>
      </c>
      <c r="H17" s="587" t="s">
        <v>442</v>
      </c>
      <c r="I17" s="587" t="s">
        <v>442</v>
      </c>
      <c r="J17" s="587" t="s">
        <v>442</v>
      </c>
      <c r="K17" s="587" t="s">
        <v>442</v>
      </c>
      <c r="L17" s="587" t="s">
        <v>442</v>
      </c>
      <c r="M17" s="587" t="s">
        <v>442</v>
      </c>
      <c r="N17" s="587" t="s">
        <v>442</v>
      </c>
      <c r="O17" s="636" t="s">
        <v>442</v>
      </c>
    </row>
    <row r="18" spans="1:15" s="742" customFormat="1" ht="15" customHeight="1">
      <c r="A18" s="528" t="s">
        <v>530</v>
      </c>
      <c r="B18" s="585" t="s">
        <v>442</v>
      </c>
      <c r="C18" s="587" t="s">
        <v>442</v>
      </c>
      <c r="D18" s="587" t="s">
        <v>442</v>
      </c>
      <c r="E18" s="587" t="s">
        <v>442</v>
      </c>
      <c r="F18" s="587" t="s">
        <v>442</v>
      </c>
      <c r="G18" s="587" t="s">
        <v>442</v>
      </c>
      <c r="H18" s="587" t="s">
        <v>442</v>
      </c>
      <c r="I18" s="587" t="s">
        <v>442</v>
      </c>
      <c r="J18" s="587" t="s">
        <v>442</v>
      </c>
      <c r="K18" s="587" t="s">
        <v>442</v>
      </c>
      <c r="L18" s="587" t="s">
        <v>442</v>
      </c>
      <c r="M18" s="587" t="s">
        <v>442</v>
      </c>
      <c r="N18" s="587" t="s">
        <v>442</v>
      </c>
      <c r="O18" s="636" t="s">
        <v>442</v>
      </c>
    </row>
    <row r="19" spans="1:15" s="598" customFormat="1" ht="15" customHeight="1">
      <c r="A19" s="535" t="s">
        <v>543</v>
      </c>
      <c r="B19" s="585">
        <v>28700.261999999999</v>
      </c>
      <c r="C19" s="587">
        <v>39319.864999999998</v>
      </c>
      <c r="D19" s="587">
        <v>14657.191999999999</v>
      </c>
      <c r="E19" s="587">
        <v>17558.870997472004</v>
      </c>
      <c r="F19" s="587">
        <v>16768.307946419998</v>
      </c>
      <c r="G19" s="587">
        <v>18414.595716413998</v>
      </c>
      <c r="H19" s="587">
        <v>21610.987021412006</v>
      </c>
      <c r="I19" s="587">
        <v>19324.667883932994</v>
      </c>
      <c r="J19" s="587">
        <v>18256.677910949995</v>
      </c>
      <c r="K19" s="587">
        <v>18347.878024959999</v>
      </c>
      <c r="L19" s="587">
        <v>17566.32850788</v>
      </c>
      <c r="M19" s="587">
        <v>17301.823864200003</v>
      </c>
      <c r="N19" s="587">
        <v>17420.703102320011</v>
      </c>
      <c r="O19" s="636">
        <v>18159.519400285</v>
      </c>
    </row>
    <row r="20" spans="1:15" s="742" customFormat="1" ht="15" customHeight="1">
      <c r="A20" s="528" t="s">
        <v>530</v>
      </c>
      <c r="B20" s="602">
        <v>3.2754562081094942</v>
      </c>
      <c r="C20" s="603">
        <v>4.1942094566764228</v>
      </c>
      <c r="D20" s="603">
        <v>1.5792476786077037</v>
      </c>
      <c r="E20" s="603">
        <v>3.0324544848467911</v>
      </c>
      <c r="F20" s="603">
        <v>2.7064573735024382</v>
      </c>
      <c r="G20" s="603">
        <v>3.0048364883317733</v>
      </c>
      <c r="H20" s="603">
        <v>3.4230726000449385</v>
      </c>
      <c r="I20" s="603">
        <v>3.0406777236911231</v>
      </c>
      <c r="J20" s="603">
        <v>2.8013954203252651</v>
      </c>
      <c r="K20" s="603">
        <v>2.7412634059806842</v>
      </c>
      <c r="L20" s="603">
        <v>2.7312799540105996</v>
      </c>
      <c r="M20" s="603">
        <v>2.6596233779361511</v>
      </c>
      <c r="N20" s="603">
        <v>2.6813797202854346</v>
      </c>
      <c r="O20" s="604">
        <v>2.6328794514717346</v>
      </c>
    </row>
    <row r="21" spans="1:15" s="598" customFormat="1" ht="31.5">
      <c r="A21" s="535" t="s">
        <v>534</v>
      </c>
      <c r="B21" s="585">
        <v>74742.611999999994</v>
      </c>
      <c r="C21" s="587">
        <v>59342.453000000001</v>
      </c>
      <c r="D21" s="587">
        <v>71764.713000000003</v>
      </c>
      <c r="E21" s="587">
        <v>43296.080071436001</v>
      </c>
      <c r="F21" s="587">
        <v>41536.628342709999</v>
      </c>
      <c r="G21" s="587">
        <v>41931.79741460798</v>
      </c>
      <c r="H21" s="587">
        <v>41397.430074593984</v>
      </c>
      <c r="I21" s="587">
        <v>40170.573281984027</v>
      </c>
      <c r="J21" s="587">
        <v>38343.539378610985</v>
      </c>
      <c r="K21" s="587">
        <v>36000.950807695001</v>
      </c>
      <c r="L21" s="587">
        <v>35563.771656964956</v>
      </c>
      <c r="M21" s="587">
        <v>33981.437470742974</v>
      </c>
      <c r="N21" s="587">
        <v>33632.230455990997</v>
      </c>
      <c r="O21" s="636">
        <v>32774.028044928025</v>
      </c>
    </row>
    <row r="22" spans="1:15" s="742" customFormat="1" ht="15" customHeight="1">
      <c r="A22" s="528" t="s">
        <v>530</v>
      </c>
      <c r="B22" s="602">
        <v>8.5301016585046927</v>
      </c>
      <c r="C22" s="603">
        <v>6.3299982732640663</v>
      </c>
      <c r="D22" s="603">
        <v>7.7323307500644134</v>
      </c>
      <c r="E22" s="603">
        <v>7.4773254047947919</v>
      </c>
      <c r="F22" s="603">
        <v>6.7041417898434226</v>
      </c>
      <c r="G22" s="603">
        <v>6.8423003596239944</v>
      </c>
      <c r="H22" s="603">
        <v>6.5571465320032498</v>
      </c>
      <c r="I22" s="603">
        <v>6.3207175440249426</v>
      </c>
      <c r="J22" s="603">
        <v>5.8836233042089559</v>
      </c>
      <c r="K22" s="603">
        <v>5.3787194843671964</v>
      </c>
      <c r="L22" s="603">
        <v>5.5295912616062903</v>
      </c>
      <c r="M22" s="603">
        <v>5.2236010620862015</v>
      </c>
      <c r="N22" s="603">
        <v>5.176644143636806</v>
      </c>
      <c r="O22" s="604">
        <v>4.7517813153191213</v>
      </c>
    </row>
    <row r="23" spans="1:15" s="598" customFormat="1" ht="15" customHeight="1">
      <c r="A23" s="535" t="s">
        <v>535</v>
      </c>
      <c r="B23" s="585">
        <v>227188.36600000001</v>
      </c>
      <c r="C23" s="587">
        <v>229026.408</v>
      </c>
      <c r="D23" s="587">
        <v>204419.27800000002</v>
      </c>
      <c r="E23" s="587">
        <v>188689.93198091007</v>
      </c>
      <c r="F23" s="587">
        <v>210535.45366155999</v>
      </c>
      <c r="G23" s="587">
        <v>213526.47772232979</v>
      </c>
      <c r="H23" s="587">
        <v>221729.31210216993</v>
      </c>
      <c r="I23" s="587">
        <v>230209.25897131002</v>
      </c>
      <c r="J23" s="587">
        <v>235553.77477238004</v>
      </c>
      <c r="K23" s="587">
        <v>240833.79423309004</v>
      </c>
      <c r="L23" s="587">
        <v>244546.40054464992</v>
      </c>
      <c r="M23" s="587">
        <v>253538.18516034001</v>
      </c>
      <c r="N23" s="587">
        <v>261778.41129406012</v>
      </c>
      <c r="O23" s="636">
        <v>287852.15233290783</v>
      </c>
    </row>
    <row r="24" spans="1:15" s="742" customFormat="1" ht="15" customHeight="1">
      <c r="A24" s="528" t="s">
        <v>530</v>
      </c>
      <c r="B24" s="602">
        <v>25.92817946487569</v>
      </c>
      <c r="C24" s="603">
        <v>24.430010791294244</v>
      </c>
      <c r="D24" s="603">
        <v>22.025274025486116</v>
      </c>
      <c r="E24" s="603">
        <v>32.587153841686458</v>
      </c>
      <c r="F24" s="603">
        <v>33.981081023005807</v>
      </c>
      <c r="G24" s="603">
        <v>34.842586900407042</v>
      </c>
      <c r="H24" s="603">
        <v>35.120817579120441</v>
      </c>
      <c r="I24" s="603">
        <v>36.222726814544323</v>
      </c>
      <c r="J24" s="603">
        <v>36.144542238535735</v>
      </c>
      <c r="K24" s="603">
        <v>35.981755827924466</v>
      </c>
      <c r="L24" s="603">
        <v>38.023009835745</v>
      </c>
      <c r="M24" s="603">
        <v>38.973699521193431</v>
      </c>
      <c r="N24" s="603">
        <v>40.292709147827267</v>
      </c>
      <c r="O24" s="604">
        <v>41.73458560402927</v>
      </c>
    </row>
    <row r="25" spans="1:15" s="598" customFormat="1" ht="15" customHeight="1">
      <c r="A25" s="535" t="s">
        <v>536</v>
      </c>
      <c r="B25" s="585">
        <v>7.4879999999999995</v>
      </c>
      <c r="C25" s="587">
        <v>0.53400000000000003</v>
      </c>
      <c r="D25" s="587">
        <v>2980.4929999999999</v>
      </c>
      <c r="E25" s="587">
        <v>5123.6998057299998</v>
      </c>
      <c r="F25" s="587">
        <v>4510.0178336499994</v>
      </c>
      <c r="G25" s="587">
        <v>4752.0302727099997</v>
      </c>
      <c r="H25" s="587">
        <v>4239.6387375799995</v>
      </c>
      <c r="I25" s="587">
        <v>4239.60459343</v>
      </c>
      <c r="J25" s="587">
        <v>3831.2443562499998</v>
      </c>
      <c r="K25" s="587">
        <v>3831.2397024899997</v>
      </c>
      <c r="L25" s="587">
        <v>3831.2204030899998</v>
      </c>
      <c r="M25" s="587">
        <v>4185.0465129499999</v>
      </c>
      <c r="N25" s="587">
        <v>4265.7463600199999</v>
      </c>
      <c r="O25" s="636">
        <v>3831.2383461899994</v>
      </c>
    </row>
    <row r="26" spans="1:15" s="742" customFormat="1" ht="15" customHeight="1">
      <c r="A26" s="528" t="s">
        <v>530</v>
      </c>
      <c r="B26" s="585" t="s">
        <v>442</v>
      </c>
      <c r="C26" s="587" t="s">
        <v>442</v>
      </c>
      <c r="D26" s="603">
        <v>0.3211349521352051</v>
      </c>
      <c r="E26" s="603">
        <v>0.88487388836853631</v>
      </c>
      <c r="F26" s="603">
        <v>0.72793099098084779</v>
      </c>
      <c r="G26" s="603">
        <v>0.77542152849809387</v>
      </c>
      <c r="H26" s="603">
        <v>0.67153763880938167</v>
      </c>
      <c r="I26" s="603">
        <v>0.66708888980282466</v>
      </c>
      <c r="J26" s="603">
        <v>0.58788518075944296</v>
      </c>
      <c r="K26" s="603">
        <v>0.57240609413736587</v>
      </c>
      <c r="L26" s="603">
        <v>0.59569280408607106</v>
      </c>
      <c r="M26" s="603">
        <v>0.64332220874256618</v>
      </c>
      <c r="N26" s="603">
        <v>0.65658003092399675</v>
      </c>
      <c r="O26" s="604">
        <v>0.55547663421180027</v>
      </c>
    </row>
    <row r="27" spans="1:15" s="598" customFormat="1" ht="15" customHeight="1">
      <c r="A27" s="535" t="s">
        <v>537</v>
      </c>
      <c r="B27" s="585">
        <v>244298.16099999999</v>
      </c>
      <c r="C27" s="587">
        <v>217499.71799999999</v>
      </c>
      <c r="D27" s="587">
        <v>152869.55799999999</v>
      </c>
      <c r="E27" s="587">
        <v>147536.11809331598</v>
      </c>
      <c r="F27" s="587">
        <v>165837.77077137973</v>
      </c>
      <c r="G27" s="587">
        <v>158031.68361199825</v>
      </c>
      <c r="H27" s="587">
        <v>158336.08793332087</v>
      </c>
      <c r="I27" s="587">
        <v>161515.31078146835</v>
      </c>
      <c r="J27" s="587">
        <v>170191.33065133376</v>
      </c>
      <c r="K27" s="587">
        <v>168090.16591864187</v>
      </c>
      <c r="L27" s="587">
        <v>153261.70339807437</v>
      </c>
      <c r="M27" s="587">
        <v>155580.26745037612</v>
      </c>
      <c r="N27" s="587">
        <v>152729.09642632594</v>
      </c>
      <c r="O27" s="636">
        <v>161019.99886468236</v>
      </c>
    </row>
    <row r="28" spans="1:15" s="742" customFormat="1" ht="15" customHeight="1">
      <c r="A28" s="725" t="s">
        <v>530</v>
      </c>
      <c r="B28" s="726">
        <v>27.88085795443898</v>
      </c>
      <c r="C28" s="727">
        <v>23.200470654211433</v>
      </c>
      <c r="D28" s="727">
        <v>16.471019455928921</v>
      </c>
      <c r="E28" s="727">
        <v>25.479802377577386</v>
      </c>
      <c r="F28" s="727">
        <v>26.766735137711546</v>
      </c>
      <c r="G28" s="727">
        <v>25.787118899741301</v>
      </c>
      <c r="H28" s="727">
        <v>25.079646925235355</v>
      </c>
      <c r="I28" s="727">
        <v>25.413942970610403</v>
      </c>
      <c r="J28" s="727">
        <v>26.115003868242106</v>
      </c>
      <c r="K28" s="727">
        <v>25.113499234688696</v>
      </c>
      <c r="L28" s="727">
        <v>23.82971592617664</v>
      </c>
      <c r="M28" s="727">
        <v>23.915681936443733</v>
      </c>
      <c r="N28" s="727">
        <v>23.507931881379136</v>
      </c>
      <c r="O28" s="728">
        <v>23.345675452191248</v>
      </c>
    </row>
    <row r="29" spans="1:15" s="686" customFormat="1" ht="15" customHeight="1">
      <c r="A29" s="743"/>
      <c r="B29" s="741"/>
      <c r="C29" s="741"/>
      <c r="D29" s="741"/>
      <c r="E29" s="741"/>
      <c r="F29" s="741"/>
      <c r="G29" s="741"/>
      <c r="H29" s="741"/>
      <c r="I29" s="741"/>
      <c r="J29" s="741"/>
      <c r="K29" s="741"/>
      <c r="L29" s="741"/>
    </row>
    <row r="30" spans="1:15" s="563" customFormat="1">
      <c r="A30" s="698" t="s">
        <v>538</v>
      </c>
      <c r="B30" s="706"/>
      <c r="C30" s="706"/>
      <c r="D30" s="706"/>
      <c r="E30" s="706"/>
      <c r="F30" s="706"/>
      <c r="G30" s="706"/>
      <c r="H30" s="706"/>
      <c r="I30" s="706"/>
      <c r="J30" s="706"/>
      <c r="K30" s="706"/>
      <c r="L30" s="706"/>
      <c r="M30" s="706"/>
      <c r="N30" s="706"/>
      <c r="O30" s="1966"/>
    </row>
    <row r="31" spans="1:15" s="563" customFormat="1" ht="15" customHeight="1">
      <c r="A31" s="540" t="s">
        <v>504</v>
      </c>
      <c r="B31" s="585">
        <v>83920.775000000009</v>
      </c>
      <c r="C31" s="587">
        <v>78344.94</v>
      </c>
      <c r="D31" s="587">
        <v>115707.637</v>
      </c>
      <c r="E31" s="587">
        <v>68585.309324170012</v>
      </c>
      <c r="F31" s="587">
        <v>104675.33187250998</v>
      </c>
      <c r="G31" s="587">
        <v>102384.83420042998</v>
      </c>
      <c r="H31" s="587">
        <v>110127.74691996003</v>
      </c>
      <c r="I31" s="587">
        <v>103605.9699620201</v>
      </c>
      <c r="J31" s="587">
        <v>106754.81649165001</v>
      </c>
      <c r="K31" s="587">
        <v>121242.59192616999</v>
      </c>
      <c r="L31" s="587">
        <v>107994.16222835002</v>
      </c>
      <c r="M31" s="587">
        <v>107043.46240950997</v>
      </c>
      <c r="N31" s="587">
        <v>112809.29491570996</v>
      </c>
      <c r="O31" s="636">
        <v>120927.46666373007</v>
      </c>
    </row>
    <row r="32" spans="1:15" s="563" customFormat="1" ht="15" customHeight="1">
      <c r="A32" s="535" t="s">
        <v>540</v>
      </c>
      <c r="B32" s="597"/>
      <c r="C32" s="452"/>
      <c r="D32" s="452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636"/>
    </row>
    <row r="33" spans="1:27" s="563" customFormat="1" ht="14.25" customHeight="1">
      <c r="A33" s="535" t="s">
        <v>541</v>
      </c>
      <c r="B33" s="585"/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636"/>
    </row>
    <row r="34" spans="1:27" s="742" customFormat="1" ht="15" customHeight="1">
      <c r="A34" s="703" t="s">
        <v>529</v>
      </c>
      <c r="B34" s="589">
        <v>45666.063000000002</v>
      </c>
      <c r="C34" s="590">
        <v>47481.849000000002</v>
      </c>
      <c r="D34" s="590">
        <v>63012.526000000005</v>
      </c>
      <c r="E34" s="590">
        <v>41858.252953029994</v>
      </c>
      <c r="F34" s="590">
        <v>52998.768050090024</v>
      </c>
      <c r="G34" s="590">
        <v>51366.992820319989</v>
      </c>
      <c r="H34" s="590">
        <v>57648.328489120016</v>
      </c>
      <c r="I34" s="590">
        <v>49116.806401169961</v>
      </c>
      <c r="J34" s="590">
        <v>51021.728141439009</v>
      </c>
      <c r="K34" s="590">
        <v>53317.544389430026</v>
      </c>
      <c r="L34" s="590">
        <v>55123.262738689948</v>
      </c>
      <c r="M34" s="590">
        <v>55976.583866210021</v>
      </c>
      <c r="N34" s="590">
        <v>57542.114873829974</v>
      </c>
      <c r="O34" s="638">
        <v>61874.729131770022</v>
      </c>
    </row>
    <row r="35" spans="1:27" s="745" customFormat="1" ht="15" customHeight="1">
      <c r="A35" s="703" t="s">
        <v>531</v>
      </c>
      <c r="B35" s="589">
        <v>4204.4170000000004</v>
      </c>
      <c r="C35" s="590">
        <v>2147.5969999999998</v>
      </c>
      <c r="D35" s="590">
        <v>18055.547000000002</v>
      </c>
      <c r="E35" s="590">
        <v>1900.36168122</v>
      </c>
      <c r="F35" s="590">
        <v>1826.6203133299996</v>
      </c>
      <c r="G35" s="590">
        <v>1518.7312881600003</v>
      </c>
      <c r="H35" s="590">
        <v>1398.15434807</v>
      </c>
      <c r="I35" s="590">
        <v>1382.6952290199997</v>
      </c>
      <c r="J35" s="590">
        <v>1307.4294266800002</v>
      </c>
      <c r="K35" s="590">
        <v>1330.9371597500005</v>
      </c>
      <c r="L35" s="590">
        <v>1648.7658669500004</v>
      </c>
      <c r="M35" s="590">
        <v>1397.6722690600002</v>
      </c>
      <c r="N35" s="590">
        <v>1457.8938517700003</v>
      </c>
      <c r="O35" s="638">
        <v>1318.8062933700005</v>
      </c>
    </row>
    <row r="36" spans="1:27" s="745" customFormat="1" ht="31.5">
      <c r="A36" s="703" t="s">
        <v>532</v>
      </c>
      <c r="B36" s="589" t="s">
        <v>442</v>
      </c>
      <c r="C36" s="590" t="s">
        <v>442</v>
      </c>
      <c r="D36" s="590" t="s">
        <v>442</v>
      </c>
      <c r="E36" s="590" t="s">
        <v>442</v>
      </c>
      <c r="F36" s="590" t="s">
        <v>442</v>
      </c>
      <c r="G36" s="590" t="s">
        <v>442</v>
      </c>
      <c r="H36" s="590" t="s">
        <v>442</v>
      </c>
      <c r="I36" s="590" t="s">
        <v>442</v>
      </c>
      <c r="J36" s="590" t="s">
        <v>442</v>
      </c>
      <c r="K36" s="590" t="s">
        <v>442</v>
      </c>
      <c r="L36" s="590" t="s">
        <v>442</v>
      </c>
      <c r="M36" s="590" t="s">
        <v>442</v>
      </c>
      <c r="N36" s="590" t="s">
        <v>442</v>
      </c>
      <c r="O36" s="638" t="s">
        <v>442</v>
      </c>
    </row>
    <row r="37" spans="1:27" s="742" customFormat="1" ht="15" customHeight="1">
      <c r="A37" s="703" t="s">
        <v>533</v>
      </c>
      <c r="B37" s="589">
        <v>283.62299999999999</v>
      </c>
      <c r="C37" s="590">
        <v>1067.3240000000001</v>
      </c>
      <c r="D37" s="590">
        <v>514.62199999999996</v>
      </c>
      <c r="E37" s="590">
        <v>3.2684197000000004</v>
      </c>
      <c r="F37" s="590">
        <v>3.2684197000000004</v>
      </c>
      <c r="G37" s="590">
        <v>3.2684197000000004</v>
      </c>
      <c r="H37" s="590">
        <v>3.2684197000000004</v>
      </c>
      <c r="I37" s="590">
        <v>3.2684197000000004</v>
      </c>
      <c r="J37" s="590">
        <v>3.2684197000000004</v>
      </c>
      <c r="K37" s="590">
        <v>265.66791969999997</v>
      </c>
      <c r="L37" s="590">
        <v>3.2684197000000004</v>
      </c>
      <c r="M37" s="590">
        <v>3.2684197000000004</v>
      </c>
      <c r="N37" s="590">
        <v>3.2684197000000004</v>
      </c>
      <c r="O37" s="638">
        <v>1028.6415200650001</v>
      </c>
    </row>
    <row r="38" spans="1:27" s="742" customFormat="1" ht="31.5">
      <c r="A38" s="703" t="s">
        <v>534</v>
      </c>
      <c r="B38" s="589">
        <v>3360.3319999999999</v>
      </c>
      <c r="C38" s="590">
        <v>2661.884</v>
      </c>
      <c r="D38" s="590">
        <v>10966.450999999999</v>
      </c>
      <c r="E38" s="590">
        <v>4079.4534495600001</v>
      </c>
      <c r="F38" s="590">
        <v>4021.7458375900001</v>
      </c>
      <c r="G38" s="590">
        <v>3972.3770036200008</v>
      </c>
      <c r="H38" s="590">
        <v>3947.8310289299993</v>
      </c>
      <c r="I38" s="590">
        <v>3900.2238055499997</v>
      </c>
      <c r="J38" s="590">
        <v>3866.4007463200014</v>
      </c>
      <c r="K38" s="590">
        <v>3832.5047271399999</v>
      </c>
      <c r="L38" s="590">
        <v>3807.2200094799996</v>
      </c>
      <c r="M38" s="590">
        <v>3695.0771047900002</v>
      </c>
      <c r="N38" s="590">
        <v>3516.0773107300006</v>
      </c>
      <c r="O38" s="638">
        <v>3449.7108016899997</v>
      </c>
    </row>
    <row r="39" spans="1:27" s="742" customFormat="1" ht="15" customHeight="1">
      <c r="A39" s="703" t="s">
        <v>535</v>
      </c>
      <c r="B39" s="589">
        <v>22890.896000000001</v>
      </c>
      <c r="C39" s="590">
        <v>18093.149000000001</v>
      </c>
      <c r="D39" s="590">
        <v>14628.316999999999</v>
      </c>
      <c r="E39" s="590">
        <v>5654.9127758499981</v>
      </c>
      <c r="F39" s="590">
        <v>19983.867424280012</v>
      </c>
      <c r="G39" s="590">
        <v>20676.936607879994</v>
      </c>
      <c r="H39" s="590">
        <v>22034.730962389996</v>
      </c>
      <c r="I39" s="590">
        <v>24185.540884780006</v>
      </c>
      <c r="J39" s="590">
        <v>25234.931207310012</v>
      </c>
      <c r="K39" s="590">
        <v>24982.303982790007</v>
      </c>
      <c r="L39" s="590">
        <v>25151.211389809992</v>
      </c>
      <c r="M39" s="590">
        <v>25939.347714679996</v>
      </c>
      <c r="N39" s="590">
        <v>26727.876116249994</v>
      </c>
      <c r="O39" s="638">
        <v>28316.32333979995</v>
      </c>
    </row>
    <row r="40" spans="1:27" s="742" customFormat="1" ht="15" customHeight="1">
      <c r="A40" s="703" t="s">
        <v>536</v>
      </c>
      <c r="B40" s="589" t="s">
        <v>442</v>
      </c>
      <c r="C40" s="590" t="s">
        <v>442</v>
      </c>
      <c r="D40" s="590" t="s">
        <v>442</v>
      </c>
      <c r="E40" s="590" t="s">
        <v>442</v>
      </c>
      <c r="F40" s="590" t="s">
        <v>442</v>
      </c>
      <c r="G40" s="590" t="s">
        <v>442</v>
      </c>
      <c r="H40" s="590" t="s">
        <v>442</v>
      </c>
      <c r="I40" s="590" t="s">
        <v>442</v>
      </c>
      <c r="J40" s="590" t="s">
        <v>442</v>
      </c>
      <c r="K40" s="590" t="s">
        <v>442</v>
      </c>
      <c r="L40" s="590" t="s">
        <v>442</v>
      </c>
      <c r="M40" s="590" t="s">
        <v>442</v>
      </c>
      <c r="N40" s="590" t="s">
        <v>442</v>
      </c>
      <c r="O40" s="638" t="s">
        <v>442</v>
      </c>
    </row>
    <row r="41" spans="1:27" s="742" customFormat="1" ht="15" customHeight="1">
      <c r="A41" s="528" t="s">
        <v>537</v>
      </c>
      <c r="B41" s="589">
        <v>7515.4440000000004</v>
      </c>
      <c r="C41" s="590">
        <v>6893.1370000000006</v>
      </c>
      <c r="D41" s="590">
        <v>8530.1739999999991</v>
      </c>
      <c r="E41" s="590">
        <v>15089.060044810014</v>
      </c>
      <c r="F41" s="590">
        <v>25841.061827519945</v>
      </c>
      <c r="G41" s="590">
        <v>24846.528060749995</v>
      </c>
      <c r="H41" s="590">
        <v>25095.433671750023</v>
      </c>
      <c r="I41" s="590">
        <v>25017.435221800137</v>
      </c>
      <c r="J41" s="590">
        <v>25321.058550200989</v>
      </c>
      <c r="K41" s="590">
        <v>37513.633747359956</v>
      </c>
      <c r="L41" s="590">
        <v>22260.43380372008</v>
      </c>
      <c r="M41" s="590">
        <v>20031.513035069958</v>
      </c>
      <c r="N41" s="590">
        <v>23562.06434343</v>
      </c>
      <c r="O41" s="638">
        <v>24939.255577035095</v>
      </c>
    </row>
    <row r="42" spans="1:27" s="563" customFormat="1" ht="15" customHeight="1">
      <c r="A42" s="539"/>
      <c r="B42" s="657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30"/>
    </row>
    <row r="43" spans="1:27" s="563" customFormat="1" ht="15" customHeight="1">
      <c r="A43" s="698" t="s">
        <v>539</v>
      </c>
      <c r="B43" s="706"/>
      <c r="C43" s="706"/>
      <c r="D43" s="706"/>
      <c r="E43" s="706"/>
      <c r="F43" s="706"/>
      <c r="G43" s="706"/>
      <c r="H43" s="706"/>
      <c r="I43" s="706"/>
      <c r="J43" s="706"/>
      <c r="K43" s="706"/>
      <c r="L43" s="706"/>
      <c r="M43" s="1962"/>
      <c r="N43" s="1962"/>
      <c r="O43" s="1963"/>
    </row>
    <row r="44" spans="1:27" s="563" customFormat="1" ht="15" customHeight="1">
      <c r="A44" s="540" t="s">
        <v>504</v>
      </c>
      <c r="B44" s="587">
        <v>792301.04499999993</v>
      </c>
      <c r="C44" s="587">
        <v>859134.826</v>
      </c>
      <c r="D44" s="587">
        <v>812404.66600000008</v>
      </c>
      <c r="E44" s="587">
        <v>510446.33270752005</v>
      </c>
      <c r="F44" s="587">
        <v>514891.34265153977</v>
      </c>
      <c r="G44" s="587">
        <v>510447.03827984008</v>
      </c>
      <c r="H44" s="587">
        <v>521205.25551557966</v>
      </c>
      <c r="I44" s="587">
        <v>531932.21066682006</v>
      </c>
      <c r="J44" s="587">
        <v>544944.61081840983</v>
      </c>
      <c r="K44" s="587">
        <v>548079.37052844011</v>
      </c>
      <c r="L44" s="587">
        <v>535159.55337980937</v>
      </c>
      <c r="M44" s="587">
        <v>543493.15144843026</v>
      </c>
      <c r="N44" s="587">
        <v>536882.46528249001</v>
      </c>
      <c r="O44" s="636">
        <v>568793.41630849021</v>
      </c>
    </row>
    <row r="45" spans="1:27" s="563" customFormat="1" ht="15" customHeight="1">
      <c r="A45" s="535" t="s">
        <v>540</v>
      </c>
      <c r="B45" s="452"/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3"/>
    </row>
    <row r="46" spans="1:27" s="563" customFormat="1" ht="15" customHeight="1">
      <c r="A46" s="535" t="s">
        <v>541</v>
      </c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638"/>
    </row>
    <row r="47" spans="1:27" s="746" customFormat="1" ht="15" customHeight="1">
      <c r="A47" s="703" t="s">
        <v>544</v>
      </c>
      <c r="B47" s="590">
        <v>169426.15299999999</v>
      </c>
      <c r="C47" s="590">
        <v>199150.42000000004</v>
      </c>
      <c r="D47" s="590">
        <v>238165.34800000003</v>
      </c>
      <c r="E47" s="590">
        <v>86505.050073527993</v>
      </c>
      <c r="F47" s="590">
        <v>82090.777805819976</v>
      </c>
      <c r="G47" s="590">
        <v>80383.894995411058</v>
      </c>
      <c r="H47" s="590">
        <v>82077.609129310891</v>
      </c>
      <c r="I47" s="590">
        <v>87279.230659145804</v>
      </c>
      <c r="J47" s="590">
        <v>91668.625093329028</v>
      </c>
      <c r="K47" s="590">
        <v>95751.257941398115</v>
      </c>
      <c r="L47" s="590">
        <v>82432.220977004152</v>
      </c>
      <c r="M47" s="590">
        <v>78602.27386448512</v>
      </c>
      <c r="N47" s="590">
        <v>77474.26485971795</v>
      </c>
      <c r="O47" s="638">
        <v>78832.985219091031</v>
      </c>
      <c r="P47" s="747"/>
      <c r="Q47" s="747"/>
      <c r="R47" s="747"/>
      <c r="S47" s="747"/>
      <c r="T47" s="747"/>
      <c r="U47" s="747"/>
      <c r="V47" s="747"/>
      <c r="W47" s="747"/>
      <c r="X47" s="747"/>
      <c r="Y47" s="747"/>
      <c r="Z47" s="747"/>
      <c r="AA47" s="747"/>
    </row>
    <row r="48" spans="1:27" s="746" customFormat="1" ht="15" customHeight="1">
      <c r="A48" s="703" t="s">
        <v>531</v>
      </c>
      <c r="B48" s="590">
        <v>81988.297999999995</v>
      </c>
      <c r="C48" s="590">
        <v>143510.92199999999</v>
      </c>
      <c r="D48" s="590">
        <v>162187.64799999999</v>
      </c>
      <c r="E48" s="590">
        <v>46563.276375048001</v>
      </c>
      <c r="F48" s="590">
        <v>43462.329799089996</v>
      </c>
      <c r="G48" s="590">
        <v>42905.668638319003</v>
      </c>
      <c r="H48" s="590">
        <v>42895.454599961944</v>
      </c>
      <c r="I48" s="590">
        <v>42300.032827379022</v>
      </c>
      <c r="J48" s="590">
        <v>41525.077579087003</v>
      </c>
      <c r="K48" s="590">
        <v>51818.194277155024</v>
      </c>
      <c r="L48" s="590">
        <v>49180.041514856057</v>
      </c>
      <c r="M48" s="590">
        <v>49973.323399576031</v>
      </c>
      <c r="N48" s="590">
        <v>43391.29897416506</v>
      </c>
      <c r="O48" s="638">
        <v>44057.425338996014</v>
      </c>
      <c r="P48" s="748"/>
      <c r="Q48" s="748"/>
      <c r="R48" s="748"/>
      <c r="S48" s="748"/>
      <c r="T48" s="748"/>
      <c r="U48" s="748"/>
      <c r="V48" s="748"/>
      <c r="W48" s="748"/>
      <c r="X48" s="747"/>
    </row>
    <row r="49" spans="1:15" s="742" customFormat="1" ht="31.5">
      <c r="A49" s="703" t="s">
        <v>532</v>
      </c>
      <c r="B49" s="590" t="s">
        <v>442</v>
      </c>
      <c r="C49" s="590" t="s">
        <v>442</v>
      </c>
      <c r="D49" s="590" t="s">
        <v>442</v>
      </c>
      <c r="E49" s="590" t="s">
        <v>442</v>
      </c>
      <c r="F49" s="590" t="s">
        <v>442</v>
      </c>
      <c r="G49" s="590" t="s">
        <v>442</v>
      </c>
      <c r="H49" s="590" t="s">
        <v>442</v>
      </c>
      <c r="I49" s="590" t="s">
        <v>442</v>
      </c>
      <c r="J49" s="590" t="s">
        <v>442</v>
      </c>
      <c r="K49" s="590" t="s">
        <v>442</v>
      </c>
      <c r="L49" s="590" t="s">
        <v>442</v>
      </c>
      <c r="M49" s="590" t="s">
        <v>442</v>
      </c>
      <c r="N49" s="590" t="s">
        <v>442</v>
      </c>
      <c r="O49" s="638">
        <v>0</v>
      </c>
    </row>
    <row r="50" spans="1:15" s="742" customFormat="1" ht="15" customHeight="1">
      <c r="A50" s="703" t="s">
        <v>533</v>
      </c>
      <c r="B50" s="590">
        <v>28416.638999999999</v>
      </c>
      <c r="C50" s="590">
        <v>38252.540999999997</v>
      </c>
      <c r="D50" s="590">
        <v>14142.57</v>
      </c>
      <c r="E50" s="590">
        <v>17555.602577772002</v>
      </c>
      <c r="F50" s="590">
        <v>16765.039526719997</v>
      </c>
      <c r="G50" s="590">
        <v>18411.327296713996</v>
      </c>
      <c r="H50" s="590">
        <v>21607.718601712004</v>
      </c>
      <c r="I50" s="590">
        <v>19321.399464232993</v>
      </c>
      <c r="J50" s="590">
        <v>18253.409491249993</v>
      </c>
      <c r="K50" s="590">
        <v>18082.210105259997</v>
      </c>
      <c r="L50" s="590">
        <v>17563.060088179998</v>
      </c>
      <c r="M50" s="590">
        <v>17298.555444500002</v>
      </c>
      <c r="N50" s="590">
        <v>17417.434682620009</v>
      </c>
      <c r="O50" s="638">
        <v>17130.877880219999</v>
      </c>
    </row>
    <row r="51" spans="1:15" s="742" customFormat="1" ht="31.5">
      <c r="A51" s="703" t="s">
        <v>534</v>
      </c>
      <c r="B51" s="590">
        <v>71382.28</v>
      </c>
      <c r="C51" s="590">
        <v>56680.569000000003</v>
      </c>
      <c r="D51" s="590">
        <v>60798.262000000002</v>
      </c>
      <c r="E51" s="590">
        <v>39216.626621875999</v>
      </c>
      <c r="F51" s="590">
        <v>37514.882505119996</v>
      </c>
      <c r="G51" s="590">
        <v>37959.420410987979</v>
      </c>
      <c r="H51" s="590">
        <v>37449.599045663985</v>
      </c>
      <c r="I51" s="590">
        <v>36270.349476434028</v>
      </c>
      <c r="J51" s="590">
        <v>34477.138632290982</v>
      </c>
      <c r="K51" s="590">
        <v>32168.446080555004</v>
      </c>
      <c r="L51" s="590">
        <v>31756.551647484954</v>
      </c>
      <c r="M51" s="590">
        <v>30286.360365952973</v>
      </c>
      <c r="N51" s="590">
        <v>30116.153145260996</v>
      </c>
      <c r="O51" s="638">
        <v>29324.317243238023</v>
      </c>
    </row>
    <row r="52" spans="1:15" s="742" customFormat="1" ht="15" customHeight="1">
      <c r="A52" s="703" t="s">
        <v>545</v>
      </c>
      <c r="B52" s="590">
        <v>204297.47</v>
      </c>
      <c r="C52" s="590">
        <v>210933.25899999999</v>
      </c>
      <c r="D52" s="590">
        <v>189790.96100000001</v>
      </c>
      <c r="E52" s="590">
        <v>183035.01920506006</v>
      </c>
      <c r="F52" s="590">
        <v>190551.58623727999</v>
      </c>
      <c r="G52" s="590">
        <v>192849.54111444979</v>
      </c>
      <c r="H52" s="590">
        <v>199694.58113977994</v>
      </c>
      <c r="I52" s="590">
        <v>206023.71808653002</v>
      </c>
      <c r="J52" s="590">
        <v>210318.84356507004</v>
      </c>
      <c r="K52" s="590">
        <v>215851.49025030003</v>
      </c>
      <c r="L52" s="590">
        <v>219395.18915483993</v>
      </c>
      <c r="M52" s="590">
        <v>227598.83744566003</v>
      </c>
      <c r="N52" s="590">
        <v>235050.53517781012</v>
      </c>
      <c r="O52" s="638">
        <v>259535.82899310786</v>
      </c>
    </row>
    <row r="53" spans="1:15" s="742" customFormat="1" ht="15" customHeight="1">
      <c r="A53" s="703" t="s">
        <v>536</v>
      </c>
      <c r="B53" s="590">
        <v>7.4879999999999995</v>
      </c>
      <c r="C53" s="590">
        <v>0.53400000000000003</v>
      </c>
      <c r="D53" s="590">
        <v>2980.4929999999999</v>
      </c>
      <c r="E53" s="590">
        <v>5123.6998057299998</v>
      </c>
      <c r="F53" s="590">
        <v>4510.0178336499994</v>
      </c>
      <c r="G53" s="590">
        <v>4752.0302727099997</v>
      </c>
      <c r="H53" s="590">
        <v>4239.6387375799995</v>
      </c>
      <c r="I53" s="590">
        <v>4239.60459343</v>
      </c>
      <c r="J53" s="590">
        <v>3831.2443562499998</v>
      </c>
      <c r="K53" s="590">
        <v>3831.2397024899997</v>
      </c>
      <c r="L53" s="590">
        <v>3831.2204030899998</v>
      </c>
      <c r="M53" s="590">
        <v>4185.0465129499999</v>
      </c>
      <c r="N53" s="590">
        <v>4265.7463600199999</v>
      </c>
      <c r="O53" s="638">
        <v>3831.2383461899994</v>
      </c>
    </row>
    <row r="54" spans="1:15" s="742" customFormat="1" ht="15" customHeight="1">
      <c r="A54" s="725" t="s">
        <v>537</v>
      </c>
      <c r="B54" s="641">
        <v>236782.717</v>
      </c>
      <c r="C54" s="641">
        <v>210606.58100000001</v>
      </c>
      <c r="D54" s="641">
        <v>144339.38399999999</v>
      </c>
      <c r="E54" s="641">
        <v>132447.05804850598</v>
      </c>
      <c r="F54" s="641">
        <v>139996.70894385979</v>
      </c>
      <c r="G54" s="641">
        <v>133185.15555124826</v>
      </c>
      <c r="H54" s="641">
        <v>133240.65426157086</v>
      </c>
      <c r="I54" s="641">
        <v>136497.8755596682</v>
      </c>
      <c r="J54" s="641">
        <v>144870.27210113278</v>
      </c>
      <c r="K54" s="641">
        <v>130576.53217128191</v>
      </c>
      <c r="L54" s="641">
        <v>131001.26959435429</v>
      </c>
      <c r="M54" s="641">
        <v>135548.75441530618</v>
      </c>
      <c r="N54" s="641">
        <v>129167.03208289594</v>
      </c>
      <c r="O54" s="642">
        <v>136080.74328764726</v>
      </c>
    </row>
    <row r="55" spans="1:15" s="563" customFormat="1" ht="15" customHeight="1">
      <c r="A55" s="65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</row>
    <row r="56" spans="1:15" s="563" customFormat="1" ht="15" customHeight="1">
      <c r="A56" s="572" t="s">
        <v>337</v>
      </c>
      <c r="B56" s="446"/>
      <c r="C56" s="531"/>
      <c r="D56" s="446"/>
      <c r="E56" s="531"/>
      <c r="F56" s="531"/>
      <c r="G56" s="446"/>
      <c r="H56" s="446"/>
      <c r="I56" s="446"/>
      <c r="J56" s="446"/>
      <c r="K56" s="446"/>
      <c r="L56" s="446"/>
    </row>
    <row r="57" spans="1:15" s="563" customFormat="1" ht="15" customHeight="1">
      <c r="A57" s="1726" t="s">
        <v>996</v>
      </c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</row>
    <row r="58" spans="1:15" s="563" customFormat="1" ht="15" customHeight="1">
      <c r="A58" s="749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</row>
    <row r="59" spans="1:15" s="563" customFormat="1">
      <c r="A59" s="65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</row>
    <row r="60" spans="1:15" s="563" customFormat="1">
      <c r="A60" s="650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</row>
    <row r="61" spans="1:15" s="563" customFormat="1">
      <c r="A61" s="650"/>
      <c r="B61" s="531"/>
      <c r="C61" s="531"/>
      <c r="D61" s="531"/>
      <c r="E61" s="531"/>
      <c r="F61" s="531"/>
      <c r="G61" s="531"/>
      <c r="H61" s="531"/>
      <c r="I61" s="531"/>
      <c r="J61" s="531"/>
      <c r="K61" s="531"/>
      <c r="L61" s="531"/>
    </row>
    <row r="62" spans="1:15" s="563" customFormat="1">
      <c r="A62" s="650"/>
      <c r="B62" s="531"/>
      <c r="C62" s="531"/>
      <c r="D62" s="531"/>
      <c r="E62" s="531"/>
      <c r="F62" s="531"/>
      <c r="G62" s="531"/>
      <c r="H62" s="531"/>
      <c r="I62" s="531"/>
      <c r="J62" s="531"/>
      <c r="K62" s="531"/>
      <c r="L62" s="531"/>
    </row>
    <row r="63" spans="1:15" s="563" customFormat="1">
      <c r="A63" s="650"/>
      <c r="B63" s="531"/>
      <c r="C63" s="531"/>
      <c r="D63" s="531"/>
      <c r="E63" s="531"/>
      <c r="F63" s="531"/>
      <c r="G63" s="531"/>
      <c r="H63" s="531"/>
      <c r="I63" s="531"/>
      <c r="J63" s="531"/>
      <c r="K63" s="531"/>
      <c r="L63" s="531"/>
    </row>
  </sheetData>
  <mergeCells count="3">
    <mergeCell ref="A1:O1"/>
    <mergeCell ref="A3:O3"/>
    <mergeCell ref="A5:O5"/>
  </mergeCells>
  <hyperlinks>
    <hyperlink ref="A5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&amp;C67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Y67"/>
  <sheetViews>
    <sheetView view="pageBreakPreview" topLeftCell="A37" zoomScale="70" zoomScaleNormal="50" zoomScaleSheetLayoutView="70" zoomScalePageLayoutView="70" workbookViewId="0">
      <selection activeCell="A52" sqref="A52"/>
    </sheetView>
  </sheetViews>
  <sheetFormatPr defaultColWidth="9.140625" defaultRowHeight="15.75"/>
  <cols>
    <col min="1" max="1" width="55.42578125" style="778" customWidth="1"/>
    <col min="2" max="2" width="11.7109375" style="753" customWidth="1"/>
    <col min="3" max="3" width="6.28515625" style="753" customWidth="1"/>
    <col min="4" max="4" width="11.7109375" style="753" customWidth="1"/>
    <col min="5" max="5" width="6.28515625" style="753" customWidth="1"/>
    <col min="6" max="6" width="11.7109375" style="753" customWidth="1"/>
    <col min="7" max="7" width="6.28515625" style="753" customWidth="1"/>
    <col min="8" max="8" width="11.7109375" style="753" customWidth="1"/>
    <col min="9" max="9" width="6.28515625" style="753" customWidth="1"/>
    <col min="10" max="10" width="11.7109375" style="753" customWidth="1"/>
    <col min="11" max="11" width="6.7109375" style="753" customWidth="1"/>
    <col min="12" max="12" width="11.7109375" style="753" customWidth="1"/>
    <col min="13" max="13" width="6.28515625" style="753" customWidth="1"/>
    <col min="14" max="14" width="11.7109375" style="753" customWidth="1"/>
    <col min="15" max="15" width="6.28515625" style="753" customWidth="1"/>
    <col min="16" max="16" width="11.7109375" style="753" customWidth="1"/>
    <col min="17" max="17" width="6.28515625" style="753" customWidth="1"/>
    <col min="18" max="18" width="11.7109375" style="753" customWidth="1"/>
    <col min="19" max="19" width="6.28515625" style="753" customWidth="1"/>
    <col min="20" max="20" width="12.42578125" style="753" customWidth="1"/>
    <col min="21" max="21" width="6.28515625" style="753" customWidth="1"/>
    <col min="22" max="22" width="11.7109375" style="753" customWidth="1"/>
    <col min="23" max="23" width="6.28515625" style="753" customWidth="1"/>
    <col min="24" max="24" width="10.42578125" style="750" customWidth="1"/>
    <col min="25" max="25" width="9.140625" style="750"/>
    <col min="26" max="26" width="10.42578125" style="750" customWidth="1"/>
    <col min="27" max="27" width="9.140625" style="750"/>
    <col min="28" max="28" width="10.42578125" style="750" customWidth="1"/>
    <col min="29" max="50" width="9.140625" style="750"/>
    <col min="51" max="51" width="9.140625" style="750" collapsed="1"/>
    <col min="52" max="61" width="9.140625" style="750"/>
    <col min="62" max="63" width="9.140625" style="750" collapsed="1"/>
    <col min="64" max="64" width="9.140625" style="750"/>
    <col min="65" max="77" width="9.140625" style="750" collapsed="1"/>
    <col min="78" max="16384" width="9.140625" style="750"/>
  </cols>
  <sheetData>
    <row r="1" spans="1:29" ht="19.5" thickBot="1">
      <c r="A1" s="2090" t="s">
        <v>429</v>
      </c>
      <c r="B1" s="2090"/>
      <c r="C1" s="2090"/>
      <c r="D1" s="2090"/>
      <c r="E1" s="2090"/>
      <c r="F1" s="2090"/>
      <c r="G1" s="2090"/>
      <c r="H1" s="2090"/>
      <c r="I1" s="2090"/>
      <c r="J1" s="2090"/>
      <c r="K1" s="2090"/>
      <c r="L1" s="2090"/>
      <c r="M1" s="2090"/>
      <c r="N1" s="2090"/>
      <c r="O1" s="2090"/>
      <c r="P1" s="2090"/>
      <c r="Q1" s="2090"/>
      <c r="R1" s="2090"/>
      <c r="S1" s="2090"/>
      <c r="T1" s="2090"/>
      <c r="U1" s="2090"/>
      <c r="V1" s="2090"/>
      <c r="W1" s="2090"/>
      <c r="X1" s="2090"/>
      <c r="Y1" s="2090"/>
      <c r="Z1" s="2090"/>
      <c r="AA1" s="2090"/>
      <c r="AB1" s="2090"/>
      <c r="AC1" s="2090"/>
    </row>
    <row r="2" spans="1:29">
      <c r="A2" s="751"/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</row>
    <row r="3" spans="1:29" ht="21">
      <c r="A3" s="2091" t="s">
        <v>1102</v>
      </c>
      <c r="B3" s="2091"/>
      <c r="C3" s="2091"/>
      <c r="D3" s="2091"/>
      <c r="E3" s="2091"/>
      <c r="F3" s="2091"/>
      <c r="G3" s="2091"/>
      <c r="H3" s="2091"/>
      <c r="I3" s="2091"/>
      <c r="J3" s="2091"/>
      <c r="K3" s="2091"/>
      <c r="L3" s="2091"/>
      <c r="M3" s="2091"/>
      <c r="N3" s="2091"/>
      <c r="O3" s="2091"/>
      <c r="P3" s="2091"/>
      <c r="Q3" s="2091"/>
      <c r="R3" s="2091"/>
      <c r="S3" s="2091"/>
      <c r="T3" s="2091"/>
      <c r="U3" s="2091"/>
      <c r="V3" s="2091"/>
      <c r="W3" s="2091"/>
      <c r="X3" s="2091"/>
      <c r="Y3" s="2091"/>
      <c r="Z3" s="2091"/>
      <c r="AA3" s="2091"/>
      <c r="AB3" s="2091"/>
      <c r="AC3" s="2091"/>
    </row>
    <row r="5" spans="1:29" ht="17.25" customHeight="1">
      <c r="A5" s="2092" t="s">
        <v>1103</v>
      </c>
      <c r="B5" s="2092"/>
      <c r="C5" s="2092"/>
      <c r="D5" s="2092"/>
      <c r="E5" s="2092"/>
      <c r="F5" s="2092"/>
      <c r="G5" s="2092"/>
      <c r="H5" s="2092"/>
      <c r="I5" s="2092"/>
      <c r="J5" s="2092"/>
      <c r="K5" s="2092"/>
      <c r="L5" s="2092"/>
      <c r="M5" s="2092"/>
      <c r="N5" s="2092"/>
      <c r="O5" s="2092"/>
      <c r="P5" s="2092"/>
      <c r="Q5" s="2092"/>
      <c r="R5" s="2092"/>
      <c r="S5" s="2092"/>
      <c r="T5" s="2092"/>
      <c r="U5" s="2092"/>
      <c r="V5" s="2092"/>
      <c r="W5" s="2092"/>
      <c r="X5" s="2092"/>
      <c r="Y5" s="2092"/>
      <c r="Z5" s="2092"/>
      <c r="AA5" s="2092"/>
      <c r="AB5" s="2092"/>
      <c r="AC5" s="2092"/>
    </row>
    <row r="6" spans="1:29">
      <c r="A6" s="754"/>
    </row>
    <row r="7" spans="1:29" s="757" customFormat="1">
      <c r="A7" s="755" t="s">
        <v>526</v>
      </c>
      <c r="B7" s="756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756"/>
      <c r="R7" s="756"/>
      <c r="S7" s="756"/>
      <c r="T7" s="756"/>
      <c r="U7" s="756"/>
      <c r="V7" s="756"/>
      <c r="W7" s="756"/>
    </row>
    <row r="8" spans="1:29" s="758" customFormat="1" ht="24.75" customHeight="1">
      <c r="A8" s="2093"/>
      <c r="B8" s="2089" t="s">
        <v>469</v>
      </c>
      <c r="C8" s="2089"/>
      <c r="D8" s="2089" t="s">
        <v>358</v>
      </c>
      <c r="E8" s="2089"/>
      <c r="F8" s="2089" t="s">
        <v>359</v>
      </c>
      <c r="G8" s="2089"/>
      <c r="H8" s="2089" t="s">
        <v>527</v>
      </c>
      <c r="I8" s="2089"/>
      <c r="J8" s="2089" t="s">
        <v>155</v>
      </c>
      <c r="K8" s="2089"/>
      <c r="L8" s="2089" t="s">
        <v>156</v>
      </c>
      <c r="M8" s="2089"/>
      <c r="N8" s="2089" t="s">
        <v>157</v>
      </c>
      <c r="O8" s="2089"/>
      <c r="P8" s="2089" t="s">
        <v>158</v>
      </c>
      <c r="Q8" s="2089"/>
      <c r="R8" s="2089" t="s">
        <v>159</v>
      </c>
      <c r="S8" s="2089"/>
      <c r="T8" s="2089" t="s">
        <v>160</v>
      </c>
      <c r="U8" s="2089"/>
      <c r="V8" s="2089" t="s">
        <v>161</v>
      </c>
      <c r="W8" s="2089"/>
      <c r="X8" s="2089" t="s">
        <v>998</v>
      </c>
      <c r="Y8" s="2089"/>
      <c r="Z8" s="2089" t="s">
        <v>1090</v>
      </c>
      <c r="AA8" s="2089"/>
      <c r="AB8" s="2089" t="s">
        <v>1116</v>
      </c>
      <c r="AC8" s="2089"/>
    </row>
    <row r="9" spans="1:29" s="757" customFormat="1" ht="30" customHeight="1">
      <c r="A9" s="2093"/>
      <c r="B9" s="1835" t="s">
        <v>472</v>
      </c>
      <c r="C9" s="1836" t="s">
        <v>471</v>
      </c>
      <c r="D9" s="1835" t="s">
        <v>472</v>
      </c>
      <c r="E9" s="1836" t="s">
        <v>471</v>
      </c>
      <c r="F9" s="1837" t="s">
        <v>472</v>
      </c>
      <c r="G9" s="1838" t="s">
        <v>471</v>
      </c>
      <c r="H9" s="1837" t="s">
        <v>472</v>
      </c>
      <c r="I9" s="1838" t="s">
        <v>471</v>
      </c>
      <c r="J9" s="1837" t="s">
        <v>472</v>
      </c>
      <c r="K9" s="1838" t="s">
        <v>471</v>
      </c>
      <c r="L9" s="1837" t="s">
        <v>472</v>
      </c>
      <c r="M9" s="1838" t="s">
        <v>471</v>
      </c>
      <c r="N9" s="1837" t="s">
        <v>472</v>
      </c>
      <c r="O9" s="1838" t="s">
        <v>471</v>
      </c>
      <c r="P9" s="1837" t="s">
        <v>472</v>
      </c>
      <c r="Q9" s="1838" t="s">
        <v>471</v>
      </c>
      <c r="R9" s="1837" t="s">
        <v>472</v>
      </c>
      <c r="S9" s="1838" t="s">
        <v>471</v>
      </c>
      <c r="T9" s="1837" t="s">
        <v>472</v>
      </c>
      <c r="U9" s="1838" t="s">
        <v>471</v>
      </c>
      <c r="V9" s="1837" t="s">
        <v>472</v>
      </c>
      <c r="W9" s="1838" t="s">
        <v>471</v>
      </c>
      <c r="X9" s="1837" t="s">
        <v>472</v>
      </c>
      <c r="Y9" s="1838" t="s">
        <v>471</v>
      </c>
      <c r="Z9" s="1837" t="s">
        <v>472</v>
      </c>
      <c r="AA9" s="1838" t="s">
        <v>471</v>
      </c>
      <c r="AB9" s="1837" t="s">
        <v>472</v>
      </c>
      <c r="AC9" s="1838" t="s">
        <v>471</v>
      </c>
    </row>
    <row r="10" spans="1:29" s="762" customFormat="1" ht="15" customHeight="1">
      <c r="A10" s="1839" t="s">
        <v>546</v>
      </c>
      <c r="B10" s="1840">
        <v>13460397.958999999</v>
      </c>
      <c r="C10" s="772">
        <v>13.529084453118966</v>
      </c>
      <c r="D10" s="771">
        <v>15202961.662</v>
      </c>
      <c r="E10" s="772">
        <v>13.761800092886082</v>
      </c>
      <c r="F10" s="771">
        <v>14637376.670000002</v>
      </c>
      <c r="G10" s="772">
        <v>13.202821302695863</v>
      </c>
      <c r="H10" s="771">
        <v>21487280.01845026</v>
      </c>
      <c r="I10" s="772">
        <v>14.058712999047962</v>
      </c>
      <c r="J10" s="771">
        <v>1794310.5756697264</v>
      </c>
      <c r="K10" s="772">
        <v>14.79101248761763</v>
      </c>
      <c r="L10" s="771">
        <v>1893001.5500539322</v>
      </c>
      <c r="M10" s="772">
        <v>15.128879340253462</v>
      </c>
      <c r="N10" s="771">
        <v>1879730.2644028941</v>
      </c>
      <c r="O10" s="772">
        <v>15.731684030535462</v>
      </c>
      <c r="P10" s="771">
        <v>1840046.2850090419</v>
      </c>
      <c r="Q10" s="772">
        <v>15.823465972527456</v>
      </c>
      <c r="R10" s="771">
        <v>2028289.7178994319</v>
      </c>
      <c r="S10" s="772">
        <v>16.013160148517002</v>
      </c>
      <c r="T10" s="771">
        <v>2040151.3154629073</v>
      </c>
      <c r="U10" s="772">
        <v>15.819959303225843</v>
      </c>
      <c r="V10" s="771">
        <v>2168033.735656091</v>
      </c>
      <c r="W10" s="772">
        <v>16.704765760685408</v>
      </c>
      <c r="X10" s="771">
        <v>2071597.5449872296</v>
      </c>
      <c r="Y10" s="772">
        <v>15.973833897172186</v>
      </c>
      <c r="Z10" s="771">
        <v>2066030.9160151996</v>
      </c>
      <c r="AA10" s="772">
        <v>16.408604766158252</v>
      </c>
      <c r="AB10" s="771">
        <v>2380359.8135220683</v>
      </c>
      <c r="AC10" s="1841">
        <v>15.85019063074971</v>
      </c>
    </row>
    <row r="11" spans="1:29" s="766" customFormat="1" ht="15" customHeight="1">
      <c r="A11" s="1842" t="s">
        <v>398</v>
      </c>
      <c r="B11" s="1843"/>
      <c r="C11" s="764"/>
      <c r="D11" s="763"/>
      <c r="E11" s="764"/>
      <c r="F11" s="763"/>
      <c r="G11" s="764"/>
      <c r="H11" s="763"/>
      <c r="I11" s="764"/>
      <c r="J11" s="763"/>
      <c r="K11" s="764"/>
      <c r="L11" s="763"/>
      <c r="M11" s="764"/>
      <c r="N11" s="763"/>
      <c r="O11" s="764"/>
      <c r="P11" s="763"/>
      <c r="Q11" s="764"/>
      <c r="R11" s="763"/>
      <c r="S11" s="764"/>
      <c r="T11" s="763"/>
      <c r="U11" s="764"/>
      <c r="V11" s="763"/>
      <c r="W11" s="764"/>
      <c r="X11" s="763"/>
      <c r="Y11" s="764"/>
      <c r="Z11" s="763"/>
      <c r="AA11" s="764"/>
      <c r="AB11" s="763"/>
      <c r="AC11" s="765"/>
    </row>
    <row r="12" spans="1:29" s="762" customFormat="1" ht="15" customHeight="1">
      <c r="A12" s="1844" t="s">
        <v>547</v>
      </c>
      <c r="B12" s="1845">
        <v>2105803.051</v>
      </c>
      <c r="C12" s="760">
        <v>9.898453353993375</v>
      </c>
      <c r="D12" s="759">
        <v>2161972.125</v>
      </c>
      <c r="E12" s="760">
        <v>9.6251716475876137</v>
      </c>
      <c r="F12" s="759">
        <v>2361280.6440000003</v>
      </c>
      <c r="G12" s="760">
        <v>10.604103739177546</v>
      </c>
      <c r="H12" s="759">
        <v>2777150.7634577202</v>
      </c>
      <c r="I12" s="760">
        <v>10.270392152013738</v>
      </c>
      <c r="J12" s="759">
        <v>194932</v>
      </c>
      <c r="K12" s="760">
        <v>10.505075399578269</v>
      </c>
      <c r="L12" s="759">
        <v>261963</v>
      </c>
      <c r="M12" s="760">
        <v>10.804412895260185</v>
      </c>
      <c r="N12" s="759">
        <v>209912</v>
      </c>
      <c r="O12" s="760">
        <v>13.566384091824261</v>
      </c>
      <c r="P12" s="759">
        <v>217051</v>
      </c>
      <c r="Q12" s="760">
        <v>14.669393625691304</v>
      </c>
      <c r="R12" s="759">
        <v>199361</v>
      </c>
      <c r="S12" s="760">
        <v>14.722543573125387</v>
      </c>
      <c r="T12" s="759">
        <v>193677</v>
      </c>
      <c r="U12" s="760">
        <v>15.019791662993933</v>
      </c>
      <c r="V12" s="759">
        <v>232296</v>
      </c>
      <c r="W12" s="760">
        <v>15.317348794212274</v>
      </c>
      <c r="X12" s="759">
        <v>207416.42452200002</v>
      </c>
      <c r="Y12" s="760">
        <v>15.184903692314371</v>
      </c>
      <c r="Z12" s="759">
        <v>188636.50984099999</v>
      </c>
      <c r="AA12" s="760">
        <v>15.230169954822113</v>
      </c>
      <c r="AB12" s="759">
        <v>262997.60769899999</v>
      </c>
      <c r="AC12" s="761">
        <v>15.737170489963029</v>
      </c>
    </row>
    <row r="13" spans="1:29" s="766" customFormat="1" ht="15" customHeight="1">
      <c r="A13" s="1842" t="s">
        <v>402</v>
      </c>
      <c r="B13" s="1843"/>
      <c r="C13" s="764"/>
      <c r="D13" s="763"/>
      <c r="E13" s="764"/>
      <c r="F13" s="763"/>
      <c r="G13" s="764"/>
      <c r="H13" s="763"/>
      <c r="I13" s="764"/>
      <c r="J13" s="763"/>
      <c r="K13" s="764"/>
      <c r="L13" s="763"/>
      <c r="M13" s="764"/>
      <c r="N13" s="763"/>
      <c r="O13" s="764"/>
      <c r="P13" s="763"/>
      <c r="Q13" s="764"/>
      <c r="R13" s="763"/>
      <c r="S13" s="764"/>
      <c r="T13" s="763"/>
      <c r="U13" s="764"/>
      <c r="V13" s="763"/>
      <c r="W13" s="764"/>
      <c r="X13" s="763"/>
      <c r="Y13" s="764"/>
      <c r="Z13" s="763"/>
      <c r="AA13" s="764"/>
      <c r="AB13" s="763"/>
      <c r="AC13" s="765"/>
    </row>
    <row r="14" spans="1:29" s="762" customFormat="1" ht="31.5">
      <c r="A14" s="1844" t="s">
        <v>548</v>
      </c>
      <c r="B14" s="1845">
        <v>466709.011</v>
      </c>
      <c r="C14" s="760">
        <v>7.8339362031263464</v>
      </c>
      <c r="D14" s="759">
        <v>292734.96999999997</v>
      </c>
      <c r="E14" s="760">
        <v>6.8350388767712591</v>
      </c>
      <c r="F14" s="759">
        <v>276929.94099999999</v>
      </c>
      <c r="G14" s="760">
        <v>6.5878288460942667</v>
      </c>
      <c r="H14" s="759">
        <v>262504.44754867</v>
      </c>
      <c r="I14" s="760">
        <v>7.5384304059619511</v>
      </c>
      <c r="J14" s="759">
        <v>12009</v>
      </c>
      <c r="K14" s="760">
        <v>9.8007086329977895</v>
      </c>
      <c r="L14" s="759">
        <v>14389</v>
      </c>
      <c r="M14" s="760">
        <v>8.4240001973543368</v>
      </c>
      <c r="N14" s="759">
        <v>25569</v>
      </c>
      <c r="O14" s="760">
        <v>12.244661969345364</v>
      </c>
      <c r="P14" s="759">
        <v>27481</v>
      </c>
      <c r="Q14" s="760">
        <v>10.84318409421377</v>
      </c>
      <c r="R14" s="759">
        <v>14691</v>
      </c>
      <c r="S14" s="760">
        <v>12.786073465201124</v>
      </c>
      <c r="T14" s="759">
        <v>15890</v>
      </c>
      <c r="U14" s="760">
        <v>10.45071664869255</v>
      </c>
      <c r="V14" s="759">
        <v>22131</v>
      </c>
      <c r="W14" s="760">
        <v>10.631386777660936</v>
      </c>
      <c r="X14" s="759">
        <v>18369.616589999998</v>
      </c>
      <c r="Y14" s="760">
        <v>11.665844459898731</v>
      </c>
      <c r="Z14" s="759">
        <v>12001.079605999999</v>
      </c>
      <c r="AA14" s="760">
        <v>15.520266906741265</v>
      </c>
      <c r="AB14" s="759">
        <v>41285.199423999999</v>
      </c>
      <c r="AC14" s="761">
        <v>11.608209980407729</v>
      </c>
    </row>
    <row r="15" spans="1:29" s="762" customFormat="1" ht="15" customHeight="1">
      <c r="A15" s="1844" t="s">
        <v>549</v>
      </c>
      <c r="B15" s="1845">
        <v>1454974.0599999998</v>
      </c>
      <c r="C15" s="760">
        <v>10.414040608628982</v>
      </c>
      <c r="D15" s="759">
        <v>1690705.1750000003</v>
      </c>
      <c r="E15" s="760">
        <v>9.8524996662585931</v>
      </c>
      <c r="F15" s="759">
        <v>1734361.1970000002</v>
      </c>
      <c r="G15" s="760">
        <v>10.939717724902708</v>
      </c>
      <c r="H15" s="759">
        <v>2162455.9903211803</v>
      </c>
      <c r="I15" s="760">
        <v>10.346696107423668</v>
      </c>
      <c r="J15" s="759">
        <v>169885</v>
      </c>
      <c r="K15" s="760">
        <v>10.445314800155661</v>
      </c>
      <c r="L15" s="759">
        <v>235342</v>
      </c>
      <c r="M15" s="760">
        <v>10.719143892330955</v>
      </c>
      <c r="N15" s="759">
        <v>177032</v>
      </c>
      <c r="O15" s="760">
        <v>13.676089338951195</v>
      </c>
      <c r="P15" s="759">
        <v>181686</v>
      </c>
      <c r="Q15" s="760">
        <v>15.174494018024788</v>
      </c>
      <c r="R15" s="759">
        <v>168841</v>
      </c>
      <c r="S15" s="760">
        <v>14.800060038566286</v>
      </c>
      <c r="T15" s="759">
        <v>166630</v>
      </c>
      <c r="U15" s="760">
        <v>15.375838334724364</v>
      </c>
      <c r="V15" s="759">
        <v>177320</v>
      </c>
      <c r="W15" s="760">
        <v>15.738505480357656</v>
      </c>
      <c r="X15" s="759">
        <v>172311.611814</v>
      </c>
      <c r="Y15" s="760">
        <v>15.439042398129077</v>
      </c>
      <c r="Z15" s="759">
        <v>155556.63462600001</v>
      </c>
      <c r="AA15" s="760">
        <v>14.922109176962675</v>
      </c>
      <c r="AB15" s="759">
        <v>149824.10808400001</v>
      </c>
      <c r="AC15" s="761">
        <v>15.472837308664822</v>
      </c>
    </row>
    <row r="16" spans="1:29" s="766" customFormat="1" ht="15" customHeight="1">
      <c r="A16" s="1842" t="s">
        <v>402</v>
      </c>
      <c r="B16" s="1843"/>
      <c r="C16" s="764"/>
      <c r="D16" s="763"/>
      <c r="E16" s="764"/>
      <c r="F16" s="763"/>
      <c r="G16" s="764"/>
      <c r="H16" s="763"/>
      <c r="I16" s="764"/>
      <c r="J16" s="763"/>
      <c r="K16" s="764"/>
      <c r="L16" s="763"/>
      <c r="M16" s="764"/>
      <c r="N16" s="763"/>
      <c r="O16" s="764"/>
      <c r="P16" s="763"/>
      <c r="Q16" s="764"/>
      <c r="R16" s="763"/>
      <c r="S16" s="764"/>
      <c r="T16" s="763"/>
      <c r="U16" s="764"/>
      <c r="V16" s="763"/>
      <c r="W16" s="764"/>
      <c r="X16" s="763"/>
      <c r="Y16" s="764"/>
      <c r="Z16" s="763"/>
      <c r="AA16" s="764"/>
      <c r="AB16" s="763"/>
      <c r="AC16" s="765"/>
    </row>
    <row r="17" spans="1:29" s="766" customFormat="1" ht="31.5">
      <c r="A17" s="1842" t="s">
        <v>550</v>
      </c>
      <c r="B17" s="1843">
        <v>270915.576</v>
      </c>
      <c r="C17" s="764">
        <v>11.765728550755409</v>
      </c>
      <c r="D17" s="763">
        <v>344976.06900000002</v>
      </c>
      <c r="E17" s="764">
        <v>10.642685692370375</v>
      </c>
      <c r="F17" s="763">
        <v>462387.09400000004</v>
      </c>
      <c r="G17" s="764">
        <v>12.026238337316412</v>
      </c>
      <c r="H17" s="763">
        <v>508876.28889822989</v>
      </c>
      <c r="I17" s="764">
        <v>12.465555963190869</v>
      </c>
      <c r="J17" s="763">
        <v>34134</v>
      </c>
      <c r="K17" s="764">
        <v>13.060544741499715</v>
      </c>
      <c r="L17" s="763">
        <v>36658</v>
      </c>
      <c r="M17" s="764">
        <v>13.631639812015784</v>
      </c>
      <c r="N17" s="763">
        <v>46447</v>
      </c>
      <c r="O17" s="764">
        <v>12.562395153483871</v>
      </c>
      <c r="P17" s="763">
        <v>45478</v>
      </c>
      <c r="Q17" s="764">
        <v>14.630960859921773</v>
      </c>
      <c r="R17" s="763">
        <v>49275</v>
      </c>
      <c r="S17" s="764">
        <v>14.84895211047662</v>
      </c>
      <c r="T17" s="763">
        <v>39138</v>
      </c>
      <c r="U17" s="764">
        <v>15.145579068122576</v>
      </c>
      <c r="V17" s="763">
        <v>51866</v>
      </c>
      <c r="W17" s="764">
        <v>15.871549775420162</v>
      </c>
      <c r="X17" s="763">
        <v>76608.370078000007</v>
      </c>
      <c r="Y17" s="764">
        <v>15.568712917453045</v>
      </c>
      <c r="Z17" s="763">
        <v>43506.849328999997</v>
      </c>
      <c r="AA17" s="764">
        <v>16.25090871131513</v>
      </c>
      <c r="AB17" s="763">
        <v>54281.304830000001</v>
      </c>
      <c r="AC17" s="765">
        <v>17.690793258154315</v>
      </c>
    </row>
    <row r="18" spans="1:29" s="766" customFormat="1">
      <c r="A18" s="1842" t="s">
        <v>398</v>
      </c>
      <c r="B18" s="1843"/>
      <c r="C18" s="764"/>
      <c r="D18" s="763"/>
      <c r="E18" s="764"/>
      <c r="F18" s="763"/>
      <c r="G18" s="764"/>
      <c r="H18" s="763"/>
      <c r="I18" s="764"/>
      <c r="J18" s="763"/>
      <c r="K18" s="764"/>
      <c r="L18" s="763"/>
      <c r="M18" s="764"/>
      <c r="N18" s="763"/>
      <c r="O18" s="764"/>
      <c r="P18" s="763"/>
      <c r="Q18" s="764"/>
      <c r="R18" s="763"/>
      <c r="S18" s="764"/>
      <c r="T18" s="763"/>
      <c r="U18" s="764"/>
      <c r="V18" s="763"/>
      <c r="W18" s="764"/>
      <c r="X18" s="763"/>
      <c r="Y18" s="764"/>
      <c r="Z18" s="763"/>
      <c r="AA18" s="764"/>
      <c r="AB18" s="763"/>
      <c r="AC18" s="765"/>
    </row>
    <row r="19" spans="1:29" s="766" customFormat="1" ht="31.5">
      <c r="A19" s="1842" t="s">
        <v>551</v>
      </c>
      <c r="B19" s="1843">
        <v>268503.20900000003</v>
      </c>
      <c r="C19" s="764">
        <v>11.819784762296218</v>
      </c>
      <c r="D19" s="763">
        <v>307700.11499999999</v>
      </c>
      <c r="E19" s="764">
        <v>11.309870475978121</v>
      </c>
      <c r="F19" s="763">
        <v>373021.62300000002</v>
      </c>
      <c r="G19" s="764">
        <v>12.177033250707716</v>
      </c>
      <c r="H19" s="763">
        <v>485990.01229700999</v>
      </c>
      <c r="I19" s="764">
        <v>12.465067337120555</v>
      </c>
      <c r="J19" s="763">
        <v>33182</v>
      </c>
      <c r="K19" s="764">
        <v>13.124347054423843</v>
      </c>
      <c r="L19" s="763">
        <v>36371</v>
      </c>
      <c r="M19" s="764">
        <v>13.644474721400279</v>
      </c>
      <c r="N19" s="763">
        <v>43534</v>
      </c>
      <c r="O19" s="764">
        <v>12.612408197174972</v>
      </c>
      <c r="P19" s="763">
        <v>39461</v>
      </c>
      <c r="Q19" s="764">
        <v>14.749538453748961</v>
      </c>
      <c r="R19" s="763">
        <v>48444</v>
      </c>
      <c r="S19" s="764">
        <v>14.930601620069979</v>
      </c>
      <c r="T19" s="763">
        <v>37566</v>
      </c>
      <c r="U19" s="764">
        <v>15.225751554424907</v>
      </c>
      <c r="V19" s="763">
        <v>51468</v>
      </c>
      <c r="W19" s="764">
        <v>15.911654344690563</v>
      </c>
      <c r="X19" s="763">
        <v>76363.764750000002</v>
      </c>
      <c r="Y19" s="764">
        <v>15.592263578703664</v>
      </c>
      <c r="Z19" s="763">
        <v>42986.218264000003</v>
      </c>
      <c r="AA19" s="764">
        <v>16.361599512744853</v>
      </c>
      <c r="AB19" s="763">
        <v>53984.664317000002</v>
      </c>
      <c r="AC19" s="765">
        <v>17.726304557718251</v>
      </c>
    </row>
    <row r="20" spans="1:29" s="766" customFormat="1">
      <c r="A20" s="1842" t="s">
        <v>552</v>
      </c>
      <c r="B20" s="1843">
        <v>15744.475000000002</v>
      </c>
      <c r="C20" s="764">
        <v>10.89097959876252</v>
      </c>
      <c r="D20" s="763">
        <v>28472.945999999993</v>
      </c>
      <c r="E20" s="764">
        <v>11.151964231204342</v>
      </c>
      <c r="F20" s="763">
        <v>16840.223000000002</v>
      </c>
      <c r="G20" s="764">
        <v>12.104248548810913</v>
      </c>
      <c r="H20" s="763">
        <v>26169.537527500001</v>
      </c>
      <c r="I20" s="764">
        <v>14.061453880732607</v>
      </c>
      <c r="J20" s="763">
        <v>3079</v>
      </c>
      <c r="K20" s="764">
        <v>12.644314850621836</v>
      </c>
      <c r="L20" s="763">
        <v>4298</v>
      </c>
      <c r="M20" s="764">
        <v>14.820378511672203</v>
      </c>
      <c r="N20" s="763">
        <v>3635</v>
      </c>
      <c r="O20" s="764">
        <v>14.238477585101982</v>
      </c>
      <c r="P20" s="763">
        <v>2524</v>
      </c>
      <c r="Q20" s="764">
        <v>14.795422739792658</v>
      </c>
      <c r="R20" s="763">
        <v>2676</v>
      </c>
      <c r="S20" s="764">
        <v>15.708588401399934</v>
      </c>
      <c r="T20" s="763">
        <v>1993</v>
      </c>
      <c r="U20" s="764">
        <v>16.888495155500291</v>
      </c>
      <c r="V20" s="763">
        <v>4148</v>
      </c>
      <c r="W20" s="764">
        <v>17.264825637669787</v>
      </c>
      <c r="X20" s="763">
        <v>3697.9259110000003</v>
      </c>
      <c r="Y20" s="764">
        <v>17.912220290844445</v>
      </c>
      <c r="Z20" s="763">
        <v>3523.2904189999999</v>
      </c>
      <c r="AA20" s="764">
        <v>19.101166177410622</v>
      </c>
      <c r="AB20" s="763">
        <v>2232.3473640000002</v>
      </c>
      <c r="AC20" s="765">
        <v>21.811017955115162</v>
      </c>
    </row>
    <row r="21" spans="1:29" s="766" customFormat="1" ht="31.5">
      <c r="A21" s="1842" t="s">
        <v>553</v>
      </c>
      <c r="B21" s="1843">
        <v>2759.7510000000002</v>
      </c>
      <c r="C21" s="764">
        <v>6.6246478011776047</v>
      </c>
      <c r="D21" s="763">
        <v>3649.6369999999997</v>
      </c>
      <c r="E21" s="764">
        <v>13.180668967513499</v>
      </c>
      <c r="F21" s="763">
        <v>1017.0550000000001</v>
      </c>
      <c r="G21" s="764">
        <v>13.257328332123206</v>
      </c>
      <c r="H21" s="763">
        <v>1282.4740802000001</v>
      </c>
      <c r="I21" s="764">
        <v>14.923551602312703</v>
      </c>
      <c r="J21" s="763">
        <v>185</v>
      </c>
      <c r="K21" s="764">
        <v>12.856433286586039</v>
      </c>
      <c r="L21" s="763">
        <v>52</v>
      </c>
      <c r="M21" s="764">
        <v>17.776049916208223</v>
      </c>
      <c r="N21" s="763">
        <v>31</v>
      </c>
      <c r="O21" s="764">
        <v>19.274506901669998</v>
      </c>
      <c r="P21" s="763">
        <v>25</v>
      </c>
      <c r="Q21" s="764">
        <v>19.365014530599382</v>
      </c>
      <c r="R21" s="763">
        <v>19</v>
      </c>
      <c r="S21" s="764">
        <v>23.638565359150345</v>
      </c>
      <c r="T21" s="763">
        <v>198</v>
      </c>
      <c r="U21" s="764">
        <v>20.13339939633083</v>
      </c>
      <c r="V21" s="763">
        <v>90</v>
      </c>
      <c r="W21" s="764">
        <v>22.569925666269086</v>
      </c>
      <c r="X21" s="763">
        <v>509.29668299999997</v>
      </c>
      <c r="Y21" s="764">
        <v>19.348730405647888</v>
      </c>
      <c r="Z21" s="763">
        <v>44.410424000000006</v>
      </c>
      <c r="AA21" s="764">
        <v>24.600340297379045</v>
      </c>
      <c r="AB21" s="763">
        <v>137.64641499999999</v>
      </c>
      <c r="AC21" s="765">
        <v>28.947991025157407</v>
      </c>
    </row>
    <row r="22" spans="1:29" s="766" customFormat="1" ht="47.25">
      <c r="A22" s="1842" t="s">
        <v>554</v>
      </c>
      <c r="B22" s="1846">
        <v>2116.395</v>
      </c>
      <c r="C22" s="768">
        <v>10.235774263750384</v>
      </c>
      <c r="D22" s="767">
        <v>1777.7660000000001</v>
      </c>
      <c r="E22" s="768">
        <v>10.62649812718737</v>
      </c>
      <c r="F22" s="767">
        <v>2323.5369999999998</v>
      </c>
      <c r="G22" s="768">
        <v>11.521222616985551</v>
      </c>
      <c r="H22" s="767">
        <v>4039.94229077</v>
      </c>
      <c r="I22" s="768">
        <v>12.679205819901757</v>
      </c>
      <c r="J22" s="767">
        <v>120</v>
      </c>
      <c r="K22" s="768">
        <v>15.437309154013773</v>
      </c>
      <c r="L22" s="767">
        <v>135</v>
      </c>
      <c r="M22" s="768">
        <v>13.079967417096878</v>
      </c>
      <c r="N22" s="767">
        <v>162</v>
      </c>
      <c r="O22" s="768">
        <v>18.416693532085755</v>
      </c>
      <c r="P22" s="767">
        <v>230</v>
      </c>
      <c r="Q22" s="768">
        <v>14.816796495739908</v>
      </c>
      <c r="R22" s="767">
        <v>826</v>
      </c>
      <c r="S22" s="768">
        <v>18.366688225585111</v>
      </c>
      <c r="T22" s="767">
        <v>965</v>
      </c>
      <c r="U22" s="768">
        <v>12.108610766194809</v>
      </c>
      <c r="V22" s="767">
        <v>659</v>
      </c>
      <c r="W22" s="768">
        <v>14.583472458279227</v>
      </c>
      <c r="X22" s="767">
        <v>310.30490399999996</v>
      </c>
      <c r="Y22" s="768">
        <v>17.648476748376488</v>
      </c>
      <c r="Z22" s="767">
        <v>583.78704600000003</v>
      </c>
      <c r="AA22" s="768">
        <v>12.237259023264777</v>
      </c>
      <c r="AB22" s="767">
        <v>461.92652900000002</v>
      </c>
      <c r="AC22" s="769">
        <v>16.229767823850739</v>
      </c>
    </row>
    <row r="23" spans="1:29" s="766" customFormat="1" ht="47.25">
      <c r="A23" s="1842" t="s">
        <v>555</v>
      </c>
      <c r="B23" s="1843">
        <v>32173.579999999998</v>
      </c>
      <c r="C23" s="764">
        <v>12.270363368057041</v>
      </c>
      <c r="D23" s="763">
        <v>10819.578000000001</v>
      </c>
      <c r="E23" s="764">
        <v>11.958611435284059</v>
      </c>
      <c r="F23" s="763">
        <v>6924.3189999999995</v>
      </c>
      <c r="G23" s="764">
        <v>10.789399175610386</v>
      </c>
      <c r="H23" s="763">
        <v>22033.572146190003</v>
      </c>
      <c r="I23" s="764">
        <v>11.779625280431032</v>
      </c>
      <c r="J23" s="763">
        <v>10661</v>
      </c>
      <c r="K23" s="764">
        <v>14.716620957367637</v>
      </c>
      <c r="L23" s="763">
        <v>2323</v>
      </c>
      <c r="M23" s="764">
        <v>14.157096022136976</v>
      </c>
      <c r="N23" s="763">
        <v>614</v>
      </c>
      <c r="O23" s="764">
        <v>12.91011071652246</v>
      </c>
      <c r="P23" s="763">
        <v>1569</v>
      </c>
      <c r="Q23" s="764">
        <v>16.348761671458412</v>
      </c>
      <c r="R23" s="763">
        <v>2836</v>
      </c>
      <c r="S23" s="764">
        <v>14.676173303649215</v>
      </c>
      <c r="T23" s="763">
        <v>529</v>
      </c>
      <c r="U23" s="764">
        <v>14.841355657818863</v>
      </c>
      <c r="V23" s="763">
        <v>609</v>
      </c>
      <c r="W23" s="764">
        <v>16.423944580062479</v>
      </c>
      <c r="X23" s="763">
        <v>1441.8324270000001</v>
      </c>
      <c r="Y23" s="764">
        <v>15.77637480631256</v>
      </c>
      <c r="Z23" s="763">
        <v>1014.6417609999999</v>
      </c>
      <c r="AA23" s="764">
        <v>17.935461876912392</v>
      </c>
      <c r="AB23" s="763">
        <v>888.35976899999991</v>
      </c>
      <c r="AC23" s="765">
        <v>20.396504419607378</v>
      </c>
    </row>
    <row r="24" spans="1:29" s="766" customFormat="1" ht="31.5">
      <c r="A24" s="1842" t="s">
        <v>556</v>
      </c>
      <c r="B24" s="1843">
        <v>57955.127000000015</v>
      </c>
      <c r="C24" s="764">
        <v>6.8529111093873398</v>
      </c>
      <c r="D24" s="763">
        <v>131061.882</v>
      </c>
      <c r="E24" s="764">
        <v>5.5215512174411128</v>
      </c>
      <c r="F24" s="763">
        <v>87747.269</v>
      </c>
      <c r="G24" s="764">
        <v>5.9999999999999991</v>
      </c>
      <c r="H24" s="763">
        <v>171802.44377197998</v>
      </c>
      <c r="I24" s="764">
        <v>9.8326490969137783</v>
      </c>
      <c r="J24" s="763">
        <v>30</v>
      </c>
      <c r="K24" s="764">
        <v>14.279999999524001</v>
      </c>
      <c r="L24" s="763">
        <v>2355</v>
      </c>
      <c r="M24" s="764">
        <v>16.671541448148659</v>
      </c>
      <c r="N24" s="763">
        <v>867</v>
      </c>
      <c r="O24" s="764">
        <v>17.043764734544329</v>
      </c>
      <c r="P24" s="763">
        <v>291</v>
      </c>
      <c r="Q24" s="764">
        <v>18.1534258905744</v>
      </c>
      <c r="R24" s="763">
        <v>5414</v>
      </c>
      <c r="S24" s="764">
        <v>16.286054589822928</v>
      </c>
      <c r="T24" s="763">
        <v>21658</v>
      </c>
      <c r="U24" s="764">
        <v>16.141083956294594</v>
      </c>
      <c r="V24" s="763">
        <v>2297</v>
      </c>
      <c r="W24" s="764">
        <v>17.604127677637806</v>
      </c>
      <c r="X24" s="763">
        <v>1715.23125</v>
      </c>
      <c r="Y24" s="764">
        <v>17.592994931431203</v>
      </c>
      <c r="Z24" s="763">
        <v>7944.8988749999999</v>
      </c>
      <c r="AA24" s="764">
        <v>18.810129918892553</v>
      </c>
      <c r="AB24" s="763">
        <v>12946.027048</v>
      </c>
      <c r="AC24" s="765">
        <v>5.8732667186100658</v>
      </c>
    </row>
    <row r="25" spans="1:29" s="766" customFormat="1" ht="47.25">
      <c r="A25" s="1842" t="s">
        <v>557</v>
      </c>
      <c r="B25" s="1843">
        <v>63923.226000000002</v>
      </c>
      <c r="C25" s="764">
        <v>9.7602468242808769</v>
      </c>
      <c r="D25" s="763">
        <v>60826.945</v>
      </c>
      <c r="E25" s="764">
        <v>10.55748955162607</v>
      </c>
      <c r="F25" s="763">
        <v>74996.792999999991</v>
      </c>
      <c r="G25" s="764">
        <v>9.641298769804802</v>
      </c>
      <c r="H25" s="763">
        <v>411187.72017056006</v>
      </c>
      <c r="I25" s="764">
        <v>5.7929776257799688</v>
      </c>
      <c r="J25" s="763">
        <v>7849</v>
      </c>
      <c r="K25" s="764">
        <v>10.242843762023915</v>
      </c>
      <c r="L25" s="763">
        <v>7708</v>
      </c>
      <c r="M25" s="764">
        <v>9.9775051169309119</v>
      </c>
      <c r="N25" s="763">
        <v>6208</v>
      </c>
      <c r="O25" s="764">
        <v>9.3347235452030208</v>
      </c>
      <c r="P25" s="763">
        <v>5395</v>
      </c>
      <c r="Q25" s="764">
        <v>14.503242907003271</v>
      </c>
      <c r="R25" s="763">
        <v>10399</v>
      </c>
      <c r="S25" s="764">
        <v>12.490335008828728</v>
      </c>
      <c r="T25" s="763">
        <v>4476</v>
      </c>
      <c r="U25" s="764">
        <v>10.750861607941321</v>
      </c>
      <c r="V25" s="763">
        <v>10408</v>
      </c>
      <c r="W25" s="764">
        <v>10.815746838333579</v>
      </c>
      <c r="X25" s="763">
        <v>10046.363590000001</v>
      </c>
      <c r="Y25" s="764">
        <v>14.179071678689205</v>
      </c>
      <c r="Z25" s="763">
        <v>7824.952037</v>
      </c>
      <c r="AA25" s="764">
        <v>13.84296152089747</v>
      </c>
      <c r="AB25" s="763">
        <v>10805.716043999999</v>
      </c>
      <c r="AC25" s="765">
        <v>14.28770672890761</v>
      </c>
    </row>
    <row r="26" spans="1:29" s="766" customFormat="1" ht="31.5">
      <c r="A26" s="1842" t="s">
        <v>558</v>
      </c>
      <c r="B26" s="1843">
        <v>30957.672000000002</v>
      </c>
      <c r="C26" s="764">
        <v>11.835023760567887</v>
      </c>
      <c r="D26" s="763">
        <v>22834.217000000001</v>
      </c>
      <c r="E26" s="764">
        <v>10.461938114543882</v>
      </c>
      <c r="F26" s="763">
        <v>49502.296000000009</v>
      </c>
      <c r="G26" s="764">
        <v>10.598287793193295</v>
      </c>
      <c r="H26" s="763">
        <v>55066.593645859997</v>
      </c>
      <c r="I26" s="764">
        <v>11.680245526193</v>
      </c>
      <c r="J26" s="763">
        <v>4755</v>
      </c>
      <c r="K26" s="764">
        <v>11.729902557047701</v>
      </c>
      <c r="L26" s="763">
        <v>6944</v>
      </c>
      <c r="M26" s="764">
        <v>13.969676261875577</v>
      </c>
      <c r="N26" s="763">
        <v>4938</v>
      </c>
      <c r="O26" s="764">
        <v>14.63616085786137</v>
      </c>
      <c r="P26" s="763">
        <v>4115</v>
      </c>
      <c r="Q26" s="764">
        <v>13.38605094722999</v>
      </c>
      <c r="R26" s="763">
        <v>4096</v>
      </c>
      <c r="S26" s="764">
        <v>14.318219483761522</v>
      </c>
      <c r="T26" s="763">
        <v>3039</v>
      </c>
      <c r="U26" s="764">
        <v>13.486385833198032</v>
      </c>
      <c r="V26" s="763">
        <v>4853</v>
      </c>
      <c r="W26" s="764">
        <v>14.145184227704325</v>
      </c>
      <c r="X26" s="763">
        <v>5884.3898499999996</v>
      </c>
      <c r="Y26" s="764">
        <v>16.159861736449219</v>
      </c>
      <c r="Z26" s="763">
        <v>5546.7472240000006</v>
      </c>
      <c r="AA26" s="764">
        <v>16.503051836856852</v>
      </c>
      <c r="AB26" s="763">
        <v>4408.0371780000005</v>
      </c>
      <c r="AC26" s="765">
        <v>17.418692175242125</v>
      </c>
    </row>
    <row r="27" spans="1:29" s="766" customFormat="1" ht="31.5">
      <c r="A27" s="1842" t="s">
        <v>559</v>
      </c>
      <c r="B27" s="1843">
        <v>559396.25100000005</v>
      </c>
      <c r="C27" s="764">
        <v>10.25253097248285</v>
      </c>
      <c r="D27" s="763">
        <v>587381.22900000005</v>
      </c>
      <c r="E27" s="764">
        <v>10.859350652879913</v>
      </c>
      <c r="F27" s="763">
        <v>572487.08500000008</v>
      </c>
      <c r="G27" s="764">
        <v>11.380016159977865</v>
      </c>
      <c r="H27" s="763">
        <v>312708.62399022997</v>
      </c>
      <c r="I27" s="764">
        <v>11.755325104568731</v>
      </c>
      <c r="J27" s="763">
        <v>19256</v>
      </c>
      <c r="K27" s="764">
        <v>12.45888079859232</v>
      </c>
      <c r="L27" s="763">
        <v>22562</v>
      </c>
      <c r="M27" s="764">
        <v>14.321006035071372</v>
      </c>
      <c r="N27" s="763">
        <v>28035</v>
      </c>
      <c r="O27" s="764">
        <v>15.073997316526357</v>
      </c>
      <c r="P27" s="763">
        <v>43913</v>
      </c>
      <c r="Q27" s="764">
        <v>15.69179319662617</v>
      </c>
      <c r="R27" s="763">
        <v>38336</v>
      </c>
      <c r="S27" s="764">
        <v>15.138986656697782</v>
      </c>
      <c r="T27" s="763">
        <v>33941</v>
      </c>
      <c r="U27" s="764">
        <v>15.719269113940062</v>
      </c>
      <c r="V27" s="763">
        <v>34448</v>
      </c>
      <c r="W27" s="764">
        <v>16.45977582746491</v>
      </c>
      <c r="X27" s="763">
        <v>24678.690336</v>
      </c>
      <c r="Y27" s="764">
        <v>16.281550526142404</v>
      </c>
      <c r="Z27" s="763">
        <v>18283.315328000001</v>
      </c>
      <c r="AA27" s="764">
        <v>16.395365552512558</v>
      </c>
      <c r="AB27" s="763">
        <v>12658.605988000001</v>
      </c>
      <c r="AC27" s="765">
        <v>17.939383190791109</v>
      </c>
    </row>
    <row r="28" spans="1:29" s="766" customFormat="1" ht="47.25">
      <c r="A28" s="1842" t="s">
        <v>560</v>
      </c>
      <c r="B28" s="1843">
        <v>186806.60499999995</v>
      </c>
      <c r="C28" s="764">
        <v>7.3489987025180357</v>
      </c>
      <c r="D28" s="763">
        <v>271277.79099999997</v>
      </c>
      <c r="E28" s="764">
        <v>6.4257125434257674</v>
      </c>
      <c r="F28" s="763">
        <v>184380.679</v>
      </c>
      <c r="G28" s="764">
        <v>7.529768067683495</v>
      </c>
      <c r="H28" s="763">
        <v>221563.51836496001</v>
      </c>
      <c r="I28" s="764">
        <v>8.3164591309163907</v>
      </c>
      <c r="J28" s="763">
        <v>47441</v>
      </c>
      <c r="K28" s="764">
        <v>5.2468709706453085</v>
      </c>
      <c r="L28" s="763">
        <v>88349</v>
      </c>
      <c r="M28" s="764">
        <v>5.2534145450050316</v>
      </c>
      <c r="N28" s="763">
        <v>12959</v>
      </c>
      <c r="O28" s="764">
        <v>8.7580469207467768</v>
      </c>
      <c r="P28" s="763">
        <v>7926</v>
      </c>
      <c r="Q28" s="764">
        <v>14.531700492520345</v>
      </c>
      <c r="R28" s="763">
        <v>17593</v>
      </c>
      <c r="S28" s="764">
        <v>14.046859906588885</v>
      </c>
      <c r="T28" s="763">
        <v>8101</v>
      </c>
      <c r="U28" s="764">
        <v>15.916380777020199</v>
      </c>
      <c r="V28" s="763">
        <v>12625</v>
      </c>
      <c r="W28" s="764">
        <v>15.752219338875747</v>
      </c>
      <c r="X28" s="763">
        <v>15387.929609999999</v>
      </c>
      <c r="Y28" s="764">
        <v>11.324629357622332</v>
      </c>
      <c r="Z28" s="763">
        <v>27697.874890999999</v>
      </c>
      <c r="AA28" s="764">
        <v>7.5846820802206318</v>
      </c>
      <c r="AB28" s="763">
        <v>31348.351766</v>
      </c>
      <c r="AC28" s="765">
        <v>13.316829902493584</v>
      </c>
    </row>
    <row r="29" spans="1:29" s="766" customFormat="1" ht="31.5">
      <c r="A29" s="1842" t="s">
        <v>561</v>
      </c>
      <c r="B29" s="1843">
        <v>33594.014000000003</v>
      </c>
      <c r="C29" s="764">
        <v>12.057400217443844</v>
      </c>
      <c r="D29" s="763">
        <v>29612.701000000005</v>
      </c>
      <c r="E29" s="764">
        <v>12.01208412184485</v>
      </c>
      <c r="F29" s="763">
        <v>41122.863999999994</v>
      </c>
      <c r="G29" s="764">
        <v>12.188153946947933</v>
      </c>
      <c r="H29" s="763">
        <v>54922.716731240005</v>
      </c>
      <c r="I29" s="764">
        <v>11.949811808265322</v>
      </c>
      <c r="J29" s="763">
        <v>2221</v>
      </c>
      <c r="K29" s="764">
        <v>11.205909591716354</v>
      </c>
      <c r="L29" s="763">
        <v>4279</v>
      </c>
      <c r="M29" s="764">
        <v>13.390655444394593</v>
      </c>
      <c r="N29" s="763">
        <v>5716</v>
      </c>
      <c r="O29" s="764">
        <v>14.885506447017244</v>
      </c>
      <c r="P29" s="763">
        <v>5138</v>
      </c>
      <c r="Q29" s="764">
        <v>15.342795596222386</v>
      </c>
      <c r="R29" s="763">
        <v>4246</v>
      </c>
      <c r="S29" s="764">
        <v>15.393119730756879</v>
      </c>
      <c r="T29" s="763">
        <v>3440</v>
      </c>
      <c r="U29" s="764">
        <v>15.292404675944789</v>
      </c>
      <c r="V29" s="763">
        <v>6801</v>
      </c>
      <c r="W29" s="764">
        <v>15.206136469777709</v>
      </c>
      <c r="X29" s="763">
        <v>10823.686846000001</v>
      </c>
      <c r="Y29" s="764">
        <v>15.783492966007556</v>
      </c>
      <c r="Z29" s="763">
        <v>5695.9493160000002</v>
      </c>
      <c r="AA29" s="764">
        <v>16.66383479188644</v>
      </c>
      <c r="AB29" s="763">
        <v>2506.4470730000003</v>
      </c>
      <c r="AC29" s="765">
        <v>17.769234737924922</v>
      </c>
    </row>
    <row r="30" spans="1:29" s="766" customFormat="1" ht="47.25">
      <c r="A30" s="1842" t="s">
        <v>562</v>
      </c>
      <c r="B30" s="1843">
        <v>95051.629000000015</v>
      </c>
      <c r="C30" s="764">
        <v>10.695313913600812</v>
      </c>
      <c r="D30" s="763">
        <v>76977.599999999991</v>
      </c>
      <c r="E30" s="764">
        <v>11.402383809170171</v>
      </c>
      <c r="F30" s="763">
        <v>84143.478000000003</v>
      </c>
      <c r="G30" s="764">
        <v>11.300740455409729</v>
      </c>
      <c r="H30" s="763">
        <v>107204.01122057</v>
      </c>
      <c r="I30" s="764">
        <v>10.654027705792233</v>
      </c>
      <c r="J30" s="763">
        <v>7738</v>
      </c>
      <c r="K30" s="764">
        <v>9.1212474927938239</v>
      </c>
      <c r="L30" s="763">
        <v>6290</v>
      </c>
      <c r="M30" s="764">
        <v>11.073432185421447</v>
      </c>
      <c r="N30" s="763">
        <v>12017</v>
      </c>
      <c r="O30" s="764">
        <v>15.592165827583862</v>
      </c>
      <c r="P30" s="763">
        <v>8553</v>
      </c>
      <c r="Q30" s="764">
        <v>12.049314373744084</v>
      </c>
      <c r="R30" s="763">
        <v>5822</v>
      </c>
      <c r="S30" s="764">
        <v>11.253714191661361</v>
      </c>
      <c r="T30" s="763">
        <v>7505</v>
      </c>
      <c r="U30" s="764">
        <v>13.932322841580838</v>
      </c>
      <c r="V30" s="763">
        <v>5621</v>
      </c>
      <c r="W30" s="764">
        <v>12.987723353707748</v>
      </c>
      <c r="X30" s="763">
        <v>3904.776155</v>
      </c>
      <c r="Y30" s="764">
        <v>15.831306486017501</v>
      </c>
      <c r="Z30" s="763">
        <v>6854.6019550000001</v>
      </c>
      <c r="AA30" s="764">
        <v>17.602688792634552</v>
      </c>
      <c r="AB30" s="763">
        <v>5110.8437739999999</v>
      </c>
      <c r="AC30" s="765">
        <v>9.1392437558951407</v>
      </c>
    </row>
    <row r="31" spans="1:29" s="766" customFormat="1" ht="47.25">
      <c r="A31" s="1842" t="s">
        <v>563</v>
      </c>
      <c r="B31" s="1843">
        <v>53227.952999999994</v>
      </c>
      <c r="C31" s="764">
        <v>14.730533598512</v>
      </c>
      <c r="D31" s="763">
        <v>32668.155000000002</v>
      </c>
      <c r="E31" s="764">
        <v>13.136623559611953</v>
      </c>
      <c r="F31" s="763">
        <v>65995.968000000008</v>
      </c>
      <c r="G31" s="764">
        <v>12.488262446026511</v>
      </c>
      <c r="H31" s="763">
        <v>201520.99789845999</v>
      </c>
      <c r="I31" s="764">
        <v>12.39096437900025</v>
      </c>
      <c r="J31" s="763">
        <v>25229</v>
      </c>
      <c r="K31" s="764">
        <v>12.298465733278608</v>
      </c>
      <c r="L31" s="763">
        <v>45657</v>
      </c>
      <c r="M31" s="764">
        <v>14.811083341379005</v>
      </c>
      <c r="N31" s="763">
        <v>51444</v>
      </c>
      <c r="O31" s="764">
        <v>14.764318073183645</v>
      </c>
      <c r="P31" s="763">
        <v>50621</v>
      </c>
      <c r="Q31" s="764">
        <v>15.810931284611812</v>
      </c>
      <c r="R31" s="763">
        <v>21355</v>
      </c>
      <c r="S31" s="764">
        <v>15.763033689134407</v>
      </c>
      <c r="T31" s="763">
        <v>34234</v>
      </c>
      <c r="U31" s="764">
        <v>15.649271473143145</v>
      </c>
      <c r="V31" s="763">
        <v>34724</v>
      </c>
      <c r="W31" s="764">
        <v>16.449417745372088</v>
      </c>
      <c r="X31" s="763">
        <v>11263.6088</v>
      </c>
      <c r="Y31" s="764">
        <v>15.96623078741588</v>
      </c>
      <c r="Z31" s="763">
        <v>20532.980979</v>
      </c>
      <c r="AA31" s="764">
        <v>15.954530391101676</v>
      </c>
      <c r="AB31" s="763">
        <v>60.080205000000007</v>
      </c>
      <c r="AC31" s="765">
        <v>20.415348203783356</v>
      </c>
    </row>
    <row r="32" spans="1:29" s="766" customFormat="1" ht="31.5">
      <c r="A32" s="1842" t="s">
        <v>564</v>
      </c>
      <c r="B32" s="1843">
        <v>50351.805999999997</v>
      </c>
      <c r="C32" s="764">
        <v>13.051748824130025</v>
      </c>
      <c r="D32" s="763">
        <v>88368.658999999985</v>
      </c>
      <c r="E32" s="764">
        <v>12.258117748733648</v>
      </c>
      <c r="F32" s="763">
        <v>84492.536999999997</v>
      </c>
      <c r="G32" s="764">
        <v>11.195292647121954</v>
      </c>
      <c r="H32" s="763">
        <v>64293.928185649987</v>
      </c>
      <c r="I32" s="764">
        <v>12.535504719002581</v>
      </c>
      <c r="J32" s="763">
        <v>7187</v>
      </c>
      <c r="K32" s="764">
        <v>13.560521478772449</v>
      </c>
      <c r="L32" s="763">
        <v>7731</v>
      </c>
      <c r="M32" s="764">
        <v>15.530875684836701</v>
      </c>
      <c r="N32" s="763">
        <v>3957</v>
      </c>
      <c r="O32" s="764">
        <v>15.475526298193289</v>
      </c>
      <c r="P32" s="763">
        <v>5909</v>
      </c>
      <c r="Q32" s="764">
        <v>16.858653940991374</v>
      </c>
      <c r="R32" s="763">
        <v>5948</v>
      </c>
      <c r="S32" s="764">
        <v>16.173614352175697</v>
      </c>
      <c r="T32" s="763">
        <v>7412</v>
      </c>
      <c r="U32" s="764">
        <v>15.926713991990058</v>
      </c>
      <c r="V32" s="763">
        <v>8173</v>
      </c>
      <c r="W32" s="764">
        <v>17.029828398708606</v>
      </c>
      <c r="X32" s="763">
        <v>6039.2053740000001</v>
      </c>
      <c r="Y32" s="764">
        <v>17.724393061407174</v>
      </c>
      <c r="Z32" s="763">
        <v>6502.3350420000006</v>
      </c>
      <c r="AA32" s="764">
        <v>18.171832928476558</v>
      </c>
      <c r="AB32" s="763">
        <v>11978.414100999998</v>
      </c>
      <c r="AC32" s="765">
        <v>19.652488061555815</v>
      </c>
    </row>
    <row r="33" spans="1:29" s="762" customFormat="1" ht="15" customHeight="1">
      <c r="A33" s="1844" t="s">
        <v>565</v>
      </c>
      <c r="B33" s="1847">
        <v>184119.98</v>
      </c>
      <c r="C33" s="1848">
        <v>11.05727748873565</v>
      </c>
      <c r="D33" s="1849">
        <v>178531.98</v>
      </c>
      <c r="E33" s="1848">
        <v>12.047285463674893</v>
      </c>
      <c r="F33" s="1849">
        <v>349989.50599999999</v>
      </c>
      <c r="G33" s="1848">
        <v>12.118865999418301</v>
      </c>
      <c r="H33" s="1849">
        <v>352190.32558786997</v>
      </c>
      <c r="I33" s="1848">
        <v>11.838147207432657</v>
      </c>
      <c r="J33" s="1849">
        <v>13038</v>
      </c>
      <c r="K33" s="1848">
        <v>11.932479576942537</v>
      </c>
      <c r="L33" s="1849">
        <v>12233</v>
      </c>
      <c r="M33" s="1848">
        <v>15.244808136611946</v>
      </c>
      <c r="N33" s="1849">
        <v>7311</v>
      </c>
      <c r="O33" s="1848">
        <v>15.532780567951061</v>
      </c>
      <c r="P33" s="1849">
        <v>7882</v>
      </c>
      <c r="Q33" s="1848">
        <v>16.366976638040502</v>
      </c>
      <c r="R33" s="1849">
        <v>15830</v>
      </c>
      <c r="S33" s="1848">
        <v>15.692832752750387</v>
      </c>
      <c r="T33" s="1849">
        <v>11158</v>
      </c>
      <c r="U33" s="1848">
        <v>16.209170144145034</v>
      </c>
      <c r="V33" s="1849">
        <v>32844</v>
      </c>
      <c r="W33" s="1848">
        <v>16.201048004556505</v>
      </c>
      <c r="X33" s="1849">
        <v>16735.196118</v>
      </c>
      <c r="Y33" s="1848">
        <v>16.430943397294875</v>
      </c>
      <c r="Z33" s="1849">
        <v>21078.795609000001</v>
      </c>
      <c r="AA33" s="1848">
        <v>17.338422346225389</v>
      </c>
      <c r="AB33" s="1849">
        <v>71888.300191000002</v>
      </c>
      <c r="AC33" s="1850">
        <v>18.659321112771391</v>
      </c>
    </row>
    <row r="34" spans="1:29" s="762" customFormat="1" ht="15" customHeight="1">
      <c r="A34" s="770"/>
      <c r="B34" s="759"/>
      <c r="C34" s="760"/>
      <c r="D34" s="759"/>
      <c r="E34" s="760"/>
      <c r="F34" s="759"/>
      <c r="G34" s="760"/>
      <c r="H34" s="759"/>
      <c r="I34" s="760"/>
      <c r="J34" s="759"/>
      <c r="K34" s="760"/>
      <c r="L34" s="759"/>
      <c r="M34" s="760"/>
      <c r="N34" s="759"/>
      <c r="O34" s="760"/>
      <c r="P34" s="759"/>
      <c r="Q34" s="760"/>
      <c r="R34" s="759"/>
      <c r="S34" s="760"/>
      <c r="T34" s="760"/>
      <c r="U34" s="760"/>
      <c r="V34" s="759"/>
      <c r="W34" s="760"/>
    </row>
    <row r="35" spans="1:29" s="762" customFormat="1" ht="15" customHeight="1">
      <c r="A35" s="1844" t="s">
        <v>566</v>
      </c>
      <c r="B35" s="1840">
        <v>112035.997</v>
      </c>
      <c r="C35" s="772">
        <v>12.206698483435824</v>
      </c>
      <c r="D35" s="771">
        <v>135717.079</v>
      </c>
      <c r="E35" s="772">
        <v>11.847463696346265</v>
      </c>
      <c r="F35" s="771">
        <v>169222.54199999999</v>
      </c>
      <c r="G35" s="772">
        <v>12.196291813389502</v>
      </c>
      <c r="H35" s="771">
        <v>279317.72047597001</v>
      </c>
      <c r="I35" s="772">
        <v>12.958954059482497</v>
      </c>
      <c r="J35" s="771">
        <v>24416</v>
      </c>
      <c r="K35" s="772">
        <v>13.824536681750669</v>
      </c>
      <c r="L35" s="771">
        <v>41254</v>
      </c>
      <c r="M35" s="772">
        <v>12.128412470909048</v>
      </c>
      <c r="N35" s="771">
        <v>34877</v>
      </c>
      <c r="O35" s="772">
        <v>11.34086367275788</v>
      </c>
      <c r="P35" s="771">
        <v>23119</v>
      </c>
      <c r="Q35" s="772">
        <v>14.774668902337426</v>
      </c>
      <c r="R35" s="771">
        <v>20342</v>
      </c>
      <c r="S35" s="772">
        <v>14.490722320095591</v>
      </c>
      <c r="T35" s="771">
        <v>17844</v>
      </c>
      <c r="U35" s="772">
        <v>16.353036921459775</v>
      </c>
      <c r="V35" s="771">
        <v>21679</v>
      </c>
      <c r="W35" s="772">
        <v>15.5685243931729</v>
      </c>
      <c r="X35" s="771">
        <v>19830.753655</v>
      </c>
      <c r="Y35" s="772">
        <v>17.144505840455324</v>
      </c>
      <c r="Z35" s="771">
        <v>17910.290596999999</v>
      </c>
      <c r="AA35" s="772">
        <v>18.868746679633311</v>
      </c>
      <c r="AB35" s="771">
        <v>22006.122105999999</v>
      </c>
      <c r="AC35" s="1841">
        <v>20.057559922444788</v>
      </c>
    </row>
    <row r="36" spans="1:29" s="766" customFormat="1" ht="31.5">
      <c r="A36" s="1842" t="s">
        <v>567</v>
      </c>
      <c r="B36" s="1843">
        <v>109661.15</v>
      </c>
      <c r="C36" s="764">
        <v>12.144693769547967</v>
      </c>
      <c r="D36" s="763">
        <v>132846.883</v>
      </c>
      <c r="E36" s="764">
        <v>11.795577363619698</v>
      </c>
      <c r="F36" s="763">
        <v>168770.755</v>
      </c>
      <c r="G36" s="764">
        <v>12.193599767412206</v>
      </c>
      <c r="H36" s="763">
        <v>277775.61356297001</v>
      </c>
      <c r="I36" s="764">
        <v>12.940137487003446</v>
      </c>
      <c r="J36" s="763">
        <v>23838</v>
      </c>
      <c r="K36" s="764">
        <v>13.781691932726066</v>
      </c>
      <c r="L36" s="763">
        <v>41206</v>
      </c>
      <c r="M36" s="764">
        <v>12.124089207561724</v>
      </c>
      <c r="N36" s="763">
        <v>34220</v>
      </c>
      <c r="O36" s="764">
        <v>11.267822389670389</v>
      </c>
      <c r="P36" s="763">
        <v>22738</v>
      </c>
      <c r="Q36" s="764">
        <v>14.721321320741801</v>
      </c>
      <c r="R36" s="763">
        <v>20033</v>
      </c>
      <c r="S36" s="764">
        <v>14.455913753048778</v>
      </c>
      <c r="T36" s="763">
        <v>17590</v>
      </c>
      <c r="U36" s="764">
        <v>16.355764608697573</v>
      </c>
      <c r="V36" s="763">
        <v>21079</v>
      </c>
      <c r="W36" s="764">
        <v>15.56174598214259</v>
      </c>
      <c r="X36" s="763">
        <v>19524.970566</v>
      </c>
      <c r="Y36" s="764">
        <v>17.145560214629832</v>
      </c>
      <c r="Z36" s="763">
        <v>17572.022153999998</v>
      </c>
      <c r="AA36" s="764">
        <v>18.839703646327507</v>
      </c>
      <c r="AB36" s="763">
        <v>21197.000435000002</v>
      </c>
      <c r="AC36" s="765">
        <v>20.049749967065654</v>
      </c>
    </row>
    <row r="37" spans="1:29" s="773" customFormat="1" ht="15" customHeight="1">
      <c r="A37" s="1851" t="s">
        <v>568</v>
      </c>
      <c r="B37" s="1843">
        <v>551.84</v>
      </c>
      <c r="C37" s="764">
        <v>11.900308889447098</v>
      </c>
      <c r="D37" s="763">
        <v>511.57899999999995</v>
      </c>
      <c r="E37" s="764">
        <v>15.982181666972041</v>
      </c>
      <c r="F37" s="763">
        <v>68.721999999999994</v>
      </c>
      <c r="G37" s="763">
        <v>15.871006686286336</v>
      </c>
      <c r="H37" s="763">
        <v>258.63305800000001</v>
      </c>
      <c r="I37" s="763">
        <v>21.465436954717017</v>
      </c>
      <c r="J37" s="763">
        <v>14</v>
      </c>
      <c r="K37" s="764">
        <v>21.851962226615111</v>
      </c>
      <c r="L37" s="763">
        <v>9</v>
      </c>
      <c r="M37" s="764">
        <v>16.549086053500428</v>
      </c>
      <c r="N37" s="763">
        <v>13</v>
      </c>
      <c r="O37" s="764">
        <v>22.246137464018076</v>
      </c>
      <c r="P37" s="763">
        <v>43</v>
      </c>
      <c r="Q37" s="764">
        <v>21.418936011841758</v>
      </c>
      <c r="R37" s="763">
        <v>16</v>
      </c>
      <c r="S37" s="764">
        <v>20.63502242221422</v>
      </c>
      <c r="T37" s="763">
        <v>37</v>
      </c>
      <c r="U37" s="764">
        <v>20.33646351149002</v>
      </c>
      <c r="V37" s="763">
        <v>13</v>
      </c>
      <c r="W37" s="764">
        <v>21.008616466687769</v>
      </c>
      <c r="X37" s="763">
        <v>34.98742</v>
      </c>
      <c r="Y37" s="764">
        <v>11.96745284367486</v>
      </c>
      <c r="Z37" s="763">
        <v>26.370837000000002</v>
      </c>
      <c r="AA37" s="764">
        <v>23.704403091278916</v>
      </c>
      <c r="AB37" s="763">
        <v>32.146186999999998</v>
      </c>
      <c r="AC37" s="765">
        <v>24.827879044698403</v>
      </c>
    </row>
    <row r="38" spans="1:29" s="773" customFormat="1" ht="15" customHeight="1">
      <c r="A38" s="1851" t="s">
        <v>569</v>
      </c>
      <c r="B38" s="1843">
        <v>1823.0069999999998</v>
      </c>
      <c r="C38" s="764">
        <v>13.985486276630406</v>
      </c>
      <c r="D38" s="763">
        <v>2358.6170000000002</v>
      </c>
      <c r="E38" s="764">
        <v>13.873101045831413</v>
      </c>
      <c r="F38" s="763">
        <v>383.06500000000005</v>
      </c>
      <c r="G38" s="764">
        <v>12.72310808892418</v>
      </c>
      <c r="H38" s="763">
        <v>1283.4738549999997</v>
      </c>
      <c r="I38" s="764">
        <v>15.317184630141107</v>
      </c>
      <c r="J38" s="763">
        <v>563</v>
      </c>
      <c r="K38" s="764">
        <v>15.443599207216687</v>
      </c>
      <c r="L38" s="763">
        <v>38</v>
      </c>
      <c r="M38" s="764">
        <v>15.753613173340147</v>
      </c>
      <c r="N38" s="763">
        <v>643</v>
      </c>
      <c r="O38" s="764">
        <v>14.998177614422879</v>
      </c>
      <c r="P38" s="763">
        <v>337</v>
      </c>
      <c r="Q38" s="764">
        <v>17.516594933202889</v>
      </c>
      <c r="R38" s="763">
        <v>293</v>
      </c>
      <c r="S38" s="764">
        <v>16.531177524622919</v>
      </c>
      <c r="T38" s="763">
        <v>216</v>
      </c>
      <c r="U38" s="764">
        <v>15.458855221067607</v>
      </c>
      <c r="V38" s="763">
        <v>586</v>
      </c>
      <c r="W38" s="764">
        <v>15.698757161889395</v>
      </c>
      <c r="X38" s="763">
        <v>270.79566899999998</v>
      </c>
      <c r="Y38" s="764">
        <v>17.737370207012159</v>
      </c>
      <c r="Z38" s="763">
        <v>311.897606</v>
      </c>
      <c r="AA38" s="764">
        <v>20.096151155325146</v>
      </c>
      <c r="AB38" s="763">
        <v>776.97548399999994</v>
      </c>
      <c r="AC38" s="765">
        <v>20.073261906819912</v>
      </c>
    </row>
    <row r="39" spans="1:29" s="762" customFormat="1" ht="15" customHeight="1">
      <c r="A39" s="1844" t="s">
        <v>570</v>
      </c>
      <c r="B39" s="1845">
        <v>533373.21299999999</v>
      </c>
      <c r="C39" s="760">
        <v>11.993875554845044</v>
      </c>
      <c r="D39" s="759">
        <v>476675.72000000003</v>
      </c>
      <c r="E39" s="760">
        <v>12.214462337974648</v>
      </c>
      <c r="F39" s="759">
        <v>455970.01499999996</v>
      </c>
      <c r="G39" s="760">
        <v>11.852309344029823</v>
      </c>
      <c r="H39" s="759">
        <v>575375.14557926997</v>
      </c>
      <c r="I39" s="760">
        <v>12.047820828766945</v>
      </c>
      <c r="J39" s="759">
        <v>50395</v>
      </c>
      <c r="K39" s="760">
        <v>12.569069005041897</v>
      </c>
      <c r="L39" s="759">
        <v>50217</v>
      </c>
      <c r="M39" s="760">
        <v>14.83310672475467</v>
      </c>
      <c r="N39" s="759">
        <v>51815</v>
      </c>
      <c r="O39" s="760">
        <v>14.67261500331961</v>
      </c>
      <c r="P39" s="759">
        <v>51522</v>
      </c>
      <c r="Q39" s="760">
        <v>14.990902481498562</v>
      </c>
      <c r="R39" s="759">
        <v>76444</v>
      </c>
      <c r="S39" s="760">
        <v>14.428645527570087</v>
      </c>
      <c r="T39" s="759">
        <v>51121</v>
      </c>
      <c r="U39" s="760">
        <v>15.38257383862423</v>
      </c>
      <c r="V39" s="759">
        <v>64806</v>
      </c>
      <c r="W39" s="760">
        <v>16.087324601685864</v>
      </c>
      <c r="X39" s="759">
        <v>57913.389523999998</v>
      </c>
      <c r="Y39" s="760">
        <v>16.033922263809679</v>
      </c>
      <c r="Z39" s="759">
        <v>66661.738863999999</v>
      </c>
      <c r="AA39" s="760">
        <v>16.221821723711958</v>
      </c>
      <c r="AB39" s="759">
        <v>78008.041499999992</v>
      </c>
      <c r="AC39" s="761">
        <v>16.985939355916916</v>
      </c>
    </row>
    <row r="40" spans="1:29" s="762" customFormat="1" ht="15" customHeight="1">
      <c r="A40" s="1844" t="s">
        <v>571</v>
      </c>
      <c r="B40" s="1845">
        <v>395273.07999999996</v>
      </c>
      <c r="C40" s="760">
        <v>10.161819320599079</v>
      </c>
      <c r="D40" s="759">
        <v>413356.07400000008</v>
      </c>
      <c r="E40" s="760">
        <v>9.9374726639212874</v>
      </c>
      <c r="F40" s="759">
        <v>448007.51800000004</v>
      </c>
      <c r="G40" s="760">
        <v>9.9317720030825054</v>
      </c>
      <c r="H40" s="759">
        <v>460165.77180984995</v>
      </c>
      <c r="I40" s="760">
        <v>10.561057174834183</v>
      </c>
      <c r="J40" s="759">
        <v>21016</v>
      </c>
      <c r="K40" s="760">
        <v>14.265251208108015</v>
      </c>
      <c r="L40" s="759">
        <v>90326</v>
      </c>
      <c r="M40" s="760">
        <v>14.149195368376406</v>
      </c>
      <c r="N40" s="759">
        <v>54980</v>
      </c>
      <c r="O40" s="760">
        <v>14.754111812084282</v>
      </c>
      <c r="P40" s="759">
        <v>55602</v>
      </c>
      <c r="Q40" s="760">
        <v>16.442991604401307</v>
      </c>
      <c r="R40" s="759">
        <v>96985</v>
      </c>
      <c r="S40" s="760">
        <v>15.797719113061619</v>
      </c>
      <c r="T40" s="759">
        <v>24912</v>
      </c>
      <c r="U40" s="760">
        <v>14.210351608745242</v>
      </c>
      <c r="V40" s="759">
        <v>22862</v>
      </c>
      <c r="W40" s="760">
        <v>17.814657784390622</v>
      </c>
      <c r="X40" s="759">
        <v>24675.972416000001</v>
      </c>
      <c r="Y40" s="760">
        <v>16.603873639301593</v>
      </c>
      <c r="Z40" s="759">
        <v>68557.521288999997</v>
      </c>
      <c r="AA40" s="760">
        <v>15.914688533646993</v>
      </c>
      <c r="AB40" s="759">
        <v>135817.02507899998</v>
      </c>
      <c r="AC40" s="761">
        <v>18.425182257205073</v>
      </c>
    </row>
    <row r="41" spans="1:29" s="766" customFormat="1" ht="15" customHeight="1">
      <c r="A41" s="1842" t="s">
        <v>402</v>
      </c>
      <c r="B41" s="1843"/>
      <c r="C41" s="764"/>
      <c r="D41" s="763"/>
      <c r="E41" s="764"/>
      <c r="F41" s="763"/>
      <c r="G41" s="764"/>
      <c r="H41" s="763"/>
      <c r="I41" s="764"/>
      <c r="J41" s="763"/>
      <c r="K41" s="764"/>
      <c r="L41" s="763"/>
      <c r="M41" s="764"/>
      <c r="N41" s="763"/>
      <c r="O41" s="764"/>
      <c r="P41" s="763"/>
      <c r="Q41" s="764"/>
      <c r="R41" s="763"/>
      <c r="S41" s="764"/>
      <c r="T41" s="763"/>
      <c r="U41" s="764"/>
      <c r="V41" s="763"/>
      <c r="W41" s="764"/>
      <c r="X41" s="763"/>
      <c r="Y41" s="764"/>
      <c r="Z41" s="763"/>
      <c r="AA41" s="764"/>
      <c r="AB41" s="763"/>
      <c r="AC41" s="765"/>
    </row>
    <row r="42" spans="1:29" s="766" customFormat="1" ht="31.5">
      <c r="A42" s="1842" t="s">
        <v>572</v>
      </c>
      <c r="B42" s="1843">
        <v>81516.334999999992</v>
      </c>
      <c r="C42" s="764">
        <v>12.650588147893089</v>
      </c>
      <c r="D42" s="763">
        <v>112930</v>
      </c>
      <c r="E42" s="764">
        <v>12.1459969680415</v>
      </c>
      <c r="F42" s="763">
        <v>72272.077999999994</v>
      </c>
      <c r="G42" s="764">
        <v>13.410147360450598</v>
      </c>
      <c r="H42" s="763">
        <v>126566.41253238998</v>
      </c>
      <c r="I42" s="764">
        <v>15.134222897408248</v>
      </c>
      <c r="J42" s="763">
        <v>7381</v>
      </c>
      <c r="K42" s="764">
        <v>17.823827955864335</v>
      </c>
      <c r="L42" s="763">
        <v>29049</v>
      </c>
      <c r="M42" s="764">
        <v>15.280024904402076</v>
      </c>
      <c r="N42" s="763">
        <v>31113</v>
      </c>
      <c r="O42" s="764">
        <v>15.427488248346425</v>
      </c>
      <c r="P42" s="763">
        <v>36626</v>
      </c>
      <c r="Q42" s="764">
        <v>16.479059276596733</v>
      </c>
      <c r="R42" s="763">
        <v>88258</v>
      </c>
      <c r="S42" s="764">
        <v>15.996339192151648</v>
      </c>
      <c r="T42" s="763">
        <v>9661</v>
      </c>
      <c r="U42" s="764">
        <v>19.320391532984797</v>
      </c>
      <c r="V42" s="763">
        <v>10762</v>
      </c>
      <c r="W42" s="764">
        <v>19.665585277496344</v>
      </c>
      <c r="X42" s="763">
        <v>12871.17323</v>
      </c>
      <c r="Y42" s="764">
        <v>18.753482404341526</v>
      </c>
      <c r="Z42" s="763">
        <v>52039.022054000001</v>
      </c>
      <c r="AA42" s="764">
        <v>17.010429540048388</v>
      </c>
      <c r="AB42" s="763">
        <v>124284.55508599999</v>
      </c>
      <c r="AC42" s="765">
        <v>18.337847423141156</v>
      </c>
    </row>
    <row r="43" spans="1:29" s="766" customFormat="1" ht="15" customHeight="1">
      <c r="A43" s="1842" t="s">
        <v>573</v>
      </c>
      <c r="B43" s="1843">
        <v>11338.859</v>
      </c>
      <c r="C43" s="764">
        <v>9.8141317090549247</v>
      </c>
      <c r="D43" s="763">
        <v>7949.6820000000007</v>
      </c>
      <c r="E43" s="764">
        <v>11.546504124735359</v>
      </c>
      <c r="F43" s="763">
        <v>9581.8169999999991</v>
      </c>
      <c r="G43" s="764">
        <v>9.2472159206494773</v>
      </c>
      <c r="H43" s="763">
        <v>18395.473316620002</v>
      </c>
      <c r="I43" s="764">
        <v>6.7417232107162093</v>
      </c>
      <c r="J43" s="763">
        <v>1062</v>
      </c>
      <c r="K43" s="764">
        <v>9.6316908202072007</v>
      </c>
      <c r="L43" s="763">
        <v>928</v>
      </c>
      <c r="M43" s="764">
        <v>14.136460449600774</v>
      </c>
      <c r="N43" s="763">
        <v>1033</v>
      </c>
      <c r="O43" s="764">
        <v>13.474804005877935</v>
      </c>
      <c r="P43" s="763">
        <v>367</v>
      </c>
      <c r="Q43" s="764">
        <v>4.4911521680605606</v>
      </c>
      <c r="R43" s="763">
        <v>783</v>
      </c>
      <c r="S43" s="764">
        <v>12.41430434040576</v>
      </c>
      <c r="T43" s="763">
        <v>396</v>
      </c>
      <c r="U43" s="764">
        <v>12.242524886548125</v>
      </c>
      <c r="V43" s="763">
        <v>900</v>
      </c>
      <c r="W43" s="764">
        <v>9.6314064936379182</v>
      </c>
      <c r="X43" s="763">
        <v>777.08536299999992</v>
      </c>
      <c r="Y43" s="764">
        <v>11.042340153672949</v>
      </c>
      <c r="Z43" s="763">
        <v>578.85053500000004</v>
      </c>
      <c r="AA43" s="764">
        <v>11.428521660546661</v>
      </c>
      <c r="AB43" s="763">
        <v>1152.5899549999999</v>
      </c>
      <c r="AC43" s="765">
        <v>12.698599210667561</v>
      </c>
    </row>
    <row r="44" spans="1:29" s="766" customFormat="1" ht="15" customHeight="1">
      <c r="A44" s="1842" t="s">
        <v>574</v>
      </c>
      <c r="B44" s="1843">
        <v>22736.733</v>
      </c>
      <c r="C44" s="764">
        <v>9.0154352828772026</v>
      </c>
      <c r="D44" s="763">
        <v>30535.206999999999</v>
      </c>
      <c r="E44" s="764">
        <v>6.2302076356243852</v>
      </c>
      <c r="F44" s="763">
        <v>122425.75700000001</v>
      </c>
      <c r="G44" s="764">
        <v>8.7928746699942213</v>
      </c>
      <c r="H44" s="763">
        <v>37338.512048210003</v>
      </c>
      <c r="I44" s="764">
        <v>6.3470540851829123</v>
      </c>
      <c r="J44" s="763">
        <v>2364</v>
      </c>
      <c r="K44" s="764">
        <v>13.240374750883189</v>
      </c>
      <c r="L44" s="763">
        <v>23918</v>
      </c>
      <c r="M44" s="764">
        <v>11.4876536218101</v>
      </c>
      <c r="N44" s="763">
        <v>52</v>
      </c>
      <c r="O44" s="764">
        <v>20.030727076389347</v>
      </c>
      <c r="P44" s="763">
        <v>175</v>
      </c>
      <c r="Q44" s="764">
        <v>16.574125601736611</v>
      </c>
      <c r="R44" s="763">
        <v>90</v>
      </c>
      <c r="S44" s="764">
        <v>18.429459545767656</v>
      </c>
      <c r="T44" s="763">
        <v>156</v>
      </c>
      <c r="U44" s="764">
        <v>17.435897478894713</v>
      </c>
      <c r="V44" s="763">
        <v>2904</v>
      </c>
      <c r="W44" s="764">
        <v>11.093194421383698</v>
      </c>
      <c r="X44" s="763">
        <v>289.97399899999999</v>
      </c>
      <c r="Y44" s="764">
        <v>14.414672119673687</v>
      </c>
      <c r="Z44" s="763">
        <v>8557.9363919999996</v>
      </c>
      <c r="AA44" s="764">
        <v>7.6456726891470694</v>
      </c>
      <c r="AB44" s="763">
        <v>343.37870399999997</v>
      </c>
      <c r="AC44" s="765">
        <v>12.479966637554314</v>
      </c>
    </row>
    <row r="45" spans="1:29" s="766" customFormat="1" ht="47.25">
      <c r="A45" s="1842" t="s">
        <v>575</v>
      </c>
      <c r="B45" s="1843">
        <v>279681.15299999999</v>
      </c>
      <c r="C45" s="764">
        <v>9.543730103558536</v>
      </c>
      <c r="D45" s="763">
        <v>261941.185</v>
      </c>
      <c r="E45" s="764">
        <v>9.3686509528075685</v>
      </c>
      <c r="F45" s="763">
        <v>243727.86600000001</v>
      </c>
      <c r="G45" s="764">
        <v>9.4993234791855272</v>
      </c>
      <c r="H45" s="763">
        <v>277865.37391262996</v>
      </c>
      <c r="I45" s="764">
        <v>9.2971137287019037</v>
      </c>
      <c r="J45" s="763">
        <v>10210</v>
      </c>
      <c r="K45" s="764">
        <v>12.41189174154934</v>
      </c>
      <c r="L45" s="763">
        <v>36432</v>
      </c>
      <c r="M45" s="764">
        <v>14.995236969888264</v>
      </c>
      <c r="N45" s="763">
        <v>22781</v>
      </c>
      <c r="O45" s="764">
        <v>13.880181487991406</v>
      </c>
      <c r="P45" s="763">
        <v>18434</v>
      </c>
      <c r="Q45" s="764">
        <v>16.607984255187525</v>
      </c>
      <c r="R45" s="763">
        <v>7852</v>
      </c>
      <c r="S45" s="764">
        <v>13.872140587088333</v>
      </c>
      <c r="T45" s="763">
        <v>14698</v>
      </c>
      <c r="U45" s="764">
        <v>10.869647918347098</v>
      </c>
      <c r="V45" s="763">
        <v>8295</v>
      </c>
      <c r="W45" s="764">
        <v>18.653764422995597</v>
      </c>
      <c r="X45" s="763">
        <v>10737.739824</v>
      </c>
      <c r="Y45" s="764">
        <v>14.48877405809559</v>
      </c>
      <c r="Z45" s="763">
        <v>7381.7123080000001</v>
      </c>
      <c r="AA45" s="764">
        <v>18.128435241285061</v>
      </c>
      <c r="AB45" s="763">
        <v>10036.501334</v>
      </c>
      <c r="AC45" s="765">
        <v>20.367715105716268</v>
      </c>
    </row>
    <row r="46" spans="1:29" s="774" customFormat="1" ht="15" customHeight="1">
      <c r="A46" s="1844" t="s">
        <v>576</v>
      </c>
      <c r="B46" s="1845">
        <v>51548.453999999998</v>
      </c>
      <c r="C46" s="760">
        <v>12.768136666955385</v>
      </c>
      <c r="D46" s="759">
        <v>131839.514</v>
      </c>
      <c r="E46" s="760">
        <v>11.486741529177854</v>
      </c>
      <c r="F46" s="759">
        <v>82930.144</v>
      </c>
      <c r="G46" s="760">
        <v>10.876845685249389</v>
      </c>
      <c r="H46" s="759">
        <v>103273.38878204999</v>
      </c>
      <c r="I46" s="760">
        <v>12.406642680658546</v>
      </c>
      <c r="J46" s="759">
        <v>4044</v>
      </c>
      <c r="K46" s="760">
        <v>13.568861526408147</v>
      </c>
      <c r="L46" s="759">
        <v>15719</v>
      </c>
      <c r="M46" s="760">
        <v>7.3802737891250425</v>
      </c>
      <c r="N46" s="759">
        <v>14067</v>
      </c>
      <c r="O46" s="760">
        <v>9.2336706518042586</v>
      </c>
      <c r="P46" s="759">
        <v>7769</v>
      </c>
      <c r="Q46" s="760">
        <v>16.13412283245923</v>
      </c>
      <c r="R46" s="759">
        <v>5636</v>
      </c>
      <c r="S46" s="760">
        <v>15.47865242792715</v>
      </c>
      <c r="T46" s="759">
        <v>4617</v>
      </c>
      <c r="U46" s="760">
        <v>16.77292205006853</v>
      </c>
      <c r="V46" s="759">
        <v>3344</v>
      </c>
      <c r="W46" s="760">
        <v>17.526070815127703</v>
      </c>
      <c r="X46" s="759">
        <v>3388.699333</v>
      </c>
      <c r="Y46" s="760">
        <v>16.781435754290428</v>
      </c>
      <c r="Z46" s="759">
        <v>5692.1045770000001</v>
      </c>
      <c r="AA46" s="760">
        <v>14.205457920031678</v>
      </c>
      <c r="AB46" s="759">
        <v>3741.0338570000004</v>
      </c>
      <c r="AC46" s="761">
        <v>17.696782844560197</v>
      </c>
    </row>
    <row r="47" spans="1:29" s="774" customFormat="1" ht="31.5">
      <c r="A47" s="1844" t="s">
        <v>577</v>
      </c>
      <c r="B47" s="1845">
        <v>4679942.9309999999</v>
      </c>
      <c r="C47" s="760">
        <v>12.213036529998091</v>
      </c>
      <c r="D47" s="759">
        <v>5207641.3310000002</v>
      </c>
      <c r="E47" s="760">
        <v>11.931900663146351</v>
      </c>
      <c r="F47" s="759">
        <v>4867926.182</v>
      </c>
      <c r="G47" s="760">
        <v>11.511766960068117</v>
      </c>
      <c r="H47" s="759">
        <v>6111954.4299671492</v>
      </c>
      <c r="I47" s="760">
        <v>11.554354002943825</v>
      </c>
      <c r="J47" s="759">
        <v>545631</v>
      </c>
      <c r="K47" s="760">
        <v>11.948339939105665</v>
      </c>
      <c r="L47" s="759">
        <v>561341</v>
      </c>
      <c r="M47" s="760">
        <v>14.181474808861079</v>
      </c>
      <c r="N47" s="759">
        <v>569244</v>
      </c>
      <c r="O47" s="760">
        <v>14.461546060932426</v>
      </c>
      <c r="P47" s="759">
        <v>525398</v>
      </c>
      <c r="Q47" s="760">
        <v>14.772957254665265</v>
      </c>
      <c r="R47" s="759">
        <v>534546</v>
      </c>
      <c r="S47" s="760">
        <v>15.120046248493104</v>
      </c>
      <c r="T47" s="759">
        <v>552452</v>
      </c>
      <c r="U47" s="760">
        <v>16.042798500107729</v>
      </c>
      <c r="V47" s="759">
        <v>603181</v>
      </c>
      <c r="W47" s="760">
        <v>16.335565550684883</v>
      </c>
      <c r="X47" s="759">
        <v>592743.95626499993</v>
      </c>
      <c r="Y47" s="760">
        <v>15.55011430708343</v>
      </c>
      <c r="Z47" s="759">
        <v>547944.46495100006</v>
      </c>
      <c r="AA47" s="760">
        <v>16.378254064721236</v>
      </c>
      <c r="AB47" s="759">
        <v>548535.27931799996</v>
      </c>
      <c r="AC47" s="761">
        <v>17.423513372187383</v>
      </c>
    </row>
    <row r="48" spans="1:29" s="774" customFormat="1" ht="31.5">
      <c r="A48" s="1844" t="s">
        <v>578</v>
      </c>
      <c r="B48" s="1845">
        <v>5582421.2330000009</v>
      </c>
      <c r="C48" s="760">
        <v>16.420595434076663</v>
      </c>
      <c r="D48" s="759">
        <v>6675759.8190000011</v>
      </c>
      <c r="E48" s="760">
        <v>16.960068745510736</v>
      </c>
      <c r="F48" s="759">
        <v>6252039.6249999991</v>
      </c>
      <c r="G48" s="760">
        <v>15.891975372048208</v>
      </c>
      <c r="H48" s="759">
        <v>11180042.798378255</v>
      </c>
      <c r="I48" s="760">
        <v>16.658532158694072</v>
      </c>
      <c r="J48" s="759">
        <v>953876.57566972636</v>
      </c>
      <c r="K48" s="760">
        <v>17.471947860535167</v>
      </c>
      <c r="L48" s="759">
        <v>872181.55005393224</v>
      </c>
      <c r="M48" s="760">
        <v>17.419943093589314</v>
      </c>
      <c r="N48" s="759">
        <v>944835.26440289407</v>
      </c>
      <c r="O48" s="760">
        <v>17.319852111856623</v>
      </c>
      <c r="P48" s="759">
        <v>959585.28500904189</v>
      </c>
      <c r="Q48" s="760">
        <v>16.745042839718547</v>
      </c>
      <c r="R48" s="759">
        <v>1094975.7178994319</v>
      </c>
      <c r="S48" s="760">
        <v>16.857337023661852</v>
      </c>
      <c r="T48" s="759">
        <v>1195528.3154629073</v>
      </c>
      <c r="U48" s="760">
        <v>15.795322021189362</v>
      </c>
      <c r="V48" s="759">
        <v>1219865.7356560908</v>
      </c>
      <c r="W48" s="760">
        <v>17.105937230520112</v>
      </c>
      <c r="X48" s="759">
        <v>1165628.3492722295</v>
      </c>
      <c r="Y48" s="760">
        <v>16.297312310383163</v>
      </c>
      <c r="Z48" s="759">
        <v>1170628.2858961998</v>
      </c>
      <c r="AA48" s="760">
        <v>16.709992885929204</v>
      </c>
      <c r="AB48" s="759">
        <v>1329254.7039630681</v>
      </c>
      <c r="AC48" s="761">
        <v>14.819430608866057</v>
      </c>
    </row>
    <row r="49" spans="1:29" s="774" customFormat="1" ht="15" customHeight="1">
      <c r="A49" s="1852"/>
      <c r="B49" s="1853"/>
      <c r="C49" s="776"/>
      <c r="D49" s="775"/>
      <c r="E49" s="776"/>
      <c r="F49" s="775"/>
      <c r="G49" s="776"/>
      <c r="H49" s="775"/>
      <c r="I49" s="776"/>
      <c r="J49" s="775"/>
      <c r="K49" s="776"/>
      <c r="L49" s="775"/>
      <c r="M49" s="776"/>
      <c r="N49" s="775"/>
      <c r="O49" s="776"/>
      <c r="P49" s="775"/>
      <c r="Q49" s="776"/>
      <c r="R49" s="775"/>
      <c r="S49" s="776"/>
      <c r="T49" s="775"/>
      <c r="U49" s="776"/>
      <c r="V49" s="775"/>
      <c r="W49" s="776"/>
      <c r="X49" s="775"/>
      <c r="Y49" s="776"/>
      <c r="Z49" s="775"/>
      <c r="AA49" s="776"/>
      <c r="AB49" s="775"/>
      <c r="AC49" s="777"/>
    </row>
    <row r="50" spans="1:29" ht="15" customHeight="1"/>
    <row r="51" spans="1:29" ht="15" customHeight="1">
      <c r="A51" s="779" t="s">
        <v>337</v>
      </c>
      <c r="J51" s="780"/>
    </row>
    <row r="52" spans="1:29" s="784" customFormat="1">
      <c r="A52" s="1724" t="s">
        <v>996</v>
      </c>
      <c r="B52" s="781"/>
      <c r="C52" s="782"/>
      <c r="D52" s="781"/>
      <c r="E52" s="782"/>
      <c r="F52" s="782"/>
      <c r="G52" s="782"/>
      <c r="H52" s="782"/>
      <c r="I52" s="782"/>
      <c r="J52" s="781"/>
      <c r="K52" s="782"/>
      <c r="L52" s="782"/>
      <c r="M52" s="782"/>
      <c r="N52" s="782"/>
      <c r="O52" s="782"/>
      <c r="P52" s="782"/>
      <c r="Q52" s="782"/>
      <c r="R52" s="782"/>
      <c r="S52" s="782"/>
      <c r="T52" s="782"/>
      <c r="U52" s="782"/>
      <c r="V52" s="782"/>
      <c r="W52" s="782"/>
      <c r="X52" s="783"/>
      <c r="Y52" s="783"/>
      <c r="Z52" s="783"/>
      <c r="AA52" s="783"/>
      <c r="AB52" s="783"/>
      <c r="AC52" s="783"/>
    </row>
    <row r="53" spans="1:29" s="757" customFormat="1">
      <c r="A53" s="785"/>
      <c r="B53" s="753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</row>
    <row r="54" spans="1:29" s="757" customFormat="1">
      <c r="A54" s="785"/>
      <c r="B54" s="753"/>
      <c r="C54" s="753"/>
      <c r="D54" s="753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3"/>
      <c r="P54" s="753"/>
      <c r="Q54" s="753"/>
      <c r="R54" s="753"/>
      <c r="S54" s="753"/>
      <c r="T54" s="753"/>
      <c r="U54" s="753"/>
      <c r="V54" s="753"/>
      <c r="W54" s="753"/>
    </row>
    <row r="55" spans="1:29" s="757" customFormat="1">
      <c r="A55" s="785"/>
      <c r="B55" s="753"/>
      <c r="C55" s="753"/>
      <c r="D55" s="753"/>
      <c r="E55" s="753"/>
      <c r="F55" s="753"/>
      <c r="G55" s="753"/>
      <c r="H55" s="753"/>
      <c r="I55" s="753"/>
      <c r="J55" s="753"/>
      <c r="K55" s="753"/>
      <c r="L55" s="753"/>
      <c r="M55" s="753"/>
      <c r="N55" s="753"/>
      <c r="O55" s="753"/>
      <c r="P55" s="753"/>
      <c r="Q55" s="753"/>
      <c r="R55" s="753"/>
      <c r="S55" s="753"/>
      <c r="T55" s="753"/>
      <c r="U55" s="753"/>
      <c r="V55" s="753"/>
      <c r="W55" s="753"/>
    </row>
    <row r="56" spans="1:29" s="757" customFormat="1">
      <c r="A56" s="785"/>
      <c r="B56" s="753"/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3"/>
      <c r="P56" s="753"/>
      <c r="Q56" s="753"/>
      <c r="R56" s="753"/>
      <c r="S56" s="753"/>
      <c r="T56" s="753"/>
      <c r="U56" s="753"/>
      <c r="V56" s="753"/>
      <c r="W56" s="753"/>
    </row>
    <row r="57" spans="1:29" s="757" customFormat="1">
      <c r="A57" s="785"/>
      <c r="B57" s="753"/>
      <c r="C57" s="753"/>
      <c r="D57" s="753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3"/>
      <c r="P57" s="753"/>
      <c r="Q57" s="753"/>
      <c r="R57" s="753"/>
      <c r="S57" s="753"/>
      <c r="T57" s="753"/>
      <c r="U57" s="753"/>
      <c r="V57" s="753"/>
      <c r="W57" s="753"/>
    </row>
    <row r="58" spans="1:29" s="757" customFormat="1">
      <c r="A58" s="785"/>
      <c r="B58" s="753"/>
      <c r="C58" s="753"/>
      <c r="D58" s="753"/>
      <c r="E58" s="753"/>
      <c r="F58" s="753"/>
      <c r="G58" s="753"/>
      <c r="H58" s="753"/>
      <c r="I58" s="753"/>
      <c r="J58" s="753"/>
      <c r="K58" s="753"/>
      <c r="L58" s="753"/>
      <c r="M58" s="753"/>
      <c r="N58" s="753"/>
      <c r="O58" s="753"/>
      <c r="P58" s="753"/>
      <c r="Q58" s="753"/>
      <c r="R58" s="753"/>
      <c r="S58" s="753"/>
      <c r="T58" s="753"/>
      <c r="U58" s="753"/>
      <c r="V58" s="753"/>
      <c r="W58" s="753"/>
    </row>
    <row r="59" spans="1:29" s="757" customFormat="1">
      <c r="A59" s="785"/>
      <c r="B59" s="753"/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3"/>
      <c r="O59" s="753"/>
      <c r="P59" s="753"/>
      <c r="Q59" s="753"/>
      <c r="R59" s="753"/>
      <c r="S59" s="753"/>
      <c r="T59" s="753"/>
      <c r="U59" s="753"/>
      <c r="V59" s="753"/>
      <c r="W59" s="753"/>
    </row>
    <row r="60" spans="1:29" s="757" customFormat="1">
      <c r="A60" s="785"/>
      <c r="B60" s="753"/>
      <c r="C60" s="753"/>
      <c r="D60" s="753"/>
      <c r="E60" s="753"/>
      <c r="F60" s="753"/>
      <c r="G60" s="753"/>
      <c r="H60" s="753"/>
      <c r="I60" s="753"/>
      <c r="J60" s="753"/>
      <c r="K60" s="753"/>
      <c r="L60" s="753"/>
      <c r="M60" s="753"/>
      <c r="N60" s="753"/>
      <c r="O60" s="753"/>
      <c r="P60" s="753"/>
      <c r="Q60" s="753"/>
      <c r="R60" s="753"/>
      <c r="S60" s="753"/>
      <c r="T60" s="753"/>
      <c r="U60" s="753"/>
      <c r="V60" s="753"/>
      <c r="W60" s="753"/>
    </row>
    <row r="61" spans="1:29" s="757" customFormat="1">
      <c r="A61" s="785"/>
      <c r="B61" s="753"/>
      <c r="C61" s="753"/>
      <c r="D61" s="753"/>
      <c r="E61" s="753"/>
      <c r="F61" s="753"/>
      <c r="G61" s="753"/>
      <c r="H61" s="753"/>
      <c r="I61" s="753"/>
      <c r="J61" s="753"/>
      <c r="K61" s="753"/>
      <c r="L61" s="753"/>
      <c r="M61" s="753"/>
      <c r="N61" s="753"/>
      <c r="O61" s="753"/>
      <c r="P61" s="753"/>
      <c r="Q61" s="753"/>
      <c r="R61" s="753"/>
      <c r="S61" s="753"/>
      <c r="T61" s="753"/>
      <c r="U61" s="753"/>
      <c r="V61" s="753"/>
      <c r="W61" s="753"/>
    </row>
    <row r="62" spans="1:29" s="757" customFormat="1">
      <c r="A62" s="778"/>
      <c r="B62" s="753"/>
      <c r="C62" s="753"/>
      <c r="D62" s="753"/>
      <c r="E62" s="753"/>
      <c r="F62" s="753"/>
      <c r="G62" s="753"/>
      <c r="H62" s="753"/>
      <c r="I62" s="753"/>
      <c r="J62" s="753"/>
      <c r="K62" s="753"/>
      <c r="L62" s="753"/>
      <c r="M62" s="753"/>
      <c r="N62" s="753"/>
      <c r="O62" s="753"/>
      <c r="P62" s="753"/>
      <c r="Q62" s="753"/>
      <c r="R62" s="753"/>
      <c r="S62" s="753"/>
      <c r="T62" s="753"/>
      <c r="U62" s="753"/>
      <c r="V62" s="753"/>
      <c r="W62" s="753"/>
    </row>
    <row r="63" spans="1:29" s="757" customFormat="1">
      <c r="A63" s="778"/>
      <c r="B63" s="753"/>
      <c r="C63" s="753"/>
      <c r="D63" s="753"/>
      <c r="E63" s="753"/>
      <c r="F63" s="753"/>
      <c r="G63" s="753"/>
      <c r="H63" s="753"/>
      <c r="I63" s="753"/>
      <c r="J63" s="753"/>
      <c r="K63" s="753"/>
      <c r="L63" s="753"/>
      <c r="M63" s="753"/>
      <c r="N63" s="753"/>
      <c r="O63" s="753"/>
      <c r="P63" s="753"/>
      <c r="Q63" s="753"/>
      <c r="R63" s="753"/>
      <c r="S63" s="753"/>
      <c r="T63" s="753"/>
      <c r="U63" s="753"/>
      <c r="V63" s="753"/>
      <c r="W63" s="753"/>
    </row>
    <row r="64" spans="1:29" s="757" customFormat="1">
      <c r="A64" s="778"/>
      <c r="B64" s="753"/>
      <c r="C64" s="753"/>
      <c r="D64" s="753"/>
      <c r="E64" s="753"/>
      <c r="F64" s="753"/>
      <c r="G64" s="753"/>
      <c r="H64" s="753"/>
      <c r="I64" s="753"/>
      <c r="J64" s="753"/>
      <c r="K64" s="753"/>
      <c r="L64" s="753"/>
      <c r="M64" s="753"/>
      <c r="N64" s="753"/>
      <c r="O64" s="753"/>
      <c r="P64" s="753"/>
      <c r="Q64" s="753"/>
      <c r="R64" s="753"/>
      <c r="S64" s="753"/>
      <c r="T64" s="753"/>
      <c r="U64" s="753"/>
      <c r="V64" s="753"/>
      <c r="W64" s="753"/>
    </row>
    <row r="65" spans="1:23" s="757" customFormat="1">
      <c r="A65" s="778"/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753"/>
      <c r="P65" s="753"/>
      <c r="Q65" s="753"/>
      <c r="R65" s="753"/>
      <c r="S65" s="753"/>
      <c r="T65" s="753"/>
      <c r="U65" s="753"/>
      <c r="V65" s="753"/>
      <c r="W65" s="753"/>
    </row>
    <row r="66" spans="1:23" s="757" customFormat="1">
      <c r="A66" s="778"/>
      <c r="B66" s="753"/>
      <c r="C66" s="753"/>
      <c r="D66" s="753"/>
      <c r="E66" s="753"/>
      <c r="F66" s="753"/>
      <c r="G66" s="753"/>
      <c r="H66" s="753"/>
      <c r="I66" s="753"/>
      <c r="J66" s="753"/>
      <c r="K66" s="753"/>
      <c r="L66" s="753"/>
      <c r="M66" s="753"/>
      <c r="N66" s="753"/>
      <c r="O66" s="753"/>
      <c r="P66" s="753"/>
      <c r="Q66" s="753"/>
      <c r="R66" s="753"/>
      <c r="S66" s="753"/>
      <c r="T66" s="753"/>
      <c r="U66" s="753"/>
      <c r="V66" s="753"/>
      <c r="W66" s="753"/>
    </row>
    <row r="67" spans="1:23" s="757" customFormat="1">
      <c r="A67" s="778"/>
      <c r="B67" s="753"/>
      <c r="C67" s="753"/>
      <c r="D67" s="753"/>
      <c r="E67" s="753"/>
      <c r="F67" s="753"/>
      <c r="G67" s="753"/>
      <c r="H67" s="753"/>
      <c r="I67" s="753"/>
      <c r="J67" s="753"/>
      <c r="K67" s="753"/>
      <c r="L67" s="753"/>
      <c r="M67" s="753"/>
      <c r="N67" s="753"/>
      <c r="O67" s="753"/>
      <c r="P67" s="753"/>
      <c r="Q67" s="753"/>
      <c r="R67" s="753"/>
      <c r="S67" s="753"/>
      <c r="T67" s="753"/>
      <c r="U67" s="753"/>
      <c r="V67" s="753"/>
      <c r="W67" s="753"/>
    </row>
  </sheetData>
  <mergeCells count="18">
    <mergeCell ref="A1:AC1"/>
    <mergeCell ref="A3:AC3"/>
    <mergeCell ref="A5:AC5"/>
    <mergeCell ref="A8:A9"/>
    <mergeCell ref="B8:C8"/>
    <mergeCell ref="D8:E8"/>
    <mergeCell ref="F8:G8"/>
    <mergeCell ref="H8:I8"/>
    <mergeCell ref="J8:K8"/>
    <mergeCell ref="L8:M8"/>
    <mergeCell ref="Z8:AA8"/>
    <mergeCell ref="AB8:AC8"/>
    <mergeCell ref="N8:O8"/>
    <mergeCell ref="P8:Q8"/>
    <mergeCell ref="R8:S8"/>
    <mergeCell ref="T8:U8"/>
    <mergeCell ref="V8:W8"/>
    <mergeCell ref="X8:Y8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Width="0" pageOrder="overThenDown" orientation="landscape" r:id="rId1"/>
  <headerFooter differentOddEven="1" differentFirst="1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C62"/>
  <sheetViews>
    <sheetView view="pageBreakPreview" topLeftCell="A36" zoomScale="70" zoomScaleNormal="85" zoomScaleSheetLayoutView="70" workbookViewId="0">
      <selection activeCell="A52" sqref="A52"/>
    </sheetView>
  </sheetViews>
  <sheetFormatPr defaultColWidth="9.140625" defaultRowHeight="15.75"/>
  <cols>
    <col min="1" max="1" width="55.28515625" style="778" customWidth="1"/>
    <col min="2" max="12" width="14.7109375" style="780" customWidth="1"/>
    <col min="13" max="15" width="14.42578125" style="750" customWidth="1"/>
    <col min="16" max="28" width="9.140625" style="750"/>
    <col min="29" max="29" width="9.140625" style="750" collapsed="1"/>
    <col min="30" max="39" width="9.140625" style="750"/>
    <col min="40" max="41" width="9.140625" style="750" collapsed="1"/>
    <col min="42" max="42" width="9.140625" style="750"/>
    <col min="43" max="55" width="9.140625" style="750" collapsed="1"/>
    <col min="56" max="16384" width="9.140625" style="750"/>
  </cols>
  <sheetData>
    <row r="1" spans="1:15" ht="19.5" thickBot="1">
      <c r="A1" s="2090" t="s">
        <v>429</v>
      </c>
      <c r="B1" s="2090"/>
      <c r="C1" s="2090"/>
      <c r="D1" s="2090"/>
      <c r="E1" s="2090"/>
      <c r="F1" s="2090"/>
      <c r="G1" s="2090"/>
      <c r="H1" s="2090"/>
      <c r="I1" s="2090"/>
      <c r="J1" s="2090"/>
      <c r="K1" s="2090"/>
      <c r="L1" s="2090"/>
      <c r="M1" s="2090"/>
      <c r="N1" s="2090"/>
      <c r="O1" s="2090"/>
    </row>
    <row r="2" spans="1:15">
      <c r="A2" s="751"/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</row>
    <row r="3" spans="1:15" ht="21">
      <c r="A3" s="2091" t="s">
        <v>1102</v>
      </c>
      <c r="B3" s="2091"/>
      <c r="C3" s="2091"/>
      <c r="D3" s="2091"/>
      <c r="E3" s="2091"/>
      <c r="F3" s="2091"/>
      <c r="G3" s="2091"/>
      <c r="H3" s="2091"/>
      <c r="I3" s="2091"/>
      <c r="J3" s="2091"/>
      <c r="K3" s="2091"/>
      <c r="L3" s="2091"/>
      <c r="M3" s="2091"/>
      <c r="N3" s="2091"/>
      <c r="O3" s="2091"/>
    </row>
    <row r="5" spans="1:15" ht="18.75">
      <c r="A5" s="2094" t="s">
        <v>1104</v>
      </c>
      <c r="B5" s="2094"/>
      <c r="C5" s="2094"/>
      <c r="D5" s="2094"/>
      <c r="E5" s="2094"/>
      <c r="F5" s="2094"/>
      <c r="G5" s="2094"/>
      <c r="H5" s="2094"/>
      <c r="I5" s="2094"/>
      <c r="J5" s="2094"/>
      <c r="K5" s="2094"/>
      <c r="L5" s="2094"/>
      <c r="M5" s="2094"/>
      <c r="N5" s="2094"/>
      <c r="O5" s="2094"/>
    </row>
    <row r="6" spans="1:15" s="757" customFormat="1">
      <c r="A6" s="778"/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6"/>
    </row>
    <row r="7" spans="1:15" s="757" customFormat="1">
      <c r="A7" s="755" t="s">
        <v>461</v>
      </c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</row>
    <row r="8" spans="1:15" s="758" customFormat="1" ht="27" customHeight="1">
      <c r="A8" s="1933"/>
      <c r="B8" s="814" t="s">
        <v>198</v>
      </c>
      <c r="C8" s="814" t="s">
        <v>199</v>
      </c>
      <c r="D8" s="814" t="s">
        <v>200</v>
      </c>
      <c r="E8" s="814" t="s">
        <v>339</v>
      </c>
      <c r="F8" s="814" t="s">
        <v>155</v>
      </c>
      <c r="G8" s="814" t="s">
        <v>156</v>
      </c>
      <c r="H8" s="814" t="s">
        <v>157</v>
      </c>
      <c r="I8" s="814" t="s">
        <v>158</v>
      </c>
      <c r="J8" s="814" t="s">
        <v>159</v>
      </c>
      <c r="K8" s="814" t="s">
        <v>160</v>
      </c>
      <c r="L8" s="814" t="s">
        <v>161</v>
      </c>
      <c r="M8" s="814" t="s">
        <v>998</v>
      </c>
      <c r="N8" s="814" t="s">
        <v>1090</v>
      </c>
      <c r="O8" s="814" t="s">
        <v>1116</v>
      </c>
    </row>
    <row r="9" spans="1:15" s="762" customFormat="1" ht="15" customHeight="1">
      <c r="A9" s="1854" t="s">
        <v>546</v>
      </c>
      <c r="B9" s="1855">
        <v>13091764</v>
      </c>
      <c r="C9" s="787">
        <v>13864890</v>
      </c>
      <c r="D9" s="787">
        <v>14623065</v>
      </c>
      <c r="E9" s="787">
        <v>18497652.683498889</v>
      </c>
      <c r="F9" s="787">
        <v>19105604</v>
      </c>
      <c r="G9" s="787">
        <v>19225487.510935817</v>
      </c>
      <c r="H9" s="787">
        <v>19399532.136386555</v>
      </c>
      <c r="I9" s="787">
        <v>19521369.56190202</v>
      </c>
      <c r="J9" s="787">
        <v>20050802.573056977</v>
      </c>
      <c r="K9" s="787">
        <v>20362147.106207393</v>
      </c>
      <c r="L9" s="787">
        <v>20681334.100437008</v>
      </c>
      <c r="M9" s="787">
        <v>21101197.72352751</v>
      </c>
      <c r="N9" s="787">
        <v>21480999.652412605</v>
      </c>
      <c r="O9" s="788">
        <v>22213513.857719406</v>
      </c>
    </row>
    <row r="10" spans="1:15" s="766" customFormat="1" ht="15" customHeight="1">
      <c r="A10" s="1842" t="s">
        <v>398</v>
      </c>
      <c r="B10" s="1856"/>
      <c r="C10" s="790"/>
      <c r="D10" s="790"/>
      <c r="E10" s="790"/>
      <c r="F10" s="790"/>
      <c r="G10" s="790"/>
      <c r="H10" s="790"/>
      <c r="I10" s="790"/>
      <c r="J10" s="790"/>
      <c r="K10" s="790"/>
      <c r="L10" s="789"/>
      <c r="M10" s="789"/>
      <c r="N10" s="789"/>
      <c r="O10" s="791"/>
    </row>
    <row r="11" spans="1:15" s="762" customFormat="1" ht="15" customHeight="1">
      <c r="A11" s="1844" t="s">
        <v>547</v>
      </c>
      <c r="B11" s="1856">
        <v>2024483</v>
      </c>
      <c r="C11" s="789">
        <v>1889894</v>
      </c>
      <c r="D11" s="789">
        <v>1984166</v>
      </c>
      <c r="E11" s="789">
        <v>2510866.3407952017</v>
      </c>
      <c r="F11" s="789">
        <v>2857118</v>
      </c>
      <c r="G11" s="789">
        <v>2753091</v>
      </c>
      <c r="H11" s="789">
        <v>2710226</v>
      </c>
      <c r="I11" s="789">
        <v>2684095</v>
      </c>
      <c r="J11" s="789">
        <v>2766658</v>
      </c>
      <c r="K11" s="789">
        <v>2768888</v>
      </c>
      <c r="L11" s="789">
        <v>2764651</v>
      </c>
      <c r="M11" s="789">
        <v>2778663.681504</v>
      </c>
      <c r="N11" s="789">
        <v>2825770.264345</v>
      </c>
      <c r="O11" s="791">
        <v>2930767.4848219999</v>
      </c>
    </row>
    <row r="12" spans="1:15" s="766" customFormat="1" ht="15" customHeight="1">
      <c r="A12" s="1842" t="s">
        <v>402</v>
      </c>
      <c r="B12" s="1856"/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91"/>
    </row>
    <row r="13" spans="1:15" s="762" customFormat="1" ht="31.5">
      <c r="A13" s="1844" t="s">
        <v>548</v>
      </c>
      <c r="B13" s="1856">
        <v>387314</v>
      </c>
      <c r="C13" s="789">
        <v>346321</v>
      </c>
      <c r="D13" s="789">
        <v>274478</v>
      </c>
      <c r="E13" s="789">
        <v>314946.987957554</v>
      </c>
      <c r="F13" s="789">
        <v>335886</v>
      </c>
      <c r="G13" s="789">
        <v>307705</v>
      </c>
      <c r="H13" s="789">
        <v>298555</v>
      </c>
      <c r="I13" s="789">
        <v>294277</v>
      </c>
      <c r="J13" s="789">
        <v>314199</v>
      </c>
      <c r="K13" s="789">
        <v>308819</v>
      </c>
      <c r="L13" s="789">
        <v>304481</v>
      </c>
      <c r="M13" s="789">
        <v>301017.745329</v>
      </c>
      <c r="N13" s="789">
        <v>292820.71425900003</v>
      </c>
      <c r="O13" s="791">
        <v>315527.412793</v>
      </c>
    </row>
    <row r="14" spans="1:15" s="762" customFormat="1" ht="15" customHeight="1">
      <c r="A14" s="1844" t="s">
        <v>549</v>
      </c>
      <c r="B14" s="1856">
        <v>1358904</v>
      </c>
      <c r="C14" s="789">
        <v>1307153</v>
      </c>
      <c r="D14" s="789">
        <v>1337147</v>
      </c>
      <c r="E14" s="789">
        <v>1855685.7481338563</v>
      </c>
      <c r="F14" s="789">
        <v>2040129</v>
      </c>
      <c r="G14" s="789">
        <v>1972229</v>
      </c>
      <c r="H14" s="789">
        <v>1971838</v>
      </c>
      <c r="I14" s="789">
        <v>1956615</v>
      </c>
      <c r="J14" s="789">
        <v>2018613</v>
      </c>
      <c r="K14" s="789">
        <v>2028014</v>
      </c>
      <c r="L14" s="789">
        <v>2019109</v>
      </c>
      <c r="M14" s="789">
        <v>2045917.2816550001</v>
      </c>
      <c r="N14" s="789">
        <v>2096916.0054339999</v>
      </c>
      <c r="O14" s="791">
        <v>2120596.138175</v>
      </c>
    </row>
    <row r="15" spans="1:15" s="766" customFormat="1" ht="15" customHeight="1">
      <c r="A15" s="1842" t="s">
        <v>402</v>
      </c>
      <c r="B15" s="1857"/>
      <c r="C15" s="792"/>
      <c r="D15" s="792"/>
      <c r="E15" s="792"/>
      <c r="F15" s="792"/>
      <c r="G15" s="792"/>
      <c r="H15" s="792"/>
      <c r="I15" s="792"/>
      <c r="J15" s="792"/>
      <c r="K15" s="792"/>
      <c r="L15" s="792"/>
      <c r="M15" s="792"/>
      <c r="N15" s="792"/>
      <c r="O15" s="793"/>
    </row>
    <row r="16" spans="1:15" s="766" customFormat="1" ht="31.5">
      <c r="A16" s="1842" t="s">
        <v>550</v>
      </c>
      <c r="B16" s="1858">
        <v>343527</v>
      </c>
      <c r="C16" s="794">
        <v>376394</v>
      </c>
      <c r="D16" s="794">
        <v>380936</v>
      </c>
      <c r="E16" s="794">
        <v>475338.64995957003</v>
      </c>
      <c r="F16" s="794">
        <v>490048</v>
      </c>
      <c r="G16" s="794">
        <v>495590</v>
      </c>
      <c r="H16" s="794">
        <v>478882</v>
      </c>
      <c r="I16" s="794">
        <v>485728</v>
      </c>
      <c r="J16" s="794">
        <v>484884</v>
      </c>
      <c r="K16" s="794">
        <v>491186</v>
      </c>
      <c r="L16" s="794">
        <v>488669</v>
      </c>
      <c r="M16" s="794">
        <v>507792.87479699997</v>
      </c>
      <c r="N16" s="794">
        <v>519323.87635699997</v>
      </c>
      <c r="O16" s="795">
        <v>539859.08417699998</v>
      </c>
    </row>
    <row r="17" spans="1:15" s="766" customFormat="1" ht="15" customHeight="1">
      <c r="A17" s="1842" t="s">
        <v>398</v>
      </c>
      <c r="B17" s="1857"/>
      <c r="C17" s="792"/>
      <c r="D17" s="792"/>
      <c r="E17" s="792"/>
      <c r="F17" s="792"/>
      <c r="G17" s="792"/>
      <c r="H17" s="792"/>
      <c r="I17" s="792"/>
      <c r="J17" s="792"/>
      <c r="K17" s="792"/>
      <c r="L17" s="792"/>
      <c r="M17" s="792"/>
      <c r="N17" s="792"/>
      <c r="O17" s="793"/>
    </row>
    <row r="18" spans="1:15" s="766" customFormat="1" ht="15" customHeight="1">
      <c r="A18" s="1842" t="s">
        <v>551</v>
      </c>
      <c r="B18" s="1858">
        <v>343498</v>
      </c>
      <c r="C18" s="794">
        <v>376341</v>
      </c>
      <c r="D18" s="794">
        <v>380903</v>
      </c>
      <c r="E18" s="794">
        <v>475049.03455754003</v>
      </c>
      <c r="F18" s="794">
        <v>489477</v>
      </c>
      <c r="G18" s="794">
        <v>494976</v>
      </c>
      <c r="H18" s="794">
        <v>478254</v>
      </c>
      <c r="I18" s="794">
        <v>483389</v>
      </c>
      <c r="J18" s="794">
        <v>484469</v>
      </c>
      <c r="K18" s="794">
        <v>490781</v>
      </c>
      <c r="L18" s="794">
        <v>488156</v>
      </c>
      <c r="M18" s="794">
        <v>507333.32242500002</v>
      </c>
      <c r="N18" s="794">
        <v>518791.74357499997</v>
      </c>
      <c r="O18" s="795">
        <v>539289.96772000007</v>
      </c>
    </row>
    <row r="19" spans="1:15" s="766" customFormat="1">
      <c r="A19" s="1842" t="s">
        <v>552</v>
      </c>
      <c r="B19" s="1858">
        <v>35761</v>
      </c>
      <c r="C19" s="794">
        <v>31292</v>
      </c>
      <c r="D19" s="794">
        <v>21596</v>
      </c>
      <c r="E19" s="794">
        <v>33507.607019980001</v>
      </c>
      <c r="F19" s="794">
        <v>31249</v>
      </c>
      <c r="G19" s="794">
        <v>32725</v>
      </c>
      <c r="H19" s="794">
        <v>32787</v>
      </c>
      <c r="I19" s="794">
        <v>32484</v>
      </c>
      <c r="J19" s="794">
        <v>33881</v>
      </c>
      <c r="K19" s="794">
        <v>34194</v>
      </c>
      <c r="L19" s="794">
        <v>36252</v>
      </c>
      <c r="M19" s="794">
        <v>36657.884021999998</v>
      </c>
      <c r="N19" s="794">
        <v>38218.073907999998</v>
      </c>
      <c r="O19" s="795">
        <v>37772.319623999996</v>
      </c>
    </row>
    <row r="20" spans="1:15" s="758" customFormat="1" ht="31.5">
      <c r="A20" s="1842" t="s">
        <v>553</v>
      </c>
      <c r="B20" s="1858">
        <v>3250</v>
      </c>
      <c r="C20" s="794">
        <v>2762</v>
      </c>
      <c r="D20" s="794">
        <v>2654</v>
      </c>
      <c r="E20" s="794">
        <v>2431.6935717200004</v>
      </c>
      <c r="F20" s="794">
        <v>741</v>
      </c>
      <c r="G20" s="794">
        <v>709</v>
      </c>
      <c r="H20" s="794">
        <v>497</v>
      </c>
      <c r="I20" s="794">
        <v>444</v>
      </c>
      <c r="J20" s="794">
        <v>441</v>
      </c>
      <c r="K20" s="794">
        <v>556</v>
      </c>
      <c r="L20" s="794">
        <v>546</v>
      </c>
      <c r="M20" s="794">
        <v>947.35003699999993</v>
      </c>
      <c r="N20" s="794">
        <v>896.45882800000004</v>
      </c>
      <c r="O20" s="795">
        <v>967.29640700000004</v>
      </c>
    </row>
    <row r="21" spans="1:15" s="758" customFormat="1" ht="47.25">
      <c r="A21" s="1842" t="s">
        <v>554</v>
      </c>
      <c r="B21" s="1857">
        <v>5582</v>
      </c>
      <c r="C21" s="792">
        <v>4915</v>
      </c>
      <c r="D21" s="792">
        <v>5760</v>
      </c>
      <c r="E21" s="792">
        <v>5598.5028752100006</v>
      </c>
      <c r="F21" s="792">
        <v>5383</v>
      </c>
      <c r="G21" s="792">
        <v>5205</v>
      </c>
      <c r="H21" s="792">
        <v>4945</v>
      </c>
      <c r="I21" s="792">
        <v>4844</v>
      </c>
      <c r="J21" s="792">
        <v>4916</v>
      </c>
      <c r="K21" s="792">
        <v>5580</v>
      </c>
      <c r="L21" s="792">
        <v>5271</v>
      </c>
      <c r="M21" s="792">
        <v>5142.5286800000003</v>
      </c>
      <c r="N21" s="792">
        <v>5441.8637309999995</v>
      </c>
      <c r="O21" s="793">
        <v>5614.6855500000001</v>
      </c>
    </row>
    <row r="22" spans="1:15" s="758" customFormat="1" ht="47.25">
      <c r="A22" s="1842" t="s">
        <v>555</v>
      </c>
      <c r="B22" s="1857">
        <v>21655</v>
      </c>
      <c r="C22" s="792">
        <v>19823</v>
      </c>
      <c r="D22" s="792">
        <v>12901</v>
      </c>
      <c r="E22" s="792">
        <v>26005.621987639999</v>
      </c>
      <c r="F22" s="792">
        <v>36239</v>
      </c>
      <c r="G22" s="792">
        <v>37613</v>
      </c>
      <c r="H22" s="792">
        <v>23539</v>
      </c>
      <c r="I22" s="792">
        <v>23300</v>
      </c>
      <c r="J22" s="792">
        <v>23014</v>
      </c>
      <c r="K22" s="792">
        <v>22898</v>
      </c>
      <c r="L22" s="792">
        <v>23008</v>
      </c>
      <c r="M22" s="792">
        <v>36669.592469000003</v>
      </c>
      <c r="N22" s="792">
        <v>36569.382031000001</v>
      </c>
      <c r="O22" s="793">
        <v>36283.165056999998</v>
      </c>
    </row>
    <row r="23" spans="1:15" s="758" customFormat="1" ht="15.6" customHeight="1">
      <c r="A23" s="1842" t="s">
        <v>556</v>
      </c>
      <c r="B23" s="1858">
        <v>50688</v>
      </c>
      <c r="C23" s="794">
        <v>106289</v>
      </c>
      <c r="D23" s="794">
        <v>93535</v>
      </c>
      <c r="E23" s="794">
        <v>196773.23091073</v>
      </c>
      <c r="F23" s="794">
        <v>201881</v>
      </c>
      <c r="G23" s="794">
        <v>199320</v>
      </c>
      <c r="H23" s="794">
        <v>196796</v>
      </c>
      <c r="I23" s="794">
        <v>192544</v>
      </c>
      <c r="J23" s="794">
        <v>177506</v>
      </c>
      <c r="K23" s="794">
        <v>197269</v>
      </c>
      <c r="L23" s="794">
        <v>197939</v>
      </c>
      <c r="M23" s="794">
        <v>198191.28012499999</v>
      </c>
      <c r="N23" s="794">
        <v>195874.391714</v>
      </c>
      <c r="O23" s="795">
        <v>186427.84928600001</v>
      </c>
    </row>
    <row r="24" spans="1:15" s="758" customFormat="1" ht="47.25">
      <c r="A24" s="1842" t="s">
        <v>557</v>
      </c>
      <c r="B24" s="1858">
        <v>59150</v>
      </c>
      <c r="C24" s="794">
        <v>64178</v>
      </c>
      <c r="D24" s="794">
        <v>78343</v>
      </c>
      <c r="E24" s="794">
        <v>419681.47774297983</v>
      </c>
      <c r="F24" s="794">
        <v>474700</v>
      </c>
      <c r="G24" s="794">
        <v>453087</v>
      </c>
      <c r="H24" s="794">
        <v>434427</v>
      </c>
      <c r="I24" s="794">
        <v>402195</v>
      </c>
      <c r="J24" s="794">
        <v>449854</v>
      </c>
      <c r="K24" s="794">
        <v>443707</v>
      </c>
      <c r="L24" s="794">
        <v>441874</v>
      </c>
      <c r="M24" s="794">
        <v>448886.167373</v>
      </c>
      <c r="N24" s="794">
        <v>442564.67589300004</v>
      </c>
      <c r="O24" s="795">
        <v>445688.75829600001</v>
      </c>
    </row>
    <row r="25" spans="1:15" s="758" customFormat="1" ht="17.45" customHeight="1">
      <c r="A25" s="1842" t="s">
        <v>558</v>
      </c>
      <c r="B25" s="1858">
        <v>41694</v>
      </c>
      <c r="C25" s="794">
        <v>31181</v>
      </c>
      <c r="D25" s="794">
        <v>39325</v>
      </c>
      <c r="E25" s="794">
        <v>44232.594373329994</v>
      </c>
      <c r="F25" s="794">
        <v>43758</v>
      </c>
      <c r="G25" s="794">
        <v>39562</v>
      </c>
      <c r="H25" s="794">
        <v>41265</v>
      </c>
      <c r="I25" s="794">
        <v>41611</v>
      </c>
      <c r="J25" s="794">
        <v>40808</v>
      </c>
      <c r="K25" s="794">
        <v>35773</v>
      </c>
      <c r="L25" s="794">
        <v>35505</v>
      </c>
      <c r="M25" s="794">
        <v>34382.788306000002</v>
      </c>
      <c r="N25" s="794">
        <v>36418.825049999999</v>
      </c>
      <c r="O25" s="795">
        <v>36684.526830999996</v>
      </c>
    </row>
    <row r="26" spans="1:15" s="758" customFormat="1" ht="31.5">
      <c r="A26" s="1842" t="s">
        <v>559</v>
      </c>
      <c r="B26" s="1858">
        <v>182804</v>
      </c>
      <c r="C26" s="794">
        <v>169183</v>
      </c>
      <c r="D26" s="794">
        <v>159475</v>
      </c>
      <c r="E26" s="794">
        <v>144112.59770801</v>
      </c>
      <c r="F26" s="794">
        <v>145492</v>
      </c>
      <c r="G26" s="794">
        <v>148040</v>
      </c>
      <c r="H26" s="794">
        <v>141891</v>
      </c>
      <c r="I26" s="794">
        <v>151121</v>
      </c>
      <c r="J26" s="794">
        <v>151373</v>
      </c>
      <c r="K26" s="794">
        <v>149162</v>
      </c>
      <c r="L26" s="794">
        <v>143695</v>
      </c>
      <c r="M26" s="794">
        <v>144709.174363</v>
      </c>
      <c r="N26" s="794">
        <v>143726.54426200001</v>
      </c>
      <c r="O26" s="795">
        <v>147383.227205</v>
      </c>
    </row>
    <row r="27" spans="1:15" s="758" customFormat="1" ht="47.25">
      <c r="A27" s="1842" t="s">
        <v>560</v>
      </c>
      <c r="B27" s="1858">
        <v>378940</v>
      </c>
      <c r="C27" s="794">
        <v>278674</v>
      </c>
      <c r="D27" s="794">
        <v>335610</v>
      </c>
      <c r="E27" s="794">
        <v>277607.04763147602</v>
      </c>
      <c r="F27" s="794">
        <v>319975</v>
      </c>
      <c r="G27" s="794">
        <v>311733</v>
      </c>
      <c r="H27" s="794">
        <v>300662</v>
      </c>
      <c r="I27" s="794">
        <v>282246</v>
      </c>
      <c r="J27" s="794">
        <v>308216</v>
      </c>
      <c r="K27" s="794">
        <v>293744</v>
      </c>
      <c r="L27" s="794">
        <v>294785</v>
      </c>
      <c r="M27" s="794">
        <v>300638.25836400001</v>
      </c>
      <c r="N27" s="794">
        <v>339020.70796999999</v>
      </c>
      <c r="O27" s="795">
        <v>354227.24314500001</v>
      </c>
    </row>
    <row r="28" spans="1:15" s="758" customFormat="1" ht="31.5">
      <c r="A28" s="1842" t="s">
        <v>561</v>
      </c>
      <c r="B28" s="1858">
        <v>35184</v>
      </c>
      <c r="C28" s="794">
        <v>35357</v>
      </c>
      <c r="D28" s="794">
        <v>21342</v>
      </c>
      <c r="E28" s="794">
        <v>37754.236649539998</v>
      </c>
      <c r="F28" s="794">
        <v>35463</v>
      </c>
      <c r="G28" s="794">
        <v>34556</v>
      </c>
      <c r="H28" s="794">
        <v>51373</v>
      </c>
      <c r="I28" s="794">
        <v>53711</v>
      </c>
      <c r="J28" s="794">
        <v>56906</v>
      </c>
      <c r="K28" s="794">
        <v>55144</v>
      </c>
      <c r="L28" s="794">
        <v>56039</v>
      </c>
      <c r="M28" s="794">
        <v>48666.969797999998</v>
      </c>
      <c r="N28" s="794">
        <v>48465.631294999999</v>
      </c>
      <c r="O28" s="795">
        <v>47341.554426000002</v>
      </c>
    </row>
    <row r="29" spans="1:15" s="758" customFormat="1" ht="47.25">
      <c r="A29" s="1842" t="s">
        <v>562</v>
      </c>
      <c r="B29" s="1858">
        <v>54838</v>
      </c>
      <c r="C29" s="794">
        <v>68560</v>
      </c>
      <c r="D29" s="794">
        <v>61379</v>
      </c>
      <c r="E29" s="794">
        <v>76220.816586159999</v>
      </c>
      <c r="F29" s="794">
        <v>83147</v>
      </c>
      <c r="G29" s="794">
        <v>80395</v>
      </c>
      <c r="H29" s="794">
        <v>85617</v>
      </c>
      <c r="I29" s="794">
        <v>82842</v>
      </c>
      <c r="J29" s="794">
        <v>85848</v>
      </c>
      <c r="K29" s="794">
        <v>83101</v>
      </c>
      <c r="L29" s="794">
        <v>83670</v>
      </c>
      <c r="M29" s="794">
        <v>80539.107592999993</v>
      </c>
      <c r="N29" s="794">
        <v>80426.583851999996</v>
      </c>
      <c r="O29" s="795">
        <v>76179.797294999997</v>
      </c>
    </row>
    <row r="30" spans="1:15" s="758" customFormat="1" ht="47.25">
      <c r="A30" s="1842" t="s">
        <v>563</v>
      </c>
      <c r="B30" s="1858">
        <v>75223</v>
      </c>
      <c r="C30" s="794">
        <v>67322</v>
      </c>
      <c r="D30" s="794">
        <v>86507</v>
      </c>
      <c r="E30" s="794">
        <v>74047.762982119995</v>
      </c>
      <c r="F30" s="794">
        <v>129434</v>
      </c>
      <c r="G30" s="794">
        <v>90496</v>
      </c>
      <c r="H30" s="794">
        <v>136167</v>
      </c>
      <c r="I30" s="794">
        <v>158960</v>
      </c>
      <c r="J30" s="794">
        <v>156308</v>
      </c>
      <c r="K30" s="794">
        <v>169372</v>
      </c>
      <c r="L30" s="794">
        <v>163716</v>
      </c>
      <c r="M30" s="794">
        <v>154104.157056</v>
      </c>
      <c r="N30" s="794">
        <v>160907.583977</v>
      </c>
      <c r="O30" s="795">
        <v>153909.744649</v>
      </c>
    </row>
    <row r="31" spans="1:15" s="796" customFormat="1" ht="17.45" customHeight="1">
      <c r="A31" s="1842" t="s">
        <v>564</v>
      </c>
      <c r="B31" s="1858">
        <v>70608</v>
      </c>
      <c r="C31" s="794">
        <v>51223</v>
      </c>
      <c r="D31" s="794">
        <v>37784</v>
      </c>
      <c r="E31" s="794">
        <v>42373.908135389989</v>
      </c>
      <c r="F31" s="794">
        <v>42619</v>
      </c>
      <c r="G31" s="794">
        <v>43199</v>
      </c>
      <c r="H31" s="794">
        <v>42990</v>
      </c>
      <c r="I31" s="794">
        <v>44584</v>
      </c>
      <c r="J31" s="794">
        <v>44658</v>
      </c>
      <c r="K31" s="794">
        <v>46327</v>
      </c>
      <c r="L31" s="794">
        <v>48140</v>
      </c>
      <c r="M31" s="794">
        <v>48589.148672000003</v>
      </c>
      <c r="N31" s="794">
        <v>49061.406565999998</v>
      </c>
      <c r="O31" s="795">
        <v>52256.886227000003</v>
      </c>
    </row>
    <row r="32" spans="1:15" s="796" customFormat="1" ht="15" customHeight="1">
      <c r="A32" s="1844" t="s">
        <v>565</v>
      </c>
      <c r="B32" s="1856">
        <v>278265</v>
      </c>
      <c r="C32" s="789">
        <v>236420</v>
      </c>
      <c r="D32" s="789">
        <v>372541</v>
      </c>
      <c r="E32" s="789">
        <v>340233.60470379144</v>
      </c>
      <c r="F32" s="789">
        <v>481103</v>
      </c>
      <c r="G32" s="789">
        <v>473157</v>
      </c>
      <c r="H32" s="789">
        <v>439833</v>
      </c>
      <c r="I32" s="789">
        <v>433202</v>
      </c>
      <c r="J32" s="789">
        <v>433846</v>
      </c>
      <c r="K32" s="789">
        <v>432055</v>
      </c>
      <c r="L32" s="789">
        <v>441061</v>
      </c>
      <c r="M32" s="789">
        <v>431728.65451999998</v>
      </c>
      <c r="N32" s="789">
        <v>436033.54465200001</v>
      </c>
      <c r="O32" s="791">
        <v>494643.933854</v>
      </c>
    </row>
    <row r="33" spans="1:15" s="758" customFormat="1" ht="15" customHeight="1">
      <c r="A33" s="1859"/>
      <c r="B33" s="1860"/>
      <c r="C33" s="797"/>
      <c r="D33" s="797"/>
      <c r="E33" s="797"/>
      <c r="F33" s="797"/>
      <c r="G33" s="797"/>
      <c r="H33" s="797"/>
      <c r="I33" s="797"/>
      <c r="J33" s="797"/>
      <c r="K33" s="797"/>
      <c r="L33" s="797"/>
      <c r="M33" s="797"/>
      <c r="N33" s="797"/>
      <c r="O33" s="798"/>
    </row>
    <row r="34" spans="1:15" s="758" customFormat="1" ht="15" customHeight="1">
      <c r="A34" s="799"/>
    </row>
    <row r="35" spans="1:15" s="758" customFormat="1" ht="15" customHeight="1">
      <c r="A35" s="1844" t="s">
        <v>566</v>
      </c>
      <c r="B35" s="1855">
        <v>489689</v>
      </c>
      <c r="C35" s="787">
        <v>255077</v>
      </c>
      <c r="D35" s="787">
        <v>234335</v>
      </c>
      <c r="E35" s="787">
        <v>340084.77822108404</v>
      </c>
      <c r="F35" s="787">
        <v>335441</v>
      </c>
      <c r="G35" s="787">
        <v>352348</v>
      </c>
      <c r="H35" s="787">
        <v>359896</v>
      </c>
      <c r="I35" s="787">
        <v>366104.5</v>
      </c>
      <c r="J35" s="787">
        <v>377828</v>
      </c>
      <c r="K35" s="787">
        <v>386173</v>
      </c>
      <c r="L35" s="787">
        <v>391460</v>
      </c>
      <c r="M35" s="787">
        <v>394671.37366500002</v>
      </c>
      <c r="N35" s="787">
        <v>399837.36734</v>
      </c>
      <c r="O35" s="788">
        <v>394901.64431100001</v>
      </c>
    </row>
    <row r="36" spans="1:15" s="758" customFormat="1" ht="31.5">
      <c r="A36" s="1842" t="s">
        <v>567</v>
      </c>
      <c r="B36" s="1858">
        <v>487607</v>
      </c>
      <c r="C36" s="794">
        <v>252213</v>
      </c>
      <c r="D36" s="794">
        <v>232455</v>
      </c>
      <c r="E36" s="794">
        <v>338052.7146362341</v>
      </c>
      <c r="F36" s="794">
        <v>332899</v>
      </c>
      <c r="G36" s="794">
        <v>349842</v>
      </c>
      <c r="H36" s="794">
        <v>356918</v>
      </c>
      <c r="I36" s="794">
        <v>362834</v>
      </c>
      <c r="J36" s="794">
        <v>374313</v>
      </c>
      <c r="K36" s="794">
        <v>382341</v>
      </c>
      <c r="L36" s="794">
        <v>387118</v>
      </c>
      <c r="M36" s="794">
        <v>390200.270456</v>
      </c>
      <c r="N36" s="794">
        <v>395111.719874</v>
      </c>
      <c r="O36" s="795">
        <v>389480.73149000003</v>
      </c>
    </row>
    <row r="37" spans="1:15" s="758" customFormat="1" ht="15" customHeight="1">
      <c r="A37" s="1842" t="s">
        <v>568</v>
      </c>
      <c r="B37" s="1858">
        <v>667</v>
      </c>
      <c r="C37" s="794">
        <v>329</v>
      </c>
      <c r="D37" s="794">
        <v>32</v>
      </c>
      <c r="E37" s="794">
        <v>157.06558584999999</v>
      </c>
      <c r="F37" s="794">
        <v>166</v>
      </c>
      <c r="G37" s="794">
        <v>161</v>
      </c>
      <c r="H37" s="794">
        <v>161</v>
      </c>
      <c r="I37" s="794">
        <v>189</v>
      </c>
      <c r="J37" s="794">
        <v>202</v>
      </c>
      <c r="K37" s="794">
        <v>231</v>
      </c>
      <c r="L37" s="794">
        <v>238</v>
      </c>
      <c r="M37" s="794">
        <v>231.15228199999999</v>
      </c>
      <c r="N37" s="794">
        <v>235.060768</v>
      </c>
      <c r="O37" s="795">
        <v>248.88027699999998</v>
      </c>
    </row>
    <row r="38" spans="1:15" s="758" customFormat="1" ht="15" customHeight="1">
      <c r="A38" s="1842" t="s">
        <v>569</v>
      </c>
      <c r="B38" s="1858">
        <v>1415</v>
      </c>
      <c r="C38" s="794">
        <v>2535</v>
      </c>
      <c r="D38" s="794">
        <v>1848</v>
      </c>
      <c r="E38" s="794">
        <v>1874.7979989999999</v>
      </c>
      <c r="F38" s="794">
        <v>2377</v>
      </c>
      <c r="G38" s="794">
        <v>2344</v>
      </c>
      <c r="H38" s="794">
        <v>2818</v>
      </c>
      <c r="I38" s="794">
        <v>3082</v>
      </c>
      <c r="J38" s="794">
        <v>3313</v>
      </c>
      <c r="K38" s="794">
        <v>3601</v>
      </c>
      <c r="L38" s="794">
        <v>4103</v>
      </c>
      <c r="M38" s="794">
        <v>4239.9509270000008</v>
      </c>
      <c r="N38" s="794">
        <v>4490.5866980000001</v>
      </c>
      <c r="O38" s="795">
        <v>5172.0325439999997</v>
      </c>
    </row>
    <row r="39" spans="1:15" s="796" customFormat="1" ht="15" customHeight="1">
      <c r="A39" s="1844" t="s">
        <v>570</v>
      </c>
      <c r="B39" s="1856">
        <v>753240</v>
      </c>
      <c r="C39" s="789">
        <v>674575</v>
      </c>
      <c r="D39" s="789">
        <v>654831</v>
      </c>
      <c r="E39" s="789">
        <v>671155.37307023199</v>
      </c>
      <c r="F39" s="789">
        <v>647041</v>
      </c>
      <c r="G39" s="789">
        <v>658049</v>
      </c>
      <c r="H39" s="789">
        <v>662039</v>
      </c>
      <c r="I39" s="789">
        <v>659551</v>
      </c>
      <c r="J39" s="789">
        <v>691856</v>
      </c>
      <c r="K39" s="789">
        <v>623028</v>
      </c>
      <c r="L39" s="789">
        <v>623932</v>
      </c>
      <c r="M39" s="789">
        <v>628764.70711399999</v>
      </c>
      <c r="N39" s="789">
        <v>625899.9856730001</v>
      </c>
      <c r="O39" s="791">
        <v>647107.66611500003</v>
      </c>
    </row>
    <row r="40" spans="1:15" s="800" customFormat="1" ht="15" customHeight="1">
      <c r="A40" s="1844" t="s">
        <v>571</v>
      </c>
      <c r="B40" s="1856">
        <v>593275</v>
      </c>
      <c r="C40" s="789">
        <v>500480</v>
      </c>
      <c r="D40" s="789">
        <v>489461</v>
      </c>
      <c r="E40" s="789">
        <v>462461.43660046591</v>
      </c>
      <c r="F40" s="789">
        <v>469001</v>
      </c>
      <c r="G40" s="789">
        <v>515904</v>
      </c>
      <c r="H40" s="789">
        <v>507452</v>
      </c>
      <c r="I40" s="789">
        <v>522330</v>
      </c>
      <c r="J40" s="789">
        <v>582195</v>
      </c>
      <c r="K40" s="789">
        <v>525952</v>
      </c>
      <c r="L40" s="789">
        <v>527110</v>
      </c>
      <c r="M40" s="789">
        <v>494601.57610399998</v>
      </c>
      <c r="N40" s="789">
        <v>521399.52191499999</v>
      </c>
      <c r="O40" s="791">
        <v>583308.27128500002</v>
      </c>
    </row>
    <row r="41" spans="1:15" s="800" customFormat="1" ht="15" customHeight="1">
      <c r="A41" s="1842" t="s">
        <v>402</v>
      </c>
      <c r="B41" s="1858"/>
      <c r="C41" s="794"/>
      <c r="D41" s="794"/>
      <c r="E41" s="794"/>
      <c r="F41" s="794"/>
      <c r="G41" s="794"/>
      <c r="H41" s="794"/>
      <c r="I41" s="794"/>
      <c r="J41" s="794"/>
      <c r="K41" s="794"/>
      <c r="L41" s="794"/>
      <c r="M41" s="794"/>
      <c r="N41" s="794"/>
      <c r="O41" s="795"/>
    </row>
    <row r="42" spans="1:15" s="800" customFormat="1" ht="31.5">
      <c r="A42" s="1842" t="s">
        <v>572</v>
      </c>
      <c r="B42" s="1858">
        <v>176567</v>
      </c>
      <c r="C42" s="794">
        <v>152699</v>
      </c>
      <c r="D42" s="794">
        <v>113086</v>
      </c>
      <c r="E42" s="794">
        <v>140647.77555003995</v>
      </c>
      <c r="F42" s="794">
        <v>136858</v>
      </c>
      <c r="G42" s="794">
        <v>157815</v>
      </c>
      <c r="H42" s="794">
        <v>173322</v>
      </c>
      <c r="I42" s="794">
        <v>199841</v>
      </c>
      <c r="J42" s="794">
        <v>284340</v>
      </c>
      <c r="K42" s="794">
        <v>234523</v>
      </c>
      <c r="L42" s="794">
        <v>238358</v>
      </c>
      <c r="M42" s="794">
        <v>207366.41427199999</v>
      </c>
      <c r="N42" s="794">
        <v>231951.66742499999</v>
      </c>
      <c r="O42" s="795">
        <v>296929.26349099999</v>
      </c>
    </row>
    <row r="43" spans="1:15" s="800" customFormat="1" ht="15" customHeight="1">
      <c r="A43" s="1842" t="s">
        <v>573</v>
      </c>
      <c r="B43" s="1858">
        <v>39390</v>
      </c>
      <c r="C43" s="794">
        <v>30115</v>
      </c>
      <c r="D43" s="794">
        <v>27737</v>
      </c>
      <c r="E43" s="794">
        <v>18376.69300843</v>
      </c>
      <c r="F43" s="794">
        <v>19550</v>
      </c>
      <c r="G43" s="794">
        <v>18051</v>
      </c>
      <c r="H43" s="794">
        <v>17678</v>
      </c>
      <c r="I43" s="794">
        <v>16282</v>
      </c>
      <c r="J43" s="794">
        <v>17265</v>
      </c>
      <c r="K43" s="794">
        <v>17307</v>
      </c>
      <c r="L43" s="794">
        <v>16868</v>
      </c>
      <c r="M43" s="794">
        <v>16064.552564000001</v>
      </c>
      <c r="N43" s="794">
        <v>15865.700875</v>
      </c>
      <c r="O43" s="795">
        <v>15602.673815999999</v>
      </c>
    </row>
    <row r="44" spans="1:15" s="800" customFormat="1" ht="15" customHeight="1">
      <c r="A44" s="1842" t="s">
        <v>574</v>
      </c>
      <c r="B44" s="1858">
        <v>42184</v>
      </c>
      <c r="C44" s="794">
        <v>53682</v>
      </c>
      <c r="D44" s="794">
        <v>118569</v>
      </c>
      <c r="E44" s="794">
        <v>71458.112152040005</v>
      </c>
      <c r="F44" s="794">
        <v>76745</v>
      </c>
      <c r="G44" s="794">
        <v>93124</v>
      </c>
      <c r="H44" s="794">
        <v>78609</v>
      </c>
      <c r="I44" s="794">
        <v>60846</v>
      </c>
      <c r="J44" s="794">
        <v>50479</v>
      </c>
      <c r="K44" s="794">
        <v>39449</v>
      </c>
      <c r="L44" s="794">
        <v>39664</v>
      </c>
      <c r="M44" s="794">
        <v>37975.319279000003</v>
      </c>
      <c r="N44" s="794">
        <v>43994.342203</v>
      </c>
      <c r="O44" s="795">
        <v>41448.729869999996</v>
      </c>
    </row>
    <row r="45" spans="1:15" s="784" customFormat="1" ht="47.25">
      <c r="A45" s="1842" t="s">
        <v>575</v>
      </c>
      <c r="B45" s="1858">
        <v>335134</v>
      </c>
      <c r="C45" s="794">
        <v>263984</v>
      </c>
      <c r="D45" s="794">
        <v>230069</v>
      </c>
      <c r="E45" s="794">
        <v>231978.85588995594</v>
      </c>
      <c r="F45" s="794">
        <v>235849</v>
      </c>
      <c r="G45" s="794">
        <v>246913</v>
      </c>
      <c r="H45" s="794">
        <v>237842</v>
      </c>
      <c r="I45" s="794">
        <v>245362</v>
      </c>
      <c r="J45" s="794">
        <v>230112</v>
      </c>
      <c r="K45" s="794">
        <v>234675</v>
      </c>
      <c r="L45" s="794">
        <v>232219</v>
      </c>
      <c r="M45" s="794">
        <v>233195.28998900001</v>
      </c>
      <c r="N45" s="794">
        <v>229587.81141200001</v>
      </c>
      <c r="O45" s="795">
        <v>229327.604108</v>
      </c>
    </row>
    <row r="46" spans="1:15" s="757" customFormat="1" ht="15" customHeight="1">
      <c r="A46" s="1844" t="s">
        <v>579</v>
      </c>
      <c r="B46" s="1856">
        <v>71859</v>
      </c>
      <c r="C46" s="789">
        <v>127998</v>
      </c>
      <c r="D46" s="789">
        <v>168014</v>
      </c>
      <c r="E46" s="789">
        <v>188912.27900457999</v>
      </c>
      <c r="F46" s="789">
        <v>190640</v>
      </c>
      <c r="G46" s="789">
        <v>198953</v>
      </c>
      <c r="H46" s="789">
        <v>204356</v>
      </c>
      <c r="I46" s="789">
        <v>205553</v>
      </c>
      <c r="J46" s="789">
        <v>207225</v>
      </c>
      <c r="K46" s="789">
        <v>207470</v>
      </c>
      <c r="L46" s="789">
        <v>195688</v>
      </c>
      <c r="M46" s="789">
        <v>194906.2917</v>
      </c>
      <c r="N46" s="789">
        <v>166110.13163399999</v>
      </c>
      <c r="O46" s="791">
        <v>166462.25152600001</v>
      </c>
    </row>
    <row r="47" spans="1:15" s="757" customFormat="1" ht="31.5">
      <c r="A47" s="1844" t="s">
        <v>577</v>
      </c>
      <c r="B47" s="1856">
        <v>1801210</v>
      </c>
      <c r="C47" s="789">
        <v>1743446</v>
      </c>
      <c r="D47" s="789">
        <v>1711347</v>
      </c>
      <c r="E47" s="789">
        <v>2033182.2172266471</v>
      </c>
      <c r="F47" s="789">
        <v>2139625</v>
      </c>
      <c r="G47" s="789">
        <v>2193157</v>
      </c>
      <c r="H47" s="789">
        <v>2204317</v>
      </c>
      <c r="I47" s="789">
        <v>2136360</v>
      </c>
      <c r="J47" s="789">
        <v>2103539</v>
      </c>
      <c r="K47" s="789">
        <v>2059274</v>
      </c>
      <c r="L47" s="789">
        <v>2058947</v>
      </c>
      <c r="M47" s="789">
        <v>2064065.6174590001</v>
      </c>
      <c r="N47" s="789">
        <v>2090847.733056</v>
      </c>
      <c r="O47" s="791">
        <v>2173165.9325970002</v>
      </c>
    </row>
    <row r="48" spans="1:15" s="757" customFormat="1" ht="31.5">
      <c r="A48" s="1861" t="s">
        <v>578</v>
      </c>
      <c r="B48" s="1862">
        <v>7358008</v>
      </c>
      <c r="C48" s="801">
        <v>8673420</v>
      </c>
      <c r="D48" s="801">
        <v>9380911</v>
      </c>
      <c r="E48" s="801">
        <v>12290990.658580679</v>
      </c>
      <c r="F48" s="801">
        <v>12466738</v>
      </c>
      <c r="G48" s="801">
        <v>12553985.510935817</v>
      </c>
      <c r="H48" s="801">
        <v>12751246.136386555</v>
      </c>
      <c r="I48" s="801">
        <v>12947376.06190202</v>
      </c>
      <c r="J48" s="801">
        <v>13321501.573056977</v>
      </c>
      <c r="K48" s="801">
        <v>13791362.106207393</v>
      </c>
      <c r="L48" s="801">
        <v>14119546.100437008</v>
      </c>
      <c r="M48" s="801">
        <v>14545524.475981511</v>
      </c>
      <c r="N48" s="801">
        <v>14851134.648449605</v>
      </c>
      <c r="O48" s="802">
        <v>15317800.607063405</v>
      </c>
    </row>
    <row r="49" spans="1:15" s="757" customFormat="1">
      <c r="A49" s="1863"/>
      <c r="B49" s="1864"/>
      <c r="C49" s="803"/>
      <c r="D49" s="803"/>
      <c r="E49" s="803"/>
      <c r="F49" s="803"/>
      <c r="G49" s="803"/>
      <c r="H49" s="803"/>
      <c r="I49" s="803"/>
      <c r="J49" s="803"/>
      <c r="K49" s="803"/>
      <c r="L49" s="803"/>
      <c r="M49" s="803"/>
      <c r="N49" s="803"/>
      <c r="O49" s="804"/>
    </row>
    <row r="50" spans="1:15" s="757" customFormat="1">
      <c r="A50" s="805"/>
      <c r="B50" s="801"/>
      <c r="C50" s="801"/>
      <c r="D50" s="801"/>
      <c r="E50" s="801"/>
      <c r="F50" s="801"/>
      <c r="G50" s="801"/>
      <c r="H50" s="801"/>
      <c r="I50" s="801"/>
      <c r="J50" s="801"/>
      <c r="K50" s="801"/>
      <c r="L50" s="801"/>
    </row>
    <row r="51" spans="1:15" s="757" customFormat="1">
      <c r="A51" s="806" t="s">
        <v>337</v>
      </c>
      <c r="B51" s="781"/>
      <c r="C51" s="782"/>
      <c r="D51" s="781"/>
      <c r="E51" s="781"/>
      <c r="F51" s="784"/>
      <c r="G51" s="782"/>
      <c r="H51" s="782"/>
      <c r="I51" s="782"/>
      <c r="J51" s="782"/>
      <c r="K51" s="782"/>
      <c r="L51" s="782"/>
    </row>
    <row r="52" spans="1:15" s="757" customFormat="1">
      <c r="A52" s="1727" t="s">
        <v>996</v>
      </c>
      <c r="B52" s="780"/>
      <c r="C52" s="780"/>
      <c r="D52" s="780"/>
      <c r="E52" s="780"/>
      <c r="F52" s="780"/>
      <c r="G52" s="780"/>
      <c r="H52" s="780"/>
      <c r="I52" s="780"/>
      <c r="J52" s="780"/>
      <c r="K52" s="780"/>
      <c r="L52" s="780"/>
    </row>
    <row r="53" spans="1:15" s="757" customFormat="1">
      <c r="A53" s="785"/>
      <c r="B53" s="780"/>
      <c r="C53" s="780"/>
      <c r="D53" s="780"/>
      <c r="E53" s="780"/>
      <c r="F53" s="780"/>
      <c r="G53" s="780"/>
      <c r="H53" s="780"/>
      <c r="I53" s="780"/>
      <c r="J53" s="780"/>
      <c r="K53" s="780"/>
      <c r="L53" s="780"/>
    </row>
    <row r="54" spans="1:15" s="757" customFormat="1">
      <c r="A54" s="778"/>
      <c r="B54" s="780"/>
      <c r="C54" s="780"/>
      <c r="D54" s="780"/>
      <c r="E54" s="780"/>
      <c r="F54" s="780"/>
      <c r="G54" s="780"/>
      <c r="H54" s="780"/>
      <c r="I54" s="780"/>
      <c r="J54" s="780"/>
      <c r="K54" s="780"/>
      <c r="L54" s="780"/>
    </row>
    <row r="55" spans="1:15" s="757" customFormat="1">
      <c r="A55" s="778"/>
      <c r="B55" s="780"/>
      <c r="C55" s="780"/>
      <c r="D55" s="780"/>
      <c r="E55" s="780"/>
      <c r="F55" s="780"/>
      <c r="G55" s="780"/>
      <c r="H55" s="780"/>
      <c r="I55" s="780"/>
      <c r="J55" s="780"/>
      <c r="K55" s="780"/>
      <c r="L55" s="780"/>
    </row>
    <row r="56" spans="1:15" s="757" customFormat="1">
      <c r="A56" s="778"/>
      <c r="B56" s="780"/>
      <c r="C56" s="780"/>
      <c r="D56" s="780"/>
      <c r="E56" s="780"/>
      <c r="F56" s="780"/>
      <c r="G56" s="780"/>
      <c r="H56" s="780"/>
      <c r="I56" s="780"/>
      <c r="J56" s="780"/>
      <c r="K56" s="780"/>
      <c r="L56" s="780"/>
    </row>
    <row r="57" spans="1:15" s="757" customFormat="1">
      <c r="A57" s="778"/>
      <c r="B57" s="780"/>
      <c r="C57" s="780"/>
      <c r="D57" s="780"/>
      <c r="E57" s="780"/>
      <c r="F57" s="780"/>
      <c r="G57" s="780"/>
      <c r="H57" s="780"/>
      <c r="I57" s="780"/>
      <c r="J57" s="780"/>
      <c r="K57" s="780"/>
      <c r="L57" s="780"/>
    </row>
    <row r="58" spans="1:15" s="757" customFormat="1">
      <c r="A58" s="778"/>
      <c r="B58" s="780"/>
      <c r="C58" s="780"/>
      <c r="D58" s="780"/>
      <c r="E58" s="780"/>
      <c r="F58" s="780"/>
      <c r="G58" s="780"/>
      <c r="H58" s="780"/>
      <c r="I58" s="780"/>
      <c r="J58" s="780"/>
      <c r="K58" s="780"/>
      <c r="L58" s="780"/>
    </row>
    <row r="59" spans="1:15" s="757" customFormat="1">
      <c r="A59" s="778"/>
      <c r="B59" s="780"/>
      <c r="C59" s="780"/>
      <c r="D59" s="780"/>
      <c r="E59" s="780"/>
      <c r="F59" s="780"/>
      <c r="G59" s="780"/>
      <c r="H59" s="780"/>
      <c r="I59" s="780"/>
      <c r="J59" s="780"/>
      <c r="K59" s="780"/>
      <c r="L59" s="780"/>
    </row>
    <row r="60" spans="1:15" s="757" customFormat="1">
      <c r="A60" s="778"/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</row>
    <row r="61" spans="1:15" s="757" customFormat="1">
      <c r="A61" s="778"/>
      <c r="B61" s="780"/>
      <c r="C61" s="780"/>
      <c r="D61" s="780"/>
      <c r="E61" s="780"/>
      <c r="F61" s="780"/>
      <c r="G61" s="780"/>
      <c r="H61" s="780"/>
      <c r="I61" s="780"/>
      <c r="J61" s="780"/>
      <c r="K61" s="780"/>
      <c r="L61" s="780"/>
    </row>
    <row r="62" spans="1:15" s="757" customFormat="1">
      <c r="A62" s="778"/>
      <c r="B62" s="780"/>
      <c r="C62" s="780"/>
      <c r="D62" s="780"/>
      <c r="E62" s="780"/>
      <c r="F62" s="780"/>
      <c r="G62" s="780"/>
      <c r="H62" s="780"/>
      <c r="I62" s="780"/>
      <c r="J62" s="780"/>
      <c r="K62" s="780"/>
      <c r="L62" s="780"/>
    </row>
  </sheetData>
  <mergeCells count="3">
    <mergeCell ref="A1:O1"/>
    <mergeCell ref="A3:O3"/>
    <mergeCell ref="A5:O5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O216"/>
  <sheetViews>
    <sheetView view="pageBreakPreview" topLeftCell="A50" zoomScale="70" zoomScaleNormal="100" zoomScaleSheetLayoutView="70" workbookViewId="0">
      <selection activeCell="A52" sqref="A52"/>
    </sheetView>
  </sheetViews>
  <sheetFormatPr defaultColWidth="9.140625" defaultRowHeight="15.75"/>
  <cols>
    <col min="1" max="1" width="55.7109375" style="810" customWidth="1"/>
    <col min="2" max="12" width="13.7109375" style="780" customWidth="1"/>
    <col min="13" max="15" width="15.42578125" style="750" customWidth="1"/>
    <col min="16" max="40" width="9.140625" style="750"/>
    <col min="41" max="41" width="9.140625" style="750" collapsed="1"/>
    <col min="42" max="51" width="9.140625" style="750"/>
    <col min="52" max="53" width="9.140625" style="750" collapsed="1"/>
    <col min="54" max="54" width="9.140625" style="750"/>
    <col min="55" max="67" width="9.140625" style="750" collapsed="1"/>
    <col min="68" max="16384" width="9.140625" style="750"/>
  </cols>
  <sheetData>
    <row r="1" spans="1:15" ht="19.5" thickBot="1">
      <c r="A1" s="2090" t="s">
        <v>429</v>
      </c>
      <c r="B1" s="2090"/>
      <c r="C1" s="2090"/>
      <c r="D1" s="2090"/>
      <c r="E1" s="2090"/>
      <c r="F1" s="2090"/>
      <c r="G1" s="2090"/>
      <c r="H1" s="2090"/>
      <c r="I1" s="2090"/>
      <c r="J1" s="2090"/>
      <c r="K1" s="2090"/>
      <c r="L1" s="2090"/>
      <c r="M1" s="2090"/>
      <c r="N1" s="2090"/>
      <c r="O1" s="2090"/>
    </row>
    <row r="2" spans="1:15">
      <c r="A2" s="807"/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</row>
    <row r="3" spans="1:15" ht="21">
      <c r="A3" s="2091" t="s">
        <v>1102</v>
      </c>
      <c r="B3" s="2091"/>
      <c r="C3" s="2091"/>
      <c r="D3" s="2091"/>
      <c r="E3" s="2091"/>
      <c r="F3" s="2091"/>
      <c r="G3" s="2091"/>
      <c r="H3" s="2091"/>
      <c r="I3" s="2091"/>
      <c r="J3" s="2091"/>
      <c r="K3" s="2091"/>
      <c r="L3" s="2091"/>
      <c r="M3" s="2091"/>
      <c r="N3" s="2091"/>
      <c r="O3" s="2091"/>
    </row>
    <row r="4" spans="1:15" s="757" customFormat="1">
      <c r="A4" s="808"/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</row>
    <row r="5" spans="1:15" s="757" customFormat="1" ht="18.75">
      <c r="A5" s="2095" t="s">
        <v>1105</v>
      </c>
      <c r="B5" s="2095"/>
      <c r="C5" s="2095"/>
      <c r="D5" s="2095"/>
      <c r="E5" s="2095"/>
      <c r="F5" s="2095"/>
      <c r="G5" s="2095"/>
      <c r="H5" s="2095"/>
      <c r="I5" s="2095"/>
      <c r="J5" s="2095"/>
      <c r="K5" s="2095"/>
      <c r="L5" s="2095"/>
      <c r="M5" s="2095"/>
      <c r="N5" s="2095"/>
      <c r="O5" s="2095"/>
    </row>
    <row r="6" spans="1:15" s="757" customFormat="1">
      <c r="A6" s="810"/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6"/>
    </row>
    <row r="7" spans="1:15" s="757" customFormat="1">
      <c r="A7" s="811" t="s">
        <v>461</v>
      </c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6"/>
    </row>
    <row r="8" spans="1:15" s="758" customFormat="1" ht="27" customHeight="1">
      <c r="A8" s="812"/>
      <c r="B8" s="813" t="s">
        <v>198</v>
      </c>
      <c r="C8" s="814" t="s">
        <v>199</v>
      </c>
      <c r="D8" s="814" t="s">
        <v>277</v>
      </c>
      <c r="E8" s="814" t="s">
        <v>339</v>
      </c>
      <c r="F8" s="814" t="s">
        <v>155</v>
      </c>
      <c r="G8" s="814" t="s">
        <v>156</v>
      </c>
      <c r="H8" s="814" t="s">
        <v>157</v>
      </c>
      <c r="I8" s="814" t="s">
        <v>158</v>
      </c>
      <c r="J8" s="814" t="s">
        <v>159</v>
      </c>
      <c r="K8" s="814" t="s">
        <v>160</v>
      </c>
      <c r="L8" s="814" t="s">
        <v>161</v>
      </c>
      <c r="M8" s="814" t="s">
        <v>998</v>
      </c>
      <c r="N8" s="814" t="s">
        <v>1090</v>
      </c>
      <c r="O8" s="814" t="s">
        <v>1116</v>
      </c>
    </row>
    <row r="9" spans="1:15" s="766" customFormat="1" ht="15" customHeight="1">
      <c r="A9" s="815" t="s">
        <v>546</v>
      </c>
      <c r="B9" s="816">
        <v>876221.82</v>
      </c>
      <c r="C9" s="817">
        <v>937479.76600000006</v>
      </c>
      <c r="D9" s="817">
        <v>1033678.5349999999</v>
      </c>
      <c r="E9" s="817">
        <v>579031.64203169011</v>
      </c>
      <c r="F9" s="817">
        <v>619566.67452404974</v>
      </c>
      <c r="G9" s="817">
        <v>612831.87248026999</v>
      </c>
      <c r="H9" s="817">
        <v>631333.00243553962</v>
      </c>
      <c r="I9" s="817">
        <v>635538.18062884011</v>
      </c>
      <c r="J9" s="817">
        <v>651699.42731005978</v>
      </c>
      <c r="K9" s="817">
        <v>669321.96245461004</v>
      </c>
      <c r="L9" s="817">
        <v>643153.71560815931</v>
      </c>
      <c r="M9" s="817">
        <v>650536.61385794031</v>
      </c>
      <c r="N9" s="817">
        <v>649691.76019820001</v>
      </c>
      <c r="O9" s="818">
        <v>689720.88297222031</v>
      </c>
    </row>
    <row r="10" spans="1:15" s="823" customFormat="1" ht="15" customHeight="1">
      <c r="A10" s="819" t="s">
        <v>398</v>
      </c>
      <c r="B10" s="820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2"/>
    </row>
    <row r="11" spans="1:15" s="828" customFormat="1" ht="15" customHeight="1">
      <c r="A11" s="824" t="s">
        <v>547</v>
      </c>
      <c r="B11" s="825">
        <v>80540.209999999992</v>
      </c>
      <c r="C11" s="826">
        <v>108456.014</v>
      </c>
      <c r="D11" s="826">
        <v>125260.264</v>
      </c>
      <c r="E11" s="826">
        <v>47711.509669337982</v>
      </c>
      <c r="F11" s="826">
        <v>48336</v>
      </c>
      <c r="G11" s="826">
        <v>50399</v>
      </c>
      <c r="H11" s="826">
        <v>49393</v>
      </c>
      <c r="I11" s="826">
        <v>48083</v>
      </c>
      <c r="J11" s="826">
        <v>52812</v>
      </c>
      <c r="K11" s="826">
        <v>47010</v>
      </c>
      <c r="L11" s="826">
        <v>43442</v>
      </c>
      <c r="M11" s="826">
        <v>49942</v>
      </c>
      <c r="N11" s="826">
        <v>46187</v>
      </c>
      <c r="O11" s="827">
        <v>48077</v>
      </c>
    </row>
    <row r="12" spans="1:15" s="823" customFormat="1" ht="15" customHeight="1">
      <c r="A12" s="819" t="s">
        <v>402</v>
      </c>
      <c r="B12" s="820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821"/>
      <c r="N12" s="821"/>
      <c r="O12" s="822"/>
    </row>
    <row r="13" spans="1:15" s="828" customFormat="1" ht="15" customHeight="1">
      <c r="A13" s="824" t="s">
        <v>548</v>
      </c>
      <c r="B13" s="825">
        <v>8627.3230000000003</v>
      </c>
      <c r="C13" s="826">
        <v>4604.0050000000001</v>
      </c>
      <c r="D13" s="826">
        <v>3918.2690000000002</v>
      </c>
      <c r="E13" s="826">
        <v>1696.0270905420002</v>
      </c>
      <c r="F13" s="826">
        <v>2045</v>
      </c>
      <c r="G13" s="826">
        <v>2207</v>
      </c>
      <c r="H13" s="826">
        <v>2052</v>
      </c>
      <c r="I13" s="826">
        <v>1807</v>
      </c>
      <c r="J13" s="826">
        <v>2097</v>
      </c>
      <c r="K13" s="826">
        <v>3791</v>
      </c>
      <c r="L13" s="826">
        <v>4036</v>
      </c>
      <c r="M13" s="826">
        <v>3733</v>
      </c>
      <c r="N13" s="826">
        <v>3685</v>
      </c>
      <c r="O13" s="827">
        <v>3572</v>
      </c>
    </row>
    <row r="14" spans="1:15" s="828" customFormat="1" ht="15" customHeight="1">
      <c r="A14" s="824" t="s">
        <v>549</v>
      </c>
      <c r="B14" s="825">
        <v>67990.145999999993</v>
      </c>
      <c r="C14" s="826">
        <v>96230.744999999981</v>
      </c>
      <c r="D14" s="826">
        <v>115786.495</v>
      </c>
      <c r="E14" s="826">
        <v>45603.225256445978</v>
      </c>
      <c r="F14" s="826">
        <v>45679</v>
      </c>
      <c r="G14" s="826">
        <v>47760</v>
      </c>
      <c r="H14" s="826">
        <v>46844</v>
      </c>
      <c r="I14" s="826">
        <v>45693</v>
      </c>
      <c r="J14" s="826">
        <v>49928</v>
      </c>
      <c r="K14" s="826">
        <v>42522</v>
      </c>
      <c r="L14" s="826">
        <v>38755</v>
      </c>
      <c r="M14" s="826">
        <v>39273</v>
      </c>
      <c r="N14" s="826">
        <v>41643</v>
      </c>
      <c r="O14" s="827">
        <v>43898</v>
      </c>
    </row>
    <row r="15" spans="1:15" s="823" customFormat="1" ht="15" customHeight="1">
      <c r="A15" s="819" t="s">
        <v>402</v>
      </c>
      <c r="B15" s="820"/>
      <c r="C15" s="821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821"/>
      <c r="O15" s="822"/>
    </row>
    <row r="16" spans="1:15" s="823" customFormat="1" ht="31.5">
      <c r="A16" s="819" t="s">
        <v>550</v>
      </c>
      <c r="B16" s="820">
        <v>11824.398000000001</v>
      </c>
      <c r="C16" s="821">
        <v>15309.967000000001</v>
      </c>
      <c r="D16" s="821">
        <v>21035.579000000002</v>
      </c>
      <c r="E16" s="821">
        <v>14032.106279240001</v>
      </c>
      <c r="F16" s="821">
        <v>14285</v>
      </c>
      <c r="G16" s="821">
        <v>14460</v>
      </c>
      <c r="H16" s="821">
        <v>15313</v>
      </c>
      <c r="I16" s="821">
        <v>15846</v>
      </c>
      <c r="J16" s="821">
        <v>17055</v>
      </c>
      <c r="K16" s="821">
        <v>17781</v>
      </c>
      <c r="L16" s="821">
        <v>19887</v>
      </c>
      <c r="M16" s="821">
        <v>17972</v>
      </c>
      <c r="N16" s="821">
        <v>19095</v>
      </c>
      <c r="O16" s="822">
        <v>19210</v>
      </c>
    </row>
    <row r="17" spans="1:15" s="823" customFormat="1" ht="15" customHeight="1">
      <c r="A17" s="819" t="s">
        <v>398</v>
      </c>
      <c r="B17" s="820"/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2"/>
    </row>
    <row r="18" spans="1:15" s="823" customFormat="1" ht="15" customHeight="1">
      <c r="A18" s="819" t="s">
        <v>551</v>
      </c>
      <c r="B18" s="820">
        <v>11824.398000000001</v>
      </c>
      <c r="C18" s="821">
        <v>15309.967000000001</v>
      </c>
      <c r="D18" s="821">
        <v>21035.579000000002</v>
      </c>
      <c r="E18" s="821">
        <v>14032.106279240001</v>
      </c>
      <c r="F18" s="821">
        <v>14285</v>
      </c>
      <c r="G18" s="821">
        <v>14460</v>
      </c>
      <c r="H18" s="821">
        <v>15313</v>
      </c>
      <c r="I18" s="821">
        <v>15846</v>
      </c>
      <c r="J18" s="821">
        <v>17055</v>
      </c>
      <c r="K18" s="821">
        <v>17781</v>
      </c>
      <c r="L18" s="821">
        <v>19887</v>
      </c>
      <c r="M18" s="821">
        <v>17972</v>
      </c>
      <c r="N18" s="821">
        <v>19095</v>
      </c>
      <c r="O18" s="822">
        <v>19210</v>
      </c>
    </row>
    <row r="19" spans="1:15" s="823" customFormat="1" ht="15" customHeight="1">
      <c r="A19" s="819" t="s">
        <v>552</v>
      </c>
      <c r="B19" s="820">
        <v>172.363</v>
      </c>
      <c r="C19" s="821">
        <v>2579.4759999999997</v>
      </c>
      <c r="D19" s="821">
        <v>2610.018</v>
      </c>
      <c r="E19" s="821">
        <v>897.94243071999995</v>
      </c>
      <c r="F19" s="821">
        <v>198</v>
      </c>
      <c r="G19" s="821">
        <v>250</v>
      </c>
      <c r="H19" s="821">
        <v>213</v>
      </c>
      <c r="I19" s="821">
        <v>176</v>
      </c>
      <c r="J19" s="821">
        <v>242</v>
      </c>
      <c r="K19" s="821">
        <v>821</v>
      </c>
      <c r="L19" s="821">
        <v>329</v>
      </c>
      <c r="M19" s="821">
        <v>268</v>
      </c>
      <c r="N19" s="821">
        <v>314</v>
      </c>
      <c r="O19" s="822">
        <v>821</v>
      </c>
    </row>
    <row r="20" spans="1:15" s="823" customFormat="1" ht="31.5">
      <c r="A20" s="819" t="s">
        <v>553</v>
      </c>
      <c r="B20" s="820">
        <v>398.11799999999999</v>
      </c>
      <c r="C20" s="821">
        <v>101.593</v>
      </c>
      <c r="D20" s="821">
        <v>18.074999999999999</v>
      </c>
      <c r="E20" s="821">
        <v>0.1241796</v>
      </c>
      <c r="F20" s="821">
        <v>1</v>
      </c>
      <c r="G20" s="821">
        <v>17</v>
      </c>
      <c r="H20" s="821">
        <v>3</v>
      </c>
      <c r="I20" s="821">
        <v>3</v>
      </c>
      <c r="J20" s="821">
        <v>26</v>
      </c>
      <c r="K20" s="821">
        <v>4</v>
      </c>
      <c r="L20" s="821">
        <v>2</v>
      </c>
      <c r="M20" s="821">
        <v>3</v>
      </c>
      <c r="N20" s="821">
        <v>3</v>
      </c>
      <c r="O20" s="822">
        <v>4</v>
      </c>
    </row>
    <row r="21" spans="1:15" s="823" customFormat="1" ht="47.25">
      <c r="A21" s="819" t="s">
        <v>554</v>
      </c>
      <c r="B21" s="820">
        <v>1482.117</v>
      </c>
      <c r="C21" s="821">
        <v>688.16499999999996</v>
      </c>
      <c r="D21" s="821">
        <v>815.06100000000004</v>
      </c>
      <c r="E21" s="821">
        <v>681.56611136000004</v>
      </c>
      <c r="F21" s="821">
        <v>757</v>
      </c>
      <c r="G21" s="821">
        <v>721</v>
      </c>
      <c r="H21" s="821">
        <v>695</v>
      </c>
      <c r="I21" s="821">
        <v>656</v>
      </c>
      <c r="J21" s="821">
        <v>746</v>
      </c>
      <c r="K21" s="821">
        <v>750</v>
      </c>
      <c r="L21" s="821">
        <v>127</v>
      </c>
      <c r="M21" s="821">
        <v>119</v>
      </c>
      <c r="N21" s="821">
        <v>116</v>
      </c>
      <c r="O21" s="822">
        <v>129</v>
      </c>
    </row>
    <row r="22" spans="1:15" s="823" customFormat="1" ht="30" customHeight="1">
      <c r="A22" s="819" t="s">
        <v>555</v>
      </c>
      <c r="B22" s="820">
        <v>838.923</v>
      </c>
      <c r="C22" s="821">
        <v>2663.3140000000003</v>
      </c>
      <c r="D22" s="821">
        <v>3608.4430000000002</v>
      </c>
      <c r="E22" s="821">
        <v>1233.9951607900002</v>
      </c>
      <c r="F22" s="821">
        <v>913</v>
      </c>
      <c r="G22" s="821">
        <v>1178</v>
      </c>
      <c r="H22" s="821">
        <v>413</v>
      </c>
      <c r="I22" s="821">
        <v>577</v>
      </c>
      <c r="J22" s="821">
        <v>872</v>
      </c>
      <c r="K22" s="821">
        <v>293</v>
      </c>
      <c r="L22" s="821">
        <v>283</v>
      </c>
      <c r="M22" s="821">
        <v>281</v>
      </c>
      <c r="N22" s="821">
        <v>295</v>
      </c>
      <c r="O22" s="822">
        <v>308</v>
      </c>
    </row>
    <row r="23" spans="1:15" s="823" customFormat="1" ht="15" customHeight="1">
      <c r="A23" s="819" t="s">
        <v>556</v>
      </c>
      <c r="B23" s="820">
        <v>1251.9769999999999</v>
      </c>
      <c r="C23" s="821">
        <v>1525.1390000000001</v>
      </c>
      <c r="D23" s="821">
        <v>2812.886</v>
      </c>
      <c r="E23" s="821">
        <v>1507.3683114</v>
      </c>
      <c r="F23" s="821">
        <v>1776</v>
      </c>
      <c r="G23" s="821">
        <v>1266</v>
      </c>
      <c r="H23" s="821">
        <v>1252</v>
      </c>
      <c r="I23" s="821">
        <v>1263</v>
      </c>
      <c r="J23" s="821">
        <v>1203</v>
      </c>
      <c r="K23" s="821">
        <v>1203</v>
      </c>
      <c r="L23" s="821">
        <v>1214</v>
      </c>
      <c r="M23" s="821">
        <v>1203</v>
      </c>
      <c r="N23" s="821">
        <v>1227</v>
      </c>
      <c r="O23" s="822">
        <v>1386</v>
      </c>
    </row>
    <row r="24" spans="1:15" s="823" customFormat="1" ht="47.25">
      <c r="A24" s="819" t="s">
        <v>557</v>
      </c>
      <c r="B24" s="820">
        <v>2289.0619999999999</v>
      </c>
      <c r="C24" s="821">
        <v>1640.4340000000002</v>
      </c>
      <c r="D24" s="821">
        <v>1950.2</v>
      </c>
      <c r="E24" s="821">
        <v>143.60794776</v>
      </c>
      <c r="F24" s="821">
        <v>169</v>
      </c>
      <c r="G24" s="821">
        <v>145</v>
      </c>
      <c r="H24" s="821">
        <v>146</v>
      </c>
      <c r="I24" s="821">
        <v>207</v>
      </c>
      <c r="J24" s="821">
        <v>249</v>
      </c>
      <c r="K24" s="821">
        <v>554</v>
      </c>
      <c r="L24" s="821">
        <v>385</v>
      </c>
      <c r="M24" s="821">
        <v>2349</v>
      </c>
      <c r="N24" s="821">
        <v>2285</v>
      </c>
      <c r="O24" s="822">
        <v>2295</v>
      </c>
    </row>
    <row r="25" spans="1:15" s="823" customFormat="1" ht="15" customHeight="1">
      <c r="A25" s="819" t="s">
        <v>558</v>
      </c>
      <c r="B25" s="820">
        <v>3098.0780000000004</v>
      </c>
      <c r="C25" s="821">
        <v>2089.0920000000001</v>
      </c>
      <c r="D25" s="821">
        <v>2395.337</v>
      </c>
      <c r="E25" s="821">
        <v>1434.7368566</v>
      </c>
      <c r="F25" s="821">
        <v>1429</v>
      </c>
      <c r="G25" s="821">
        <v>1496</v>
      </c>
      <c r="H25" s="821">
        <v>1411</v>
      </c>
      <c r="I25" s="821">
        <v>1652</v>
      </c>
      <c r="J25" s="821">
        <v>1634</v>
      </c>
      <c r="K25" s="821">
        <v>1349</v>
      </c>
      <c r="L25" s="821">
        <v>2177</v>
      </c>
      <c r="M25" s="821">
        <v>1100</v>
      </c>
      <c r="N25" s="821">
        <v>1035</v>
      </c>
      <c r="O25" s="822">
        <v>1130</v>
      </c>
    </row>
    <row r="26" spans="1:15" s="823" customFormat="1" ht="31.5">
      <c r="A26" s="819" t="s">
        <v>559</v>
      </c>
      <c r="B26" s="820">
        <v>18263.97</v>
      </c>
      <c r="C26" s="821">
        <v>5939.4269999999997</v>
      </c>
      <c r="D26" s="821">
        <v>19233.699000000001</v>
      </c>
      <c r="E26" s="821">
        <v>11236.92401083</v>
      </c>
      <c r="F26" s="821">
        <v>11411</v>
      </c>
      <c r="G26" s="821">
        <v>11711</v>
      </c>
      <c r="H26" s="821">
        <v>11149</v>
      </c>
      <c r="I26" s="821">
        <v>10388</v>
      </c>
      <c r="J26" s="821">
        <v>9992</v>
      </c>
      <c r="K26" s="821">
        <v>7693</v>
      </c>
      <c r="L26" s="821">
        <v>5462</v>
      </c>
      <c r="M26" s="821">
        <v>5540</v>
      </c>
      <c r="N26" s="821">
        <v>5572</v>
      </c>
      <c r="O26" s="822">
        <v>5690</v>
      </c>
    </row>
    <row r="27" spans="1:15" s="823" customFormat="1" ht="47.25">
      <c r="A27" s="819" t="s">
        <v>560</v>
      </c>
      <c r="B27" s="820">
        <v>10512.366</v>
      </c>
      <c r="C27" s="821">
        <v>11447.562</v>
      </c>
      <c r="D27" s="821">
        <v>12426.489</v>
      </c>
      <c r="E27" s="821">
        <v>10538.913354585999</v>
      </c>
      <c r="F27" s="821">
        <v>9832</v>
      </c>
      <c r="G27" s="821">
        <v>11377</v>
      </c>
      <c r="H27" s="821">
        <v>10911</v>
      </c>
      <c r="I27" s="821">
        <v>9684</v>
      </c>
      <c r="J27" s="821">
        <v>11711</v>
      </c>
      <c r="K27" s="821">
        <v>5527</v>
      </c>
      <c r="L27" s="821">
        <v>1856</v>
      </c>
      <c r="M27" s="821">
        <v>1915</v>
      </c>
      <c r="N27" s="821">
        <v>1791</v>
      </c>
      <c r="O27" s="822">
        <v>1825</v>
      </c>
    </row>
    <row r="28" spans="1:15" s="829" customFormat="1" ht="31.5">
      <c r="A28" s="819" t="s">
        <v>561</v>
      </c>
      <c r="B28" s="820">
        <v>4866.1949999999997</v>
      </c>
      <c r="C28" s="821">
        <v>4278.3469999999998</v>
      </c>
      <c r="D28" s="821">
        <v>904.49</v>
      </c>
      <c r="E28" s="821">
        <v>291.38430341000003</v>
      </c>
      <c r="F28" s="821">
        <v>1576</v>
      </c>
      <c r="G28" s="821">
        <v>1579</v>
      </c>
      <c r="H28" s="821">
        <v>2256</v>
      </c>
      <c r="I28" s="821">
        <v>1527</v>
      </c>
      <c r="J28" s="821">
        <v>1410</v>
      </c>
      <c r="K28" s="821">
        <v>1459</v>
      </c>
      <c r="L28" s="821">
        <v>1416</v>
      </c>
      <c r="M28" s="821">
        <v>1174</v>
      </c>
      <c r="N28" s="821">
        <v>1188</v>
      </c>
      <c r="O28" s="822">
        <v>1190</v>
      </c>
    </row>
    <row r="29" spans="1:15" s="823" customFormat="1" ht="47.25">
      <c r="A29" s="819" t="s">
        <v>562</v>
      </c>
      <c r="B29" s="820">
        <v>3324.029</v>
      </c>
      <c r="C29" s="821">
        <v>2171.6309999999999</v>
      </c>
      <c r="D29" s="821">
        <v>2336.1189999999997</v>
      </c>
      <c r="E29" s="821">
        <v>1687.5259853100001</v>
      </c>
      <c r="F29" s="821">
        <v>1238</v>
      </c>
      <c r="G29" s="821">
        <v>1237</v>
      </c>
      <c r="H29" s="821">
        <v>681</v>
      </c>
      <c r="I29" s="821">
        <v>1252</v>
      </c>
      <c r="J29" s="821">
        <v>2091</v>
      </c>
      <c r="K29" s="821">
        <v>2755</v>
      </c>
      <c r="L29" s="821">
        <v>3638</v>
      </c>
      <c r="M29" s="821">
        <v>5211</v>
      </c>
      <c r="N29" s="821">
        <v>6538</v>
      </c>
      <c r="O29" s="822">
        <v>7747</v>
      </c>
    </row>
    <row r="30" spans="1:15" s="823" customFormat="1" ht="47.25">
      <c r="A30" s="819" t="s">
        <v>563</v>
      </c>
      <c r="B30" s="820">
        <v>1374.896</v>
      </c>
      <c r="C30" s="821">
        <v>41950.527999999998</v>
      </c>
      <c r="D30" s="821">
        <v>42031.347999999998</v>
      </c>
      <c r="E30" s="821">
        <v>434.71886218000003</v>
      </c>
      <c r="F30" s="821">
        <v>462</v>
      </c>
      <c r="G30" s="821">
        <v>718</v>
      </c>
      <c r="H30" s="821">
        <v>1009</v>
      </c>
      <c r="I30" s="821">
        <v>1027</v>
      </c>
      <c r="J30" s="821">
        <v>1048</v>
      </c>
      <c r="K30" s="821">
        <v>649</v>
      </c>
      <c r="L30" s="821">
        <v>434</v>
      </c>
      <c r="M30" s="821">
        <v>468</v>
      </c>
      <c r="N30" s="821">
        <v>456</v>
      </c>
      <c r="O30" s="822">
        <v>435</v>
      </c>
    </row>
    <row r="31" spans="1:15" s="823" customFormat="1" ht="15" customHeight="1">
      <c r="A31" s="819" t="s">
        <v>564</v>
      </c>
      <c r="B31" s="820">
        <v>8293.6540000000005</v>
      </c>
      <c r="C31" s="821">
        <v>3846.0699999999997</v>
      </c>
      <c r="D31" s="821">
        <v>3608.7510000000002</v>
      </c>
      <c r="E31" s="821">
        <v>1482.31146266</v>
      </c>
      <c r="F31" s="821">
        <v>1632</v>
      </c>
      <c r="G31" s="821">
        <v>1605</v>
      </c>
      <c r="H31" s="821">
        <v>1393</v>
      </c>
      <c r="I31" s="821">
        <v>1434</v>
      </c>
      <c r="J31" s="821">
        <v>1648</v>
      </c>
      <c r="K31" s="821">
        <v>1681</v>
      </c>
      <c r="L31" s="821">
        <v>1544</v>
      </c>
      <c r="M31" s="821">
        <v>1670</v>
      </c>
      <c r="N31" s="821">
        <v>1729</v>
      </c>
      <c r="O31" s="822">
        <v>1728</v>
      </c>
    </row>
    <row r="32" spans="1:15" s="828" customFormat="1" ht="15" customHeight="1">
      <c r="A32" s="824" t="s">
        <v>565</v>
      </c>
      <c r="B32" s="825">
        <v>3922.741</v>
      </c>
      <c r="C32" s="826">
        <v>7621.2640000000001</v>
      </c>
      <c r="D32" s="826">
        <v>5555.5</v>
      </c>
      <c r="E32" s="826">
        <v>412.25732235000009</v>
      </c>
      <c r="F32" s="826">
        <v>614</v>
      </c>
      <c r="G32" s="826">
        <v>432</v>
      </c>
      <c r="H32" s="826">
        <v>498</v>
      </c>
      <c r="I32" s="826">
        <v>584</v>
      </c>
      <c r="J32" s="826">
        <v>788</v>
      </c>
      <c r="K32" s="826">
        <v>698</v>
      </c>
      <c r="L32" s="826">
        <v>651</v>
      </c>
      <c r="M32" s="826">
        <v>6935</v>
      </c>
      <c r="N32" s="826">
        <v>859</v>
      </c>
      <c r="O32" s="827">
        <v>608</v>
      </c>
    </row>
    <row r="33" spans="1:15" s="766" customFormat="1">
      <c r="A33" s="830"/>
      <c r="B33" s="831"/>
      <c r="C33" s="832"/>
      <c r="D33" s="832"/>
      <c r="E33" s="832"/>
      <c r="F33" s="832"/>
      <c r="G33" s="832"/>
      <c r="H33" s="832"/>
      <c r="I33" s="832"/>
      <c r="J33" s="832"/>
      <c r="K33" s="832"/>
      <c r="L33" s="832"/>
      <c r="M33" s="832"/>
      <c r="N33" s="832"/>
      <c r="O33" s="833"/>
    </row>
    <row r="34" spans="1:15" s="766" customFormat="1">
      <c r="A34" s="834"/>
    </row>
    <row r="35" spans="1:15" s="828" customFormat="1" ht="15" customHeight="1">
      <c r="A35" s="824" t="s">
        <v>566</v>
      </c>
      <c r="B35" s="816">
        <v>81172.879000000001</v>
      </c>
      <c r="C35" s="817">
        <v>67237.546000000002</v>
      </c>
      <c r="D35" s="817">
        <v>48025.464</v>
      </c>
      <c r="E35" s="817">
        <v>12491.067491389998</v>
      </c>
      <c r="F35" s="817">
        <v>9444</v>
      </c>
      <c r="G35" s="817">
        <v>9607</v>
      </c>
      <c r="H35" s="817">
        <v>10380</v>
      </c>
      <c r="I35" s="817">
        <v>10843</v>
      </c>
      <c r="J35" s="817">
        <v>9207</v>
      </c>
      <c r="K35" s="817">
        <v>9625</v>
      </c>
      <c r="L35" s="817">
        <v>7902</v>
      </c>
      <c r="M35" s="817">
        <v>8394</v>
      </c>
      <c r="N35" s="817">
        <v>8955</v>
      </c>
      <c r="O35" s="818">
        <v>9740</v>
      </c>
    </row>
    <row r="36" spans="1:15" s="823" customFormat="1" ht="31.5">
      <c r="A36" s="819" t="s">
        <v>567</v>
      </c>
      <c r="B36" s="820">
        <v>81004.317999999999</v>
      </c>
      <c r="C36" s="821">
        <v>67133.648000000001</v>
      </c>
      <c r="D36" s="821">
        <v>47917.764999999999</v>
      </c>
      <c r="E36" s="821">
        <v>12385.17996259</v>
      </c>
      <c r="F36" s="821">
        <v>9353</v>
      </c>
      <c r="G36" s="821">
        <v>9514</v>
      </c>
      <c r="H36" s="821">
        <v>10286</v>
      </c>
      <c r="I36" s="821">
        <v>10748</v>
      </c>
      <c r="J36" s="821">
        <v>9108</v>
      </c>
      <c r="K36" s="821">
        <v>9212</v>
      </c>
      <c r="L36" s="821">
        <v>7489</v>
      </c>
      <c r="M36" s="821">
        <v>7980</v>
      </c>
      <c r="N36" s="821">
        <v>8540</v>
      </c>
      <c r="O36" s="822">
        <v>9361</v>
      </c>
    </row>
    <row r="37" spans="1:15" s="823" customFormat="1" ht="15" customHeight="1">
      <c r="A37" s="835" t="s">
        <v>568</v>
      </c>
      <c r="B37" s="820">
        <v>79.634</v>
      </c>
      <c r="C37" s="821">
        <v>6.3639999999999999</v>
      </c>
      <c r="D37" s="821">
        <v>2.2330000000000001</v>
      </c>
      <c r="E37" s="821">
        <v>3.7456962200000001</v>
      </c>
      <c r="F37" s="821">
        <v>1</v>
      </c>
      <c r="G37" s="821">
        <v>1</v>
      </c>
      <c r="H37" s="821">
        <v>2</v>
      </c>
      <c r="I37" s="821">
        <v>3</v>
      </c>
      <c r="J37" s="821">
        <v>3</v>
      </c>
      <c r="K37" s="821">
        <v>4</v>
      </c>
      <c r="L37" s="821">
        <v>4</v>
      </c>
      <c r="M37" s="821">
        <v>3</v>
      </c>
      <c r="N37" s="821">
        <v>3</v>
      </c>
      <c r="O37" s="822">
        <v>3</v>
      </c>
    </row>
    <row r="38" spans="1:15" s="823" customFormat="1" ht="15" customHeight="1">
      <c r="A38" s="835" t="s">
        <v>569</v>
      </c>
      <c r="B38" s="820">
        <v>88.926999999999992</v>
      </c>
      <c r="C38" s="821">
        <v>97.533999999999992</v>
      </c>
      <c r="D38" s="821">
        <v>105.46599999999999</v>
      </c>
      <c r="E38" s="821">
        <v>102.14183258</v>
      </c>
      <c r="F38" s="821">
        <v>90</v>
      </c>
      <c r="G38" s="821">
        <v>91</v>
      </c>
      <c r="H38" s="821">
        <v>92</v>
      </c>
      <c r="I38" s="821">
        <v>92</v>
      </c>
      <c r="J38" s="821">
        <v>94</v>
      </c>
      <c r="K38" s="821">
        <v>409</v>
      </c>
      <c r="L38" s="821">
        <v>410</v>
      </c>
      <c r="M38" s="821">
        <v>412</v>
      </c>
      <c r="N38" s="821">
        <v>412</v>
      </c>
      <c r="O38" s="822">
        <v>377</v>
      </c>
    </row>
    <row r="39" spans="1:15" s="828" customFormat="1" ht="15" customHeight="1">
      <c r="A39" s="836" t="s">
        <v>580</v>
      </c>
      <c r="B39" s="825">
        <v>102190.751</v>
      </c>
      <c r="C39" s="826">
        <v>107090.33</v>
      </c>
      <c r="D39" s="826">
        <v>150929.639</v>
      </c>
      <c r="E39" s="826">
        <v>72690.239109172006</v>
      </c>
      <c r="F39" s="826">
        <v>80174</v>
      </c>
      <c r="G39" s="826">
        <v>78334</v>
      </c>
      <c r="H39" s="826">
        <v>80101</v>
      </c>
      <c r="I39" s="826">
        <v>80319</v>
      </c>
      <c r="J39" s="826">
        <v>82707</v>
      </c>
      <c r="K39" s="826">
        <v>68976</v>
      </c>
      <c r="L39" s="826">
        <v>54200</v>
      </c>
      <c r="M39" s="826">
        <v>50252</v>
      </c>
      <c r="N39" s="826">
        <v>50393</v>
      </c>
      <c r="O39" s="827">
        <v>49238</v>
      </c>
    </row>
    <row r="40" spans="1:15" s="828" customFormat="1" ht="15" customHeight="1">
      <c r="A40" s="824" t="s">
        <v>581</v>
      </c>
      <c r="B40" s="825">
        <v>34894.362000000001</v>
      </c>
      <c r="C40" s="826">
        <v>52236.339</v>
      </c>
      <c r="D40" s="826">
        <v>30463.857</v>
      </c>
      <c r="E40" s="826">
        <v>9499.9064625460014</v>
      </c>
      <c r="F40" s="826">
        <v>7615</v>
      </c>
      <c r="G40" s="826">
        <v>7122</v>
      </c>
      <c r="H40" s="826">
        <v>7352</v>
      </c>
      <c r="I40" s="826">
        <v>7897</v>
      </c>
      <c r="J40" s="826">
        <v>7706</v>
      </c>
      <c r="K40" s="826">
        <v>8011</v>
      </c>
      <c r="L40" s="826">
        <v>8769</v>
      </c>
      <c r="M40" s="826">
        <v>9008</v>
      </c>
      <c r="N40" s="826">
        <v>9416</v>
      </c>
      <c r="O40" s="827">
        <v>9497</v>
      </c>
    </row>
    <row r="41" spans="1:15" s="829" customFormat="1" ht="15" customHeight="1">
      <c r="A41" s="819" t="s">
        <v>402</v>
      </c>
      <c r="B41" s="820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2"/>
    </row>
    <row r="42" spans="1:15" s="837" customFormat="1" ht="31.5">
      <c r="A42" s="819" t="s">
        <v>572</v>
      </c>
      <c r="B42" s="820">
        <v>9541.9140000000007</v>
      </c>
      <c r="C42" s="821">
        <v>8570.3640000000014</v>
      </c>
      <c r="D42" s="821">
        <v>8982.8279999999995</v>
      </c>
      <c r="E42" s="821">
        <v>5943.1777443700012</v>
      </c>
      <c r="F42" s="821">
        <v>3954</v>
      </c>
      <c r="G42" s="821">
        <v>3449</v>
      </c>
      <c r="H42" s="821">
        <v>3539</v>
      </c>
      <c r="I42" s="821">
        <v>3597</v>
      </c>
      <c r="J42" s="821">
        <v>3787</v>
      </c>
      <c r="K42" s="821">
        <v>4020</v>
      </c>
      <c r="L42" s="821">
        <v>4356</v>
      </c>
      <c r="M42" s="821">
        <v>3421</v>
      </c>
      <c r="N42" s="821">
        <v>3390</v>
      </c>
      <c r="O42" s="822">
        <v>3398</v>
      </c>
    </row>
    <row r="43" spans="1:15" s="837" customFormat="1" ht="15" customHeight="1">
      <c r="A43" s="819" t="s">
        <v>573</v>
      </c>
      <c r="B43" s="820">
        <v>0</v>
      </c>
      <c r="C43" s="821">
        <v>0</v>
      </c>
      <c r="D43" s="821">
        <v>908.4559999999999</v>
      </c>
      <c r="E43" s="821">
        <v>0.35330387000000002</v>
      </c>
      <c r="F43" s="821">
        <v>1</v>
      </c>
      <c r="G43" s="821">
        <v>1</v>
      </c>
      <c r="H43" s="821">
        <v>1</v>
      </c>
      <c r="I43" s="821">
        <v>345</v>
      </c>
      <c r="J43" s="821">
        <v>236</v>
      </c>
      <c r="K43" s="821">
        <v>2</v>
      </c>
      <c r="L43" s="821">
        <v>214</v>
      </c>
      <c r="M43" s="821">
        <v>85</v>
      </c>
      <c r="N43" s="821">
        <v>564</v>
      </c>
      <c r="O43" s="822">
        <v>541</v>
      </c>
    </row>
    <row r="44" spans="1:15" s="837" customFormat="1" ht="15" customHeight="1">
      <c r="A44" s="819" t="s">
        <v>574</v>
      </c>
      <c r="B44" s="820">
        <v>645.41600000000005</v>
      </c>
      <c r="C44" s="821">
        <v>8708.5969999999998</v>
      </c>
      <c r="D44" s="821">
        <v>1163.229</v>
      </c>
      <c r="E44" s="821">
        <v>22.5</v>
      </c>
      <c r="F44" s="821">
        <v>23</v>
      </c>
      <c r="G44" s="821">
        <v>23</v>
      </c>
      <c r="H44" s="821">
        <v>23</v>
      </c>
      <c r="I44" s="821">
        <v>23</v>
      </c>
      <c r="J44" s="821">
        <v>23</v>
      </c>
      <c r="K44" s="821">
        <v>0</v>
      </c>
      <c r="L44" s="821">
        <v>0</v>
      </c>
      <c r="M44" s="821">
        <v>0</v>
      </c>
      <c r="N44" s="821">
        <v>25</v>
      </c>
      <c r="O44" s="822">
        <v>50</v>
      </c>
    </row>
    <row r="45" spans="1:15" s="838" customFormat="1" ht="47.25">
      <c r="A45" s="819" t="s">
        <v>575</v>
      </c>
      <c r="B45" s="820">
        <v>24707.032000000003</v>
      </c>
      <c r="C45" s="821">
        <v>34957.377999999997</v>
      </c>
      <c r="D45" s="821">
        <v>19409.344000000001</v>
      </c>
      <c r="E45" s="821">
        <v>3533.875414306</v>
      </c>
      <c r="F45" s="821">
        <v>3638</v>
      </c>
      <c r="G45" s="821">
        <v>3650</v>
      </c>
      <c r="H45" s="821">
        <v>3789</v>
      </c>
      <c r="I45" s="821">
        <v>3934</v>
      </c>
      <c r="J45" s="821">
        <v>3661</v>
      </c>
      <c r="K45" s="821">
        <v>3989</v>
      </c>
      <c r="L45" s="821">
        <v>4200</v>
      </c>
      <c r="M45" s="821">
        <v>5503</v>
      </c>
      <c r="N45" s="821">
        <v>5436</v>
      </c>
      <c r="O45" s="822">
        <v>5508</v>
      </c>
    </row>
    <row r="46" spans="1:15" s="840" customFormat="1" ht="15" customHeight="1">
      <c r="A46" s="839" t="s">
        <v>579</v>
      </c>
      <c r="B46" s="825">
        <v>3852.752</v>
      </c>
      <c r="C46" s="826">
        <v>587.75900000000001</v>
      </c>
      <c r="D46" s="826">
        <v>761.38499999999999</v>
      </c>
      <c r="E46" s="826">
        <v>433.09769134000004</v>
      </c>
      <c r="F46" s="826">
        <v>583</v>
      </c>
      <c r="G46" s="826">
        <v>629</v>
      </c>
      <c r="H46" s="826">
        <v>826</v>
      </c>
      <c r="I46" s="826">
        <v>957</v>
      </c>
      <c r="J46" s="826">
        <v>872</v>
      </c>
      <c r="K46" s="826">
        <v>970</v>
      </c>
      <c r="L46" s="826">
        <v>992</v>
      </c>
      <c r="M46" s="826">
        <v>1026</v>
      </c>
      <c r="N46" s="826">
        <v>757</v>
      </c>
      <c r="O46" s="827">
        <v>406</v>
      </c>
    </row>
    <row r="47" spans="1:15" s="841" customFormat="1" ht="31.5">
      <c r="A47" s="824" t="s">
        <v>577</v>
      </c>
      <c r="B47" s="825">
        <v>134769.22400000002</v>
      </c>
      <c r="C47" s="826">
        <v>117947.588</v>
      </c>
      <c r="D47" s="826">
        <v>137469.94099999999</v>
      </c>
      <c r="E47" s="826">
        <v>87506.858503294003</v>
      </c>
      <c r="F47" s="826">
        <v>94285</v>
      </c>
      <c r="G47" s="826">
        <v>89143</v>
      </c>
      <c r="H47" s="826">
        <v>93229</v>
      </c>
      <c r="I47" s="826">
        <v>87338</v>
      </c>
      <c r="J47" s="826">
        <v>89709</v>
      </c>
      <c r="K47" s="826">
        <v>99500</v>
      </c>
      <c r="L47" s="826">
        <v>99598</v>
      </c>
      <c r="M47" s="826">
        <v>99329</v>
      </c>
      <c r="N47" s="826">
        <v>91650</v>
      </c>
      <c r="O47" s="827">
        <v>95484</v>
      </c>
    </row>
    <row r="48" spans="1:15" s="841" customFormat="1" ht="31.5">
      <c r="A48" s="824" t="s">
        <v>582</v>
      </c>
      <c r="B48" s="842">
        <v>438801.64199999999</v>
      </c>
      <c r="C48" s="843">
        <v>483924.19</v>
      </c>
      <c r="D48" s="843">
        <v>540767.98499999999</v>
      </c>
      <c r="E48" s="843">
        <v>348698.9631046101</v>
      </c>
      <c r="F48" s="843">
        <v>379129.67452404974</v>
      </c>
      <c r="G48" s="843">
        <v>377597.87248027005</v>
      </c>
      <c r="H48" s="843">
        <v>390052.00243553967</v>
      </c>
      <c r="I48" s="843">
        <v>400101.18062884017</v>
      </c>
      <c r="J48" s="843">
        <v>408686.42731005984</v>
      </c>
      <c r="K48" s="843">
        <v>435229.9624546101</v>
      </c>
      <c r="L48" s="843">
        <v>428250.71560815937</v>
      </c>
      <c r="M48" s="843">
        <v>432585.61385794025</v>
      </c>
      <c r="N48" s="843">
        <v>442333.76019820001</v>
      </c>
      <c r="O48" s="844">
        <v>477278.88297222031</v>
      </c>
    </row>
    <row r="49" spans="1:67" s="757" customFormat="1" ht="15" customHeight="1">
      <c r="A49" s="845"/>
      <c r="B49" s="846"/>
      <c r="C49" s="847"/>
      <c r="D49" s="847"/>
      <c r="E49" s="847"/>
      <c r="F49" s="847"/>
      <c r="G49" s="847"/>
      <c r="H49" s="847"/>
      <c r="I49" s="847"/>
      <c r="J49" s="847"/>
      <c r="K49" s="847"/>
      <c r="L49" s="847"/>
      <c r="M49" s="847"/>
      <c r="N49" s="847"/>
      <c r="O49" s="848"/>
    </row>
    <row r="50" spans="1:67" s="757" customFormat="1" ht="15" customHeight="1">
      <c r="A50" s="849"/>
      <c r="B50" s="800"/>
      <c r="C50" s="800"/>
      <c r="D50" s="800"/>
      <c r="E50" s="800"/>
      <c r="F50" s="800"/>
      <c r="G50" s="800"/>
      <c r="H50" s="800"/>
      <c r="I50" s="800"/>
      <c r="J50" s="800"/>
      <c r="K50" s="800"/>
      <c r="L50" s="800"/>
    </row>
    <row r="51" spans="1:67" s="757" customFormat="1" ht="15" customHeight="1">
      <c r="A51" s="850" t="s">
        <v>337</v>
      </c>
      <c r="B51" s="781"/>
      <c r="C51" s="781"/>
      <c r="D51" s="781"/>
      <c r="E51" s="781"/>
      <c r="F51" s="781"/>
      <c r="G51" s="781"/>
      <c r="H51" s="781"/>
      <c r="I51" s="781"/>
      <c r="J51" s="781"/>
      <c r="K51" s="782"/>
      <c r="L51" s="782"/>
    </row>
    <row r="52" spans="1:67" s="757" customFormat="1">
      <c r="A52" s="1727" t="s">
        <v>996</v>
      </c>
      <c r="B52" s="780"/>
      <c r="C52" s="780"/>
      <c r="D52" s="780"/>
      <c r="E52" s="780"/>
      <c r="F52" s="780"/>
      <c r="G52" s="780"/>
      <c r="H52" s="780"/>
      <c r="I52" s="780"/>
      <c r="J52" s="780"/>
      <c r="K52" s="780"/>
      <c r="L52" s="780"/>
    </row>
    <row r="53" spans="1:67" s="757" customFormat="1">
      <c r="A53" s="851"/>
      <c r="B53" s="780"/>
      <c r="C53" s="780"/>
      <c r="D53" s="780"/>
      <c r="E53" s="780"/>
      <c r="F53" s="780"/>
      <c r="G53" s="780"/>
      <c r="H53" s="780"/>
      <c r="I53" s="780"/>
      <c r="J53" s="780"/>
      <c r="K53" s="780"/>
      <c r="L53" s="780"/>
    </row>
    <row r="54" spans="1:67" s="757" customFormat="1">
      <c r="A54" s="851"/>
      <c r="B54" s="780"/>
      <c r="C54" s="780"/>
      <c r="D54" s="780"/>
      <c r="E54" s="780"/>
      <c r="F54" s="780"/>
      <c r="G54" s="780"/>
      <c r="H54" s="780"/>
      <c r="I54" s="780"/>
      <c r="J54" s="780"/>
      <c r="K54" s="780"/>
      <c r="L54" s="780"/>
    </row>
    <row r="55" spans="1:67" s="757" customFormat="1">
      <c r="A55" s="851"/>
      <c r="B55" s="780"/>
      <c r="C55" s="780"/>
      <c r="D55" s="780"/>
      <c r="E55" s="780"/>
      <c r="F55" s="780"/>
      <c r="G55" s="780"/>
      <c r="H55" s="780"/>
      <c r="I55" s="780"/>
      <c r="J55" s="780"/>
      <c r="K55" s="780"/>
      <c r="L55" s="780"/>
    </row>
    <row r="56" spans="1:67" s="757" customFormat="1">
      <c r="A56" s="851"/>
      <c r="B56" s="780"/>
      <c r="C56" s="780"/>
      <c r="D56" s="780"/>
      <c r="E56" s="780"/>
      <c r="F56" s="780"/>
      <c r="G56" s="780"/>
      <c r="H56" s="780"/>
      <c r="I56" s="780"/>
      <c r="J56" s="780"/>
      <c r="K56" s="780"/>
      <c r="L56" s="780"/>
    </row>
    <row r="57" spans="1:67" s="757" customFormat="1">
      <c r="A57" s="851"/>
      <c r="B57" s="780"/>
      <c r="C57" s="780"/>
      <c r="D57" s="780"/>
      <c r="E57" s="780"/>
      <c r="F57" s="780"/>
      <c r="G57" s="780"/>
      <c r="H57" s="780"/>
      <c r="I57" s="780"/>
      <c r="J57" s="780"/>
      <c r="K57" s="780"/>
      <c r="L57" s="780"/>
    </row>
    <row r="58" spans="1:67">
      <c r="A58" s="851"/>
    </row>
    <row r="59" spans="1:67">
      <c r="A59" s="851"/>
    </row>
    <row r="60" spans="1:67">
      <c r="A60" s="851"/>
    </row>
    <row r="61" spans="1:67">
      <c r="A61" s="851"/>
    </row>
    <row r="62" spans="1:67">
      <c r="A62" s="851"/>
    </row>
    <row r="63" spans="1:67" s="780" customFormat="1">
      <c r="A63" s="851"/>
      <c r="M63" s="750"/>
      <c r="N63" s="750"/>
      <c r="O63" s="750"/>
      <c r="P63" s="750"/>
      <c r="Q63" s="750"/>
      <c r="R63" s="750"/>
      <c r="S63" s="750"/>
      <c r="T63" s="750"/>
      <c r="U63" s="750"/>
      <c r="V63" s="750"/>
      <c r="W63" s="750"/>
      <c r="X63" s="750"/>
      <c r="Y63" s="750"/>
      <c r="Z63" s="750"/>
      <c r="AA63" s="750"/>
      <c r="AB63" s="750"/>
      <c r="AC63" s="750"/>
      <c r="AD63" s="750"/>
      <c r="AE63" s="750"/>
      <c r="AF63" s="750"/>
      <c r="AG63" s="750"/>
      <c r="AH63" s="750"/>
      <c r="AI63" s="750"/>
      <c r="AJ63" s="750"/>
      <c r="AK63" s="750"/>
      <c r="AL63" s="750"/>
      <c r="AM63" s="750"/>
      <c r="AN63" s="750"/>
      <c r="AO63" s="750"/>
      <c r="AP63" s="750"/>
      <c r="AQ63" s="750"/>
      <c r="AR63" s="750"/>
      <c r="AS63" s="750"/>
      <c r="AT63" s="750"/>
      <c r="AU63" s="750"/>
      <c r="AV63" s="750"/>
      <c r="AW63" s="750"/>
      <c r="AX63" s="750"/>
      <c r="AY63" s="750"/>
      <c r="AZ63" s="750"/>
      <c r="BA63" s="750"/>
      <c r="BB63" s="750"/>
      <c r="BC63" s="750"/>
      <c r="BD63" s="750"/>
      <c r="BE63" s="750"/>
      <c r="BF63" s="750"/>
      <c r="BG63" s="750"/>
      <c r="BH63" s="750"/>
      <c r="BI63" s="750"/>
      <c r="BJ63" s="750"/>
      <c r="BK63" s="750"/>
      <c r="BL63" s="750"/>
      <c r="BM63" s="750"/>
      <c r="BN63" s="750"/>
      <c r="BO63" s="750"/>
    </row>
    <row r="64" spans="1:67" s="780" customFormat="1">
      <c r="A64" s="851"/>
      <c r="M64" s="750"/>
      <c r="N64" s="750"/>
      <c r="O64" s="750"/>
      <c r="P64" s="750"/>
      <c r="Q64" s="750"/>
      <c r="R64" s="750"/>
      <c r="S64" s="750"/>
      <c r="T64" s="750"/>
      <c r="U64" s="750"/>
      <c r="V64" s="750"/>
      <c r="W64" s="750"/>
      <c r="X64" s="750"/>
      <c r="Y64" s="750"/>
      <c r="Z64" s="750"/>
      <c r="AA64" s="750"/>
      <c r="AB64" s="750"/>
      <c r="AC64" s="750"/>
      <c r="AD64" s="750"/>
      <c r="AE64" s="750"/>
      <c r="AF64" s="750"/>
      <c r="AG64" s="750"/>
      <c r="AH64" s="750"/>
      <c r="AI64" s="750"/>
      <c r="AJ64" s="750"/>
      <c r="AK64" s="750"/>
      <c r="AL64" s="750"/>
      <c r="AM64" s="750"/>
      <c r="AN64" s="750"/>
      <c r="AO64" s="750"/>
      <c r="AP64" s="750"/>
      <c r="AQ64" s="750"/>
      <c r="AR64" s="750"/>
      <c r="AS64" s="750"/>
      <c r="AT64" s="750"/>
      <c r="AU64" s="750"/>
      <c r="AV64" s="750"/>
      <c r="AW64" s="750"/>
      <c r="AX64" s="750"/>
      <c r="AY64" s="750"/>
      <c r="AZ64" s="750"/>
      <c r="BA64" s="750"/>
      <c r="BB64" s="750"/>
      <c r="BC64" s="750"/>
      <c r="BD64" s="750"/>
      <c r="BE64" s="750"/>
      <c r="BF64" s="750"/>
      <c r="BG64" s="750"/>
      <c r="BH64" s="750"/>
      <c r="BI64" s="750"/>
      <c r="BJ64" s="750"/>
      <c r="BK64" s="750"/>
      <c r="BL64" s="750"/>
      <c r="BM64" s="750"/>
      <c r="BN64" s="750"/>
      <c r="BO64" s="750"/>
    </row>
    <row r="65" spans="1:67" s="780" customFormat="1">
      <c r="A65" s="851"/>
      <c r="M65" s="750"/>
      <c r="N65" s="750"/>
      <c r="O65" s="750"/>
      <c r="P65" s="750"/>
      <c r="Q65" s="750"/>
      <c r="R65" s="750"/>
      <c r="S65" s="750"/>
      <c r="T65" s="750"/>
      <c r="U65" s="750"/>
      <c r="V65" s="750"/>
      <c r="W65" s="750"/>
      <c r="X65" s="750"/>
      <c r="Y65" s="750"/>
      <c r="Z65" s="750"/>
      <c r="AA65" s="750"/>
      <c r="AB65" s="750"/>
      <c r="AC65" s="750"/>
      <c r="AD65" s="750"/>
      <c r="AE65" s="750"/>
      <c r="AF65" s="750"/>
      <c r="AG65" s="750"/>
      <c r="AH65" s="750"/>
      <c r="AI65" s="750"/>
      <c r="AJ65" s="750"/>
      <c r="AK65" s="750"/>
      <c r="AL65" s="750"/>
      <c r="AM65" s="750"/>
      <c r="AN65" s="750"/>
      <c r="AO65" s="750"/>
      <c r="AP65" s="750"/>
      <c r="AQ65" s="750"/>
      <c r="AR65" s="750"/>
      <c r="AS65" s="750"/>
      <c r="AT65" s="750"/>
      <c r="AU65" s="750"/>
      <c r="AV65" s="750"/>
      <c r="AW65" s="750"/>
      <c r="AX65" s="750"/>
      <c r="AY65" s="750"/>
      <c r="AZ65" s="750"/>
      <c r="BA65" s="750"/>
      <c r="BB65" s="750"/>
      <c r="BC65" s="750"/>
      <c r="BD65" s="750"/>
      <c r="BE65" s="750"/>
      <c r="BF65" s="750"/>
      <c r="BG65" s="750"/>
      <c r="BH65" s="750"/>
      <c r="BI65" s="750"/>
      <c r="BJ65" s="750"/>
      <c r="BK65" s="750"/>
      <c r="BL65" s="750"/>
      <c r="BM65" s="750"/>
      <c r="BN65" s="750"/>
      <c r="BO65" s="750"/>
    </row>
    <row r="66" spans="1:67" s="780" customFormat="1">
      <c r="A66" s="851"/>
      <c r="M66" s="750"/>
      <c r="N66" s="750"/>
      <c r="O66" s="750"/>
      <c r="P66" s="750"/>
      <c r="Q66" s="750"/>
      <c r="R66" s="750"/>
      <c r="S66" s="750"/>
      <c r="T66" s="750"/>
      <c r="U66" s="750"/>
      <c r="V66" s="750"/>
      <c r="W66" s="750"/>
      <c r="X66" s="750"/>
      <c r="Y66" s="750"/>
      <c r="Z66" s="750"/>
      <c r="AA66" s="750"/>
      <c r="AB66" s="750"/>
      <c r="AC66" s="750"/>
      <c r="AD66" s="750"/>
      <c r="AE66" s="750"/>
      <c r="AF66" s="750"/>
      <c r="AG66" s="750"/>
      <c r="AH66" s="750"/>
      <c r="AI66" s="750"/>
      <c r="AJ66" s="750"/>
      <c r="AK66" s="750"/>
      <c r="AL66" s="750"/>
      <c r="AM66" s="750"/>
      <c r="AN66" s="750"/>
      <c r="AO66" s="750"/>
      <c r="AP66" s="750"/>
      <c r="AQ66" s="750"/>
      <c r="AR66" s="750"/>
      <c r="AS66" s="750"/>
      <c r="AT66" s="750"/>
      <c r="AU66" s="750"/>
      <c r="AV66" s="750"/>
      <c r="AW66" s="750"/>
      <c r="AX66" s="750"/>
      <c r="AY66" s="750"/>
      <c r="AZ66" s="750"/>
      <c r="BA66" s="750"/>
      <c r="BB66" s="750"/>
      <c r="BC66" s="750"/>
      <c r="BD66" s="750"/>
      <c r="BE66" s="750"/>
      <c r="BF66" s="750"/>
      <c r="BG66" s="750"/>
      <c r="BH66" s="750"/>
      <c r="BI66" s="750"/>
      <c r="BJ66" s="750"/>
      <c r="BK66" s="750"/>
      <c r="BL66" s="750"/>
      <c r="BM66" s="750"/>
      <c r="BN66" s="750"/>
      <c r="BO66" s="750"/>
    </row>
    <row r="67" spans="1:67" s="780" customFormat="1">
      <c r="A67" s="851"/>
      <c r="M67" s="750"/>
      <c r="N67" s="750"/>
      <c r="O67" s="750"/>
      <c r="P67" s="750"/>
      <c r="Q67" s="750"/>
      <c r="R67" s="750"/>
      <c r="S67" s="750"/>
      <c r="T67" s="750"/>
      <c r="U67" s="750"/>
      <c r="V67" s="750"/>
      <c r="W67" s="750"/>
      <c r="X67" s="750"/>
      <c r="Y67" s="750"/>
      <c r="Z67" s="750"/>
      <c r="AA67" s="750"/>
      <c r="AB67" s="750"/>
      <c r="AC67" s="750"/>
      <c r="AD67" s="750"/>
      <c r="AE67" s="750"/>
      <c r="AF67" s="750"/>
      <c r="AG67" s="750"/>
      <c r="AH67" s="750"/>
      <c r="AI67" s="750"/>
      <c r="AJ67" s="750"/>
      <c r="AK67" s="750"/>
      <c r="AL67" s="750"/>
      <c r="AM67" s="750"/>
      <c r="AN67" s="750"/>
      <c r="AO67" s="750"/>
      <c r="AP67" s="750"/>
      <c r="AQ67" s="750"/>
      <c r="AR67" s="750"/>
      <c r="AS67" s="750"/>
      <c r="AT67" s="750"/>
      <c r="AU67" s="750"/>
      <c r="AV67" s="750"/>
      <c r="AW67" s="750"/>
      <c r="AX67" s="750"/>
      <c r="AY67" s="750"/>
      <c r="AZ67" s="750"/>
      <c r="BA67" s="750"/>
      <c r="BB67" s="750"/>
      <c r="BC67" s="750"/>
      <c r="BD67" s="750"/>
      <c r="BE67" s="750"/>
      <c r="BF67" s="750"/>
      <c r="BG67" s="750"/>
      <c r="BH67" s="750"/>
      <c r="BI67" s="750"/>
      <c r="BJ67" s="750"/>
      <c r="BK67" s="750"/>
      <c r="BL67" s="750"/>
      <c r="BM67" s="750"/>
      <c r="BN67" s="750"/>
      <c r="BO67" s="750"/>
    </row>
    <row r="68" spans="1:67" s="780" customFormat="1">
      <c r="A68" s="851"/>
      <c r="M68" s="750"/>
      <c r="N68" s="750"/>
      <c r="O68" s="750"/>
      <c r="P68" s="750"/>
      <c r="Q68" s="750"/>
      <c r="R68" s="750"/>
      <c r="S68" s="750"/>
      <c r="T68" s="750"/>
      <c r="U68" s="750"/>
      <c r="V68" s="750"/>
      <c r="W68" s="750"/>
      <c r="X68" s="750"/>
      <c r="Y68" s="750"/>
      <c r="Z68" s="750"/>
      <c r="AA68" s="750"/>
      <c r="AB68" s="750"/>
      <c r="AC68" s="750"/>
      <c r="AD68" s="750"/>
      <c r="AE68" s="750"/>
      <c r="AF68" s="750"/>
      <c r="AG68" s="750"/>
      <c r="AH68" s="750"/>
      <c r="AI68" s="750"/>
      <c r="AJ68" s="750"/>
      <c r="AK68" s="750"/>
      <c r="AL68" s="750"/>
      <c r="AM68" s="750"/>
      <c r="AN68" s="750"/>
      <c r="AO68" s="750"/>
      <c r="AP68" s="750"/>
      <c r="AQ68" s="750"/>
      <c r="AR68" s="750"/>
      <c r="AS68" s="750"/>
      <c r="AT68" s="750"/>
      <c r="AU68" s="750"/>
      <c r="AV68" s="750"/>
      <c r="AW68" s="750"/>
      <c r="AX68" s="750"/>
      <c r="AY68" s="750"/>
      <c r="AZ68" s="750"/>
      <c r="BA68" s="750"/>
      <c r="BB68" s="750"/>
      <c r="BC68" s="750"/>
      <c r="BD68" s="750"/>
      <c r="BE68" s="750"/>
      <c r="BF68" s="750"/>
      <c r="BG68" s="750"/>
      <c r="BH68" s="750"/>
      <c r="BI68" s="750"/>
      <c r="BJ68" s="750"/>
      <c r="BK68" s="750"/>
      <c r="BL68" s="750"/>
      <c r="BM68" s="750"/>
      <c r="BN68" s="750"/>
      <c r="BO68" s="750"/>
    </row>
    <row r="69" spans="1:67" s="780" customFormat="1">
      <c r="A69" s="851"/>
      <c r="M69" s="750"/>
      <c r="N69" s="750"/>
      <c r="O69" s="750"/>
      <c r="P69" s="750"/>
      <c r="Q69" s="750"/>
      <c r="R69" s="750"/>
      <c r="S69" s="750"/>
      <c r="T69" s="750"/>
      <c r="U69" s="750"/>
      <c r="V69" s="750"/>
      <c r="W69" s="750"/>
      <c r="X69" s="750"/>
      <c r="Y69" s="750"/>
      <c r="Z69" s="750"/>
      <c r="AA69" s="750"/>
      <c r="AB69" s="750"/>
      <c r="AC69" s="750"/>
      <c r="AD69" s="750"/>
      <c r="AE69" s="750"/>
      <c r="AF69" s="750"/>
      <c r="AG69" s="750"/>
      <c r="AH69" s="750"/>
      <c r="AI69" s="750"/>
      <c r="AJ69" s="750"/>
      <c r="AK69" s="750"/>
      <c r="AL69" s="750"/>
      <c r="AM69" s="750"/>
      <c r="AN69" s="750"/>
      <c r="AO69" s="750"/>
      <c r="AP69" s="750"/>
      <c r="AQ69" s="750"/>
      <c r="AR69" s="750"/>
      <c r="AS69" s="750"/>
      <c r="AT69" s="750"/>
      <c r="AU69" s="750"/>
      <c r="AV69" s="750"/>
      <c r="AW69" s="750"/>
      <c r="AX69" s="750"/>
      <c r="AY69" s="750"/>
      <c r="AZ69" s="750"/>
      <c r="BA69" s="750"/>
      <c r="BB69" s="750"/>
      <c r="BC69" s="750"/>
      <c r="BD69" s="750"/>
      <c r="BE69" s="750"/>
      <c r="BF69" s="750"/>
      <c r="BG69" s="750"/>
      <c r="BH69" s="750"/>
      <c r="BI69" s="750"/>
      <c r="BJ69" s="750"/>
      <c r="BK69" s="750"/>
      <c r="BL69" s="750"/>
      <c r="BM69" s="750"/>
      <c r="BN69" s="750"/>
      <c r="BO69" s="750"/>
    </row>
    <row r="70" spans="1:67" s="780" customFormat="1">
      <c r="A70" s="851"/>
      <c r="M70" s="750"/>
      <c r="N70" s="750"/>
      <c r="O70" s="750"/>
      <c r="P70" s="750"/>
      <c r="Q70" s="750"/>
      <c r="R70" s="750"/>
      <c r="S70" s="750"/>
      <c r="T70" s="750"/>
      <c r="U70" s="750"/>
      <c r="V70" s="750"/>
      <c r="W70" s="750"/>
      <c r="X70" s="750"/>
      <c r="Y70" s="750"/>
      <c r="Z70" s="750"/>
      <c r="AA70" s="750"/>
      <c r="AB70" s="750"/>
      <c r="AC70" s="750"/>
      <c r="AD70" s="750"/>
      <c r="AE70" s="750"/>
      <c r="AF70" s="750"/>
      <c r="AG70" s="750"/>
      <c r="AH70" s="750"/>
      <c r="AI70" s="750"/>
      <c r="AJ70" s="750"/>
      <c r="AK70" s="750"/>
      <c r="AL70" s="750"/>
      <c r="AM70" s="750"/>
      <c r="AN70" s="750"/>
      <c r="AO70" s="750"/>
      <c r="AP70" s="750"/>
      <c r="AQ70" s="750"/>
      <c r="AR70" s="750"/>
      <c r="AS70" s="750"/>
      <c r="AT70" s="750"/>
      <c r="AU70" s="750"/>
      <c r="AV70" s="750"/>
      <c r="AW70" s="750"/>
      <c r="AX70" s="750"/>
      <c r="AY70" s="750"/>
      <c r="AZ70" s="750"/>
      <c r="BA70" s="750"/>
      <c r="BB70" s="750"/>
      <c r="BC70" s="750"/>
      <c r="BD70" s="750"/>
      <c r="BE70" s="750"/>
      <c r="BF70" s="750"/>
      <c r="BG70" s="750"/>
      <c r="BH70" s="750"/>
      <c r="BI70" s="750"/>
      <c r="BJ70" s="750"/>
      <c r="BK70" s="750"/>
      <c r="BL70" s="750"/>
      <c r="BM70" s="750"/>
      <c r="BN70" s="750"/>
      <c r="BO70" s="750"/>
    </row>
    <row r="71" spans="1:67" s="780" customFormat="1">
      <c r="A71" s="851"/>
      <c r="M71" s="750"/>
      <c r="N71" s="750"/>
      <c r="O71" s="750"/>
      <c r="P71" s="750"/>
      <c r="Q71" s="750"/>
      <c r="R71" s="750"/>
      <c r="S71" s="750"/>
      <c r="T71" s="750"/>
      <c r="U71" s="750"/>
      <c r="V71" s="750"/>
      <c r="W71" s="750"/>
      <c r="X71" s="750"/>
      <c r="Y71" s="750"/>
      <c r="Z71" s="750"/>
      <c r="AA71" s="750"/>
      <c r="AB71" s="750"/>
      <c r="AC71" s="750"/>
      <c r="AD71" s="750"/>
      <c r="AE71" s="750"/>
      <c r="AF71" s="750"/>
      <c r="AG71" s="750"/>
      <c r="AH71" s="750"/>
      <c r="AI71" s="750"/>
      <c r="AJ71" s="750"/>
      <c r="AK71" s="750"/>
      <c r="AL71" s="750"/>
      <c r="AM71" s="750"/>
      <c r="AN71" s="750"/>
      <c r="AO71" s="750"/>
      <c r="AP71" s="750"/>
      <c r="AQ71" s="750"/>
      <c r="AR71" s="750"/>
      <c r="AS71" s="750"/>
      <c r="AT71" s="750"/>
      <c r="AU71" s="750"/>
      <c r="AV71" s="750"/>
      <c r="AW71" s="750"/>
      <c r="AX71" s="750"/>
      <c r="AY71" s="750"/>
      <c r="AZ71" s="750"/>
      <c r="BA71" s="750"/>
      <c r="BB71" s="750"/>
      <c r="BC71" s="750"/>
      <c r="BD71" s="750"/>
      <c r="BE71" s="750"/>
      <c r="BF71" s="750"/>
      <c r="BG71" s="750"/>
      <c r="BH71" s="750"/>
      <c r="BI71" s="750"/>
      <c r="BJ71" s="750"/>
      <c r="BK71" s="750"/>
      <c r="BL71" s="750"/>
      <c r="BM71" s="750"/>
      <c r="BN71" s="750"/>
      <c r="BO71" s="750"/>
    </row>
    <row r="72" spans="1:67" s="780" customFormat="1">
      <c r="A72" s="851"/>
      <c r="M72" s="750"/>
      <c r="N72" s="750"/>
      <c r="O72" s="750"/>
      <c r="P72" s="750"/>
      <c r="Q72" s="750"/>
      <c r="R72" s="750"/>
      <c r="S72" s="750"/>
      <c r="T72" s="750"/>
      <c r="U72" s="750"/>
      <c r="V72" s="750"/>
      <c r="W72" s="750"/>
      <c r="X72" s="750"/>
      <c r="Y72" s="750"/>
      <c r="Z72" s="750"/>
      <c r="AA72" s="750"/>
      <c r="AB72" s="750"/>
      <c r="AC72" s="750"/>
      <c r="AD72" s="750"/>
      <c r="AE72" s="750"/>
      <c r="AF72" s="750"/>
      <c r="AG72" s="750"/>
      <c r="AH72" s="750"/>
      <c r="AI72" s="750"/>
      <c r="AJ72" s="750"/>
      <c r="AK72" s="750"/>
      <c r="AL72" s="750"/>
      <c r="AM72" s="750"/>
      <c r="AN72" s="750"/>
      <c r="AO72" s="750"/>
      <c r="AP72" s="750"/>
      <c r="AQ72" s="750"/>
      <c r="AR72" s="750"/>
      <c r="AS72" s="750"/>
      <c r="AT72" s="750"/>
      <c r="AU72" s="750"/>
      <c r="AV72" s="750"/>
      <c r="AW72" s="750"/>
      <c r="AX72" s="750"/>
      <c r="AY72" s="750"/>
      <c r="AZ72" s="750"/>
      <c r="BA72" s="750"/>
      <c r="BB72" s="750"/>
      <c r="BC72" s="750"/>
      <c r="BD72" s="750"/>
      <c r="BE72" s="750"/>
      <c r="BF72" s="750"/>
      <c r="BG72" s="750"/>
      <c r="BH72" s="750"/>
      <c r="BI72" s="750"/>
      <c r="BJ72" s="750"/>
      <c r="BK72" s="750"/>
      <c r="BL72" s="750"/>
      <c r="BM72" s="750"/>
      <c r="BN72" s="750"/>
      <c r="BO72" s="750"/>
    </row>
    <row r="73" spans="1:67" s="780" customFormat="1">
      <c r="A73" s="851"/>
      <c r="M73" s="750"/>
      <c r="N73" s="750"/>
      <c r="O73" s="750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0"/>
      <c r="AA73" s="750"/>
      <c r="AB73" s="750"/>
      <c r="AC73" s="750"/>
      <c r="AD73" s="750"/>
      <c r="AE73" s="750"/>
      <c r="AF73" s="750"/>
      <c r="AG73" s="750"/>
      <c r="AH73" s="750"/>
      <c r="AI73" s="750"/>
      <c r="AJ73" s="750"/>
      <c r="AK73" s="750"/>
      <c r="AL73" s="750"/>
      <c r="AM73" s="750"/>
      <c r="AN73" s="750"/>
      <c r="AO73" s="750"/>
      <c r="AP73" s="750"/>
      <c r="AQ73" s="750"/>
      <c r="AR73" s="750"/>
      <c r="AS73" s="750"/>
      <c r="AT73" s="750"/>
      <c r="AU73" s="750"/>
      <c r="AV73" s="750"/>
      <c r="AW73" s="750"/>
      <c r="AX73" s="750"/>
      <c r="AY73" s="750"/>
      <c r="AZ73" s="750"/>
      <c r="BA73" s="750"/>
      <c r="BB73" s="750"/>
      <c r="BC73" s="750"/>
      <c r="BD73" s="750"/>
      <c r="BE73" s="750"/>
      <c r="BF73" s="750"/>
      <c r="BG73" s="750"/>
      <c r="BH73" s="750"/>
      <c r="BI73" s="750"/>
      <c r="BJ73" s="750"/>
      <c r="BK73" s="750"/>
      <c r="BL73" s="750"/>
      <c r="BM73" s="750"/>
      <c r="BN73" s="750"/>
      <c r="BO73" s="750"/>
    </row>
    <row r="74" spans="1:67" s="780" customFormat="1">
      <c r="A74" s="851"/>
      <c r="M74" s="750"/>
      <c r="N74" s="750"/>
      <c r="O74" s="750"/>
      <c r="P74" s="750"/>
      <c r="Q74" s="750"/>
      <c r="R74" s="750"/>
      <c r="S74" s="750"/>
      <c r="T74" s="750"/>
      <c r="U74" s="750"/>
      <c r="V74" s="750"/>
      <c r="W74" s="750"/>
      <c r="X74" s="750"/>
      <c r="Y74" s="750"/>
      <c r="Z74" s="750"/>
      <c r="AA74" s="750"/>
      <c r="AB74" s="750"/>
      <c r="AC74" s="750"/>
      <c r="AD74" s="750"/>
      <c r="AE74" s="750"/>
      <c r="AF74" s="750"/>
      <c r="AG74" s="750"/>
      <c r="AH74" s="750"/>
      <c r="AI74" s="750"/>
      <c r="AJ74" s="750"/>
      <c r="AK74" s="750"/>
      <c r="AL74" s="750"/>
      <c r="AM74" s="750"/>
      <c r="AN74" s="750"/>
      <c r="AO74" s="750"/>
      <c r="AP74" s="750"/>
      <c r="AQ74" s="750"/>
      <c r="AR74" s="750"/>
      <c r="AS74" s="750"/>
      <c r="AT74" s="750"/>
      <c r="AU74" s="750"/>
      <c r="AV74" s="750"/>
      <c r="AW74" s="750"/>
      <c r="AX74" s="750"/>
      <c r="AY74" s="750"/>
      <c r="AZ74" s="750"/>
      <c r="BA74" s="750"/>
      <c r="BB74" s="750"/>
      <c r="BC74" s="750"/>
      <c r="BD74" s="750"/>
      <c r="BE74" s="750"/>
      <c r="BF74" s="750"/>
      <c r="BG74" s="750"/>
      <c r="BH74" s="750"/>
      <c r="BI74" s="750"/>
      <c r="BJ74" s="750"/>
      <c r="BK74" s="750"/>
      <c r="BL74" s="750"/>
      <c r="BM74" s="750"/>
      <c r="BN74" s="750"/>
      <c r="BO74" s="750"/>
    </row>
    <row r="75" spans="1:67" s="780" customFormat="1">
      <c r="A75" s="851"/>
      <c r="M75" s="750"/>
      <c r="N75" s="750"/>
      <c r="O75" s="750"/>
      <c r="P75" s="750"/>
      <c r="Q75" s="750"/>
      <c r="R75" s="750"/>
      <c r="S75" s="750"/>
      <c r="T75" s="750"/>
      <c r="U75" s="750"/>
      <c r="V75" s="750"/>
      <c r="W75" s="750"/>
      <c r="X75" s="750"/>
      <c r="Y75" s="750"/>
      <c r="Z75" s="750"/>
      <c r="AA75" s="750"/>
      <c r="AB75" s="750"/>
      <c r="AC75" s="750"/>
      <c r="AD75" s="750"/>
      <c r="AE75" s="750"/>
      <c r="AF75" s="750"/>
      <c r="AG75" s="750"/>
      <c r="AH75" s="750"/>
      <c r="AI75" s="750"/>
      <c r="AJ75" s="750"/>
      <c r="AK75" s="750"/>
      <c r="AL75" s="750"/>
      <c r="AM75" s="750"/>
      <c r="AN75" s="750"/>
      <c r="AO75" s="750"/>
      <c r="AP75" s="750"/>
      <c r="AQ75" s="750"/>
      <c r="AR75" s="750"/>
      <c r="AS75" s="750"/>
      <c r="AT75" s="750"/>
      <c r="AU75" s="750"/>
      <c r="AV75" s="750"/>
      <c r="AW75" s="750"/>
      <c r="AX75" s="750"/>
      <c r="AY75" s="750"/>
      <c r="AZ75" s="750"/>
      <c r="BA75" s="750"/>
      <c r="BB75" s="750"/>
      <c r="BC75" s="750"/>
      <c r="BD75" s="750"/>
      <c r="BE75" s="750"/>
      <c r="BF75" s="750"/>
      <c r="BG75" s="750"/>
      <c r="BH75" s="750"/>
      <c r="BI75" s="750"/>
      <c r="BJ75" s="750"/>
      <c r="BK75" s="750"/>
      <c r="BL75" s="750"/>
      <c r="BM75" s="750"/>
      <c r="BN75" s="750"/>
      <c r="BO75" s="750"/>
    </row>
    <row r="76" spans="1:67" s="780" customFormat="1">
      <c r="A76" s="851"/>
      <c r="M76" s="750"/>
      <c r="N76" s="750"/>
      <c r="O76" s="750"/>
      <c r="P76" s="750"/>
      <c r="Q76" s="750"/>
      <c r="R76" s="750"/>
      <c r="S76" s="750"/>
      <c r="T76" s="750"/>
      <c r="U76" s="750"/>
      <c r="V76" s="750"/>
      <c r="W76" s="750"/>
      <c r="X76" s="750"/>
      <c r="Y76" s="750"/>
      <c r="Z76" s="750"/>
      <c r="AA76" s="750"/>
      <c r="AB76" s="750"/>
      <c r="AC76" s="750"/>
      <c r="AD76" s="750"/>
      <c r="AE76" s="750"/>
      <c r="AF76" s="750"/>
      <c r="AG76" s="750"/>
      <c r="AH76" s="750"/>
      <c r="AI76" s="750"/>
      <c r="AJ76" s="750"/>
      <c r="AK76" s="750"/>
      <c r="AL76" s="750"/>
      <c r="AM76" s="750"/>
      <c r="AN76" s="750"/>
      <c r="AO76" s="750"/>
      <c r="AP76" s="750"/>
      <c r="AQ76" s="750"/>
      <c r="AR76" s="750"/>
      <c r="AS76" s="750"/>
      <c r="AT76" s="750"/>
      <c r="AU76" s="750"/>
      <c r="AV76" s="750"/>
      <c r="AW76" s="750"/>
      <c r="AX76" s="750"/>
      <c r="AY76" s="750"/>
      <c r="AZ76" s="750"/>
      <c r="BA76" s="750"/>
      <c r="BB76" s="750"/>
      <c r="BC76" s="750"/>
      <c r="BD76" s="750"/>
      <c r="BE76" s="750"/>
      <c r="BF76" s="750"/>
      <c r="BG76" s="750"/>
      <c r="BH76" s="750"/>
      <c r="BI76" s="750"/>
      <c r="BJ76" s="750"/>
      <c r="BK76" s="750"/>
      <c r="BL76" s="750"/>
      <c r="BM76" s="750"/>
      <c r="BN76" s="750"/>
      <c r="BO76" s="750"/>
    </row>
    <row r="77" spans="1:67" s="780" customFormat="1">
      <c r="A77" s="851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  <c r="AJ77" s="750"/>
      <c r="AK77" s="750"/>
      <c r="AL77" s="750"/>
      <c r="AM77" s="750"/>
      <c r="AN77" s="750"/>
      <c r="AO77" s="750"/>
      <c r="AP77" s="750"/>
      <c r="AQ77" s="750"/>
      <c r="AR77" s="750"/>
      <c r="AS77" s="750"/>
      <c r="AT77" s="750"/>
      <c r="AU77" s="750"/>
      <c r="AV77" s="750"/>
      <c r="AW77" s="750"/>
      <c r="AX77" s="750"/>
      <c r="AY77" s="750"/>
      <c r="AZ77" s="750"/>
      <c r="BA77" s="750"/>
      <c r="BB77" s="750"/>
      <c r="BC77" s="750"/>
      <c r="BD77" s="750"/>
      <c r="BE77" s="750"/>
      <c r="BF77" s="750"/>
      <c r="BG77" s="750"/>
      <c r="BH77" s="750"/>
      <c r="BI77" s="750"/>
      <c r="BJ77" s="750"/>
      <c r="BK77" s="750"/>
      <c r="BL77" s="750"/>
      <c r="BM77" s="750"/>
      <c r="BN77" s="750"/>
      <c r="BO77" s="750"/>
    </row>
    <row r="78" spans="1:67" s="780" customFormat="1">
      <c r="A78" s="851"/>
      <c r="M78" s="750"/>
      <c r="N78" s="750"/>
      <c r="O78" s="750"/>
      <c r="P78" s="750"/>
      <c r="Q78" s="750"/>
      <c r="R78" s="750"/>
      <c r="S78" s="750"/>
      <c r="T78" s="750"/>
      <c r="U78" s="750"/>
      <c r="V78" s="750"/>
      <c r="W78" s="750"/>
      <c r="X78" s="750"/>
      <c r="Y78" s="750"/>
      <c r="Z78" s="750"/>
      <c r="AA78" s="750"/>
      <c r="AB78" s="750"/>
      <c r="AC78" s="750"/>
      <c r="AD78" s="750"/>
      <c r="AE78" s="750"/>
      <c r="AF78" s="750"/>
      <c r="AG78" s="750"/>
      <c r="AH78" s="750"/>
      <c r="AI78" s="750"/>
      <c r="AJ78" s="750"/>
      <c r="AK78" s="750"/>
      <c r="AL78" s="750"/>
      <c r="AM78" s="750"/>
      <c r="AN78" s="750"/>
      <c r="AO78" s="750"/>
      <c r="AP78" s="750"/>
      <c r="AQ78" s="750"/>
      <c r="AR78" s="750"/>
      <c r="AS78" s="750"/>
      <c r="AT78" s="750"/>
      <c r="AU78" s="750"/>
      <c r="AV78" s="750"/>
      <c r="AW78" s="750"/>
      <c r="AX78" s="750"/>
      <c r="AY78" s="750"/>
      <c r="AZ78" s="750"/>
      <c r="BA78" s="750"/>
      <c r="BB78" s="750"/>
      <c r="BC78" s="750"/>
      <c r="BD78" s="750"/>
      <c r="BE78" s="750"/>
      <c r="BF78" s="750"/>
      <c r="BG78" s="750"/>
      <c r="BH78" s="750"/>
      <c r="BI78" s="750"/>
      <c r="BJ78" s="750"/>
      <c r="BK78" s="750"/>
      <c r="BL78" s="750"/>
      <c r="BM78" s="750"/>
      <c r="BN78" s="750"/>
      <c r="BO78" s="750"/>
    </row>
    <row r="79" spans="1:67" s="780" customFormat="1">
      <c r="A79" s="851"/>
      <c r="M79" s="750"/>
      <c r="N79" s="750"/>
      <c r="O79" s="750"/>
      <c r="P79" s="750"/>
      <c r="Q79" s="750"/>
      <c r="R79" s="750"/>
      <c r="S79" s="750"/>
      <c r="T79" s="750"/>
      <c r="U79" s="750"/>
      <c r="V79" s="750"/>
      <c r="W79" s="750"/>
      <c r="X79" s="750"/>
      <c r="Y79" s="750"/>
      <c r="Z79" s="750"/>
      <c r="AA79" s="750"/>
      <c r="AB79" s="750"/>
      <c r="AC79" s="750"/>
      <c r="AD79" s="750"/>
      <c r="AE79" s="750"/>
      <c r="AF79" s="750"/>
      <c r="AG79" s="750"/>
      <c r="AH79" s="750"/>
      <c r="AI79" s="750"/>
      <c r="AJ79" s="750"/>
      <c r="AK79" s="750"/>
      <c r="AL79" s="750"/>
      <c r="AM79" s="750"/>
      <c r="AN79" s="750"/>
      <c r="AO79" s="750"/>
      <c r="AP79" s="750"/>
      <c r="AQ79" s="750"/>
      <c r="AR79" s="750"/>
      <c r="AS79" s="750"/>
      <c r="AT79" s="750"/>
      <c r="AU79" s="750"/>
      <c r="AV79" s="750"/>
      <c r="AW79" s="750"/>
      <c r="AX79" s="750"/>
      <c r="AY79" s="750"/>
      <c r="AZ79" s="750"/>
      <c r="BA79" s="750"/>
      <c r="BB79" s="750"/>
      <c r="BC79" s="750"/>
      <c r="BD79" s="750"/>
      <c r="BE79" s="750"/>
      <c r="BF79" s="750"/>
      <c r="BG79" s="750"/>
      <c r="BH79" s="750"/>
      <c r="BI79" s="750"/>
      <c r="BJ79" s="750"/>
      <c r="BK79" s="750"/>
      <c r="BL79" s="750"/>
      <c r="BM79" s="750"/>
      <c r="BN79" s="750"/>
      <c r="BO79" s="750"/>
    </row>
    <row r="80" spans="1:67" s="780" customFormat="1">
      <c r="A80" s="851"/>
      <c r="M80" s="750"/>
      <c r="N80" s="750"/>
      <c r="O80" s="750"/>
      <c r="P80" s="750"/>
      <c r="Q80" s="750"/>
      <c r="R80" s="750"/>
      <c r="S80" s="750"/>
      <c r="T80" s="750"/>
      <c r="U80" s="750"/>
      <c r="V80" s="750"/>
      <c r="W80" s="750"/>
      <c r="X80" s="750"/>
      <c r="Y80" s="750"/>
      <c r="Z80" s="750"/>
      <c r="AA80" s="750"/>
      <c r="AB80" s="750"/>
      <c r="AC80" s="750"/>
      <c r="AD80" s="750"/>
      <c r="AE80" s="750"/>
      <c r="AF80" s="750"/>
      <c r="AG80" s="750"/>
      <c r="AH80" s="750"/>
      <c r="AI80" s="750"/>
      <c r="AJ80" s="750"/>
      <c r="AK80" s="750"/>
      <c r="AL80" s="750"/>
      <c r="AM80" s="750"/>
      <c r="AN80" s="750"/>
      <c r="AO80" s="750"/>
      <c r="AP80" s="750"/>
      <c r="AQ80" s="750"/>
      <c r="AR80" s="750"/>
      <c r="AS80" s="750"/>
      <c r="AT80" s="750"/>
      <c r="AU80" s="750"/>
      <c r="AV80" s="750"/>
      <c r="AW80" s="750"/>
      <c r="AX80" s="750"/>
      <c r="AY80" s="750"/>
      <c r="AZ80" s="750"/>
      <c r="BA80" s="750"/>
      <c r="BB80" s="750"/>
      <c r="BC80" s="750"/>
      <c r="BD80" s="750"/>
      <c r="BE80" s="750"/>
      <c r="BF80" s="750"/>
      <c r="BG80" s="750"/>
      <c r="BH80" s="750"/>
      <c r="BI80" s="750"/>
      <c r="BJ80" s="750"/>
      <c r="BK80" s="750"/>
      <c r="BL80" s="750"/>
      <c r="BM80" s="750"/>
      <c r="BN80" s="750"/>
      <c r="BO80" s="750"/>
    </row>
    <row r="81" spans="1:67" s="780" customFormat="1">
      <c r="A81" s="851"/>
      <c r="M81" s="750"/>
      <c r="N81" s="750"/>
      <c r="O81" s="750"/>
      <c r="P81" s="750"/>
      <c r="Q81" s="750"/>
      <c r="R81" s="750"/>
      <c r="S81" s="750"/>
      <c r="T81" s="750"/>
      <c r="U81" s="750"/>
      <c r="V81" s="750"/>
      <c r="W81" s="750"/>
      <c r="X81" s="750"/>
      <c r="Y81" s="750"/>
      <c r="Z81" s="750"/>
      <c r="AA81" s="750"/>
      <c r="AB81" s="750"/>
      <c r="AC81" s="750"/>
      <c r="AD81" s="750"/>
      <c r="AE81" s="750"/>
      <c r="AF81" s="750"/>
      <c r="AG81" s="750"/>
      <c r="AH81" s="750"/>
      <c r="AI81" s="750"/>
      <c r="AJ81" s="750"/>
      <c r="AK81" s="750"/>
      <c r="AL81" s="750"/>
      <c r="AM81" s="750"/>
      <c r="AN81" s="750"/>
      <c r="AO81" s="750"/>
      <c r="AP81" s="750"/>
      <c r="AQ81" s="750"/>
      <c r="AR81" s="750"/>
      <c r="AS81" s="750"/>
      <c r="AT81" s="750"/>
      <c r="AU81" s="750"/>
      <c r="AV81" s="750"/>
      <c r="AW81" s="750"/>
      <c r="AX81" s="750"/>
      <c r="AY81" s="750"/>
      <c r="AZ81" s="750"/>
      <c r="BA81" s="750"/>
      <c r="BB81" s="750"/>
      <c r="BC81" s="750"/>
      <c r="BD81" s="750"/>
      <c r="BE81" s="750"/>
      <c r="BF81" s="750"/>
      <c r="BG81" s="750"/>
      <c r="BH81" s="750"/>
      <c r="BI81" s="750"/>
      <c r="BJ81" s="750"/>
      <c r="BK81" s="750"/>
      <c r="BL81" s="750"/>
      <c r="BM81" s="750"/>
      <c r="BN81" s="750"/>
      <c r="BO81" s="750"/>
    </row>
    <row r="82" spans="1:67" s="780" customFormat="1">
      <c r="A82" s="851"/>
      <c r="M82" s="750"/>
      <c r="N82" s="750"/>
      <c r="O82" s="750"/>
      <c r="P82" s="750"/>
      <c r="Q82" s="750"/>
      <c r="R82" s="750"/>
      <c r="S82" s="750"/>
      <c r="T82" s="750"/>
      <c r="U82" s="750"/>
      <c r="V82" s="750"/>
      <c r="W82" s="750"/>
      <c r="X82" s="750"/>
      <c r="Y82" s="750"/>
      <c r="Z82" s="750"/>
      <c r="AA82" s="750"/>
      <c r="AB82" s="750"/>
      <c r="AC82" s="750"/>
      <c r="AD82" s="750"/>
      <c r="AE82" s="750"/>
      <c r="AF82" s="750"/>
      <c r="AG82" s="750"/>
      <c r="AH82" s="750"/>
      <c r="AI82" s="750"/>
      <c r="AJ82" s="750"/>
      <c r="AK82" s="750"/>
      <c r="AL82" s="750"/>
      <c r="AM82" s="750"/>
      <c r="AN82" s="750"/>
      <c r="AO82" s="750"/>
      <c r="AP82" s="750"/>
      <c r="AQ82" s="750"/>
      <c r="AR82" s="750"/>
      <c r="AS82" s="750"/>
      <c r="AT82" s="750"/>
      <c r="AU82" s="750"/>
      <c r="AV82" s="750"/>
      <c r="AW82" s="750"/>
      <c r="AX82" s="750"/>
      <c r="AY82" s="750"/>
      <c r="AZ82" s="750"/>
      <c r="BA82" s="750"/>
      <c r="BB82" s="750"/>
      <c r="BC82" s="750"/>
      <c r="BD82" s="750"/>
      <c r="BE82" s="750"/>
      <c r="BF82" s="750"/>
      <c r="BG82" s="750"/>
      <c r="BH82" s="750"/>
      <c r="BI82" s="750"/>
      <c r="BJ82" s="750"/>
      <c r="BK82" s="750"/>
      <c r="BL82" s="750"/>
      <c r="BM82" s="750"/>
      <c r="BN82" s="750"/>
      <c r="BO82" s="750"/>
    </row>
    <row r="83" spans="1:67" s="780" customFormat="1">
      <c r="A83" s="851"/>
      <c r="M83" s="750"/>
      <c r="N83" s="750"/>
      <c r="O83" s="750"/>
      <c r="P83" s="750"/>
      <c r="Q83" s="750"/>
      <c r="R83" s="750"/>
      <c r="S83" s="750"/>
      <c r="T83" s="750"/>
      <c r="U83" s="750"/>
      <c r="V83" s="750"/>
      <c r="W83" s="750"/>
      <c r="X83" s="750"/>
      <c r="Y83" s="750"/>
      <c r="Z83" s="750"/>
      <c r="AA83" s="750"/>
      <c r="AB83" s="750"/>
      <c r="AC83" s="750"/>
      <c r="AD83" s="750"/>
      <c r="AE83" s="750"/>
      <c r="AF83" s="750"/>
      <c r="AG83" s="750"/>
      <c r="AH83" s="750"/>
      <c r="AI83" s="750"/>
      <c r="AJ83" s="750"/>
      <c r="AK83" s="750"/>
      <c r="AL83" s="750"/>
      <c r="AM83" s="750"/>
      <c r="AN83" s="750"/>
      <c r="AO83" s="750"/>
      <c r="AP83" s="750"/>
      <c r="AQ83" s="750"/>
      <c r="AR83" s="750"/>
      <c r="AS83" s="750"/>
      <c r="AT83" s="750"/>
      <c r="AU83" s="750"/>
      <c r="AV83" s="750"/>
      <c r="AW83" s="750"/>
      <c r="AX83" s="750"/>
      <c r="AY83" s="750"/>
      <c r="AZ83" s="750"/>
      <c r="BA83" s="750"/>
      <c r="BB83" s="750"/>
      <c r="BC83" s="750"/>
      <c r="BD83" s="750"/>
      <c r="BE83" s="750"/>
      <c r="BF83" s="750"/>
      <c r="BG83" s="750"/>
      <c r="BH83" s="750"/>
      <c r="BI83" s="750"/>
      <c r="BJ83" s="750"/>
      <c r="BK83" s="750"/>
      <c r="BL83" s="750"/>
      <c r="BM83" s="750"/>
      <c r="BN83" s="750"/>
      <c r="BO83" s="750"/>
    </row>
    <row r="84" spans="1:67" s="780" customFormat="1">
      <c r="A84" s="851"/>
      <c r="M84" s="750"/>
      <c r="N84" s="750"/>
      <c r="O84" s="750"/>
      <c r="P84" s="750"/>
      <c r="Q84" s="750"/>
      <c r="R84" s="750"/>
      <c r="S84" s="750"/>
      <c r="T84" s="750"/>
      <c r="U84" s="750"/>
      <c r="V84" s="750"/>
      <c r="W84" s="750"/>
      <c r="X84" s="750"/>
      <c r="Y84" s="750"/>
      <c r="Z84" s="750"/>
      <c r="AA84" s="750"/>
      <c r="AB84" s="750"/>
      <c r="AC84" s="750"/>
      <c r="AD84" s="750"/>
      <c r="AE84" s="750"/>
      <c r="AF84" s="750"/>
      <c r="AG84" s="750"/>
      <c r="AH84" s="750"/>
      <c r="AI84" s="750"/>
      <c r="AJ84" s="750"/>
      <c r="AK84" s="750"/>
      <c r="AL84" s="750"/>
      <c r="AM84" s="750"/>
      <c r="AN84" s="750"/>
      <c r="AO84" s="750"/>
      <c r="AP84" s="750"/>
      <c r="AQ84" s="750"/>
      <c r="AR84" s="750"/>
      <c r="AS84" s="750"/>
      <c r="AT84" s="750"/>
      <c r="AU84" s="750"/>
      <c r="AV84" s="750"/>
      <c r="AW84" s="750"/>
      <c r="AX84" s="750"/>
      <c r="AY84" s="750"/>
      <c r="AZ84" s="750"/>
      <c r="BA84" s="750"/>
      <c r="BB84" s="750"/>
      <c r="BC84" s="750"/>
      <c r="BD84" s="750"/>
      <c r="BE84" s="750"/>
      <c r="BF84" s="750"/>
      <c r="BG84" s="750"/>
      <c r="BH84" s="750"/>
      <c r="BI84" s="750"/>
      <c r="BJ84" s="750"/>
      <c r="BK84" s="750"/>
      <c r="BL84" s="750"/>
      <c r="BM84" s="750"/>
      <c r="BN84" s="750"/>
      <c r="BO84" s="750"/>
    </row>
    <row r="85" spans="1:67" s="780" customFormat="1">
      <c r="A85" s="851"/>
      <c r="M85" s="750"/>
      <c r="N85" s="750"/>
      <c r="O85" s="750"/>
      <c r="P85" s="750"/>
      <c r="Q85" s="750"/>
      <c r="R85" s="750"/>
      <c r="S85" s="750"/>
      <c r="T85" s="750"/>
      <c r="U85" s="750"/>
      <c r="V85" s="750"/>
      <c r="W85" s="750"/>
      <c r="X85" s="750"/>
      <c r="Y85" s="750"/>
      <c r="Z85" s="750"/>
      <c r="AA85" s="750"/>
      <c r="AB85" s="750"/>
      <c r="AC85" s="750"/>
      <c r="AD85" s="750"/>
      <c r="AE85" s="750"/>
      <c r="AF85" s="750"/>
      <c r="AG85" s="750"/>
      <c r="AH85" s="750"/>
      <c r="AI85" s="750"/>
      <c r="AJ85" s="750"/>
      <c r="AK85" s="750"/>
      <c r="AL85" s="750"/>
      <c r="AM85" s="750"/>
      <c r="AN85" s="750"/>
      <c r="AO85" s="750"/>
      <c r="AP85" s="750"/>
      <c r="AQ85" s="750"/>
      <c r="AR85" s="750"/>
      <c r="AS85" s="750"/>
      <c r="AT85" s="750"/>
      <c r="AU85" s="750"/>
      <c r="AV85" s="750"/>
      <c r="AW85" s="750"/>
      <c r="AX85" s="750"/>
      <c r="AY85" s="750"/>
      <c r="AZ85" s="750"/>
      <c r="BA85" s="750"/>
      <c r="BB85" s="750"/>
      <c r="BC85" s="750"/>
      <c r="BD85" s="750"/>
      <c r="BE85" s="750"/>
      <c r="BF85" s="750"/>
      <c r="BG85" s="750"/>
      <c r="BH85" s="750"/>
      <c r="BI85" s="750"/>
      <c r="BJ85" s="750"/>
      <c r="BK85" s="750"/>
      <c r="BL85" s="750"/>
      <c r="BM85" s="750"/>
      <c r="BN85" s="750"/>
      <c r="BO85" s="750"/>
    </row>
    <row r="86" spans="1:67" s="780" customFormat="1">
      <c r="A86" s="851"/>
      <c r="M86" s="750"/>
      <c r="N86" s="750"/>
      <c r="O86" s="750"/>
      <c r="P86" s="750"/>
      <c r="Q86" s="750"/>
      <c r="R86" s="750"/>
      <c r="S86" s="750"/>
      <c r="T86" s="750"/>
      <c r="U86" s="750"/>
      <c r="V86" s="750"/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750"/>
      <c r="AI86" s="750"/>
      <c r="AJ86" s="750"/>
      <c r="AK86" s="750"/>
      <c r="AL86" s="750"/>
      <c r="AM86" s="750"/>
      <c r="AN86" s="750"/>
      <c r="AO86" s="750"/>
      <c r="AP86" s="750"/>
      <c r="AQ86" s="750"/>
      <c r="AR86" s="750"/>
      <c r="AS86" s="750"/>
      <c r="AT86" s="750"/>
      <c r="AU86" s="750"/>
      <c r="AV86" s="750"/>
      <c r="AW86" s="750"/>
      <c r="AX86" s="750"/>
      <c r="AY86" s="750"/>
      <c r="AZ86" s="750"/>
      <c r="BA86" s="750"/>
      <c r="BB86" s="750"/>
      <c r="BC86" s="750"/>
      <c r="BD86" s="750"/>
      <c r="BE86" s="750"/>
      <c r="BF86" s="750"/>
      <c r="BG86" s="750"/>
      <c r="BH86" s="750"/>
      <c r="BI86" s="750"/>
      <c r="BJ86" s="750"/>
      <c r="BK86" s="750"/>
      <c r="BL86" s="750"/>
      <c r="BM86" s="750"/>
      <c r="BN86" s="750"/>
      <c r="BO86" s="750"/>
    </row>
    <row r="87" spans="1:67" s="780" customFormat="1">
      <c r="A87" s="851"/>
      <c r="M87" s="750"/>
      <c r="N87" s="750"/>
      <c r="O87" s="750"/>
      <c r="P87" s="750"/>
      <c r="Q87" s="750"/>
      <c r="R87" s="750"/>
      <c r="S87" s="750"/>
      <c r="T87" s="750"/>
      <c r="U87" s="750"/>
      <c r="V87" s="750"/>
      <c r="W87" s="750"/>
      <c r="X87" s="750"/>
      <c r="Y87" s="750"/>
      <c r="Z87" s="750"/>
      <c r="AA87" s="750"/>
      <c r="AB87" s="750"/>
      <c r="AC87" s="750"/>
      <c r="AD87" s="750"/>
      <c r="AE87" s="750"/>
      <c r="AF87" s="750"/>
      <c r="AG87" s="750"/>
      <c r="AH87" s="750"/>
      <c r="AI87" s="750"/>
      <c r="AJ87" s="750"/>
      <c r="AK87" s="750"/>
      <c r="AL87" s="750"/>
      <c r="AM87" s="750"/>
      <c r="AN87" s="750"/>
      <c r="AO87" s="750"/>
      <c r="AP87" s="750"/>
      <c r="AQ87" s="750"/>
      <c r="AR87" s="750"/>
      <c r="AS87" s="750"/>
      <c r="AT87" s="750"/>
      <c r="AU87" s="750"/>
      <c r="AV87" s="750"/>
      <c r="AW87" s="750"/>
      <c r="AX87" s="750"/>
      <c r="AY87" s="750"/>
      <c r="AZ87" s="750"/>
      <c r="BA87" s="750"/>
      <c r="BB87" s="750"/>
      <c r="BC87" s="750"/>
      <c r="BD87" s="750"/>
      <c r="BE87" s="750"/>
      <c r="BF87" s="750"/>
      <c r="BG87" s="750"/>
      <c r="BH87" s="750"/>
      <c r="BI87" s="750"/>
      <c r="BJ87" s="750"/>
      <c r="BK87" s="750"/>
      <c r="BL87" s="750"/>
      <c r="BM87" s="750"/>
      <c r="BN87" s="750"/>
      <c r="BO87" s="750"/>
    </row>
    <row r="88" spans="1:67" s="780" customFormat="1">
      <c r="A88" s="851"/>
      <c r="M88" s="750"/>
      <c r="N88" s="750"/>
      <c r="O88" s="750"/>
      <c r="P88" s="750"/>
      <c r="Q88" s="750"/>
      <c r="R88" s="750"/>
      <c r="S88" s="750"/>
      <c r="T88" s="750"/>
      <c r="U88" s="750"/>
      <c r="V88" s="750"/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  <c r="AG88" s="750"/>
      <c r="AH88" s="750"/>
      <c r="AI88" s="750"/>
      <c r="AJ88" s="750"/>
      <c r="AK88" s="750"/>
      <c r="AL88" s="750"/>
      <c r="AM88" s="750"/>
      <c r="AN88" s="750"/>
      <c r="AO88" s="750"/>
      <c r="AP88" s="750"/>
      <c r="AQ88" s="750"/>
      <c r="AR88" s="750"/>
      <c r="AS88" s="750"/>
      <c r="AT88" s="750"/>
      <c r="AU88" s="750"/>
      <c r="AV88" s="750"/>
      <c r="AW88" s="750"/>
      <c r="AX88" s="750"/>
      <c r="AY88" s="750"/>
      <c r="AZ88" s="750"/>
      <c r="BA88" s="750"/>
      <c r="BB88" s="750"/>
      <c r="BC88" s="750"/>
      <c r="BD88" s="750"/>
      <c r="BE88" s="750"/>
      <c r="BF88" s="750"/>
      <c r="BG88" s="750"/>
      <c r="BH88" s="750"/>
      <c r="BI88" s="750"/>
      <c r="BJ88" s="750"/>
      <c r="BK88" s="750"/>
      <c r="BL88" s="750"/>
      <c r="BM88" s="750"/>
      <c r="BN88" s="750"/>
      <c r="BO88" s="750"/>
    </row>
    <row r="89" spans="1:67" s="780" customFormat="1">
      <c r="A89" s="851"/>
      <c r="M89" s="750"/>
      <c r="N89" s="750"/>
      <c r="O89" s="750"/>
      <c r="P89" s="750"/>
      <c r="Q89" s="750"/>
      <c r="R89" s="750"/>
      <c r="S89" s="750"/>
      <c r="T89" s="750"/>
      <c r="U89" s="750"/>
      <c r="V89" s="750"/>
      <c r="W89" s="750"/>
      <c r="X89" s="750"/>
      <c r="Y89" s="750"/>
      <c r="Z89" s="750"/>
      <c r="AA89" s="750"/>
      <c r="AB89" s="750"/>
      <c r="AC89" s="750"/>
      <c r="AD89" s="750"/>
      <c r="AE89" s="750"/>
      <c r="AF89" s="750"/>
      <c r="AG89" s="750"/>
      <c r="AH89" s="750"/>
      <c r="AI89" s="750"/>
      <c r="AJ89" s="750"/>
      <c r="AK89" s="750"/>
      <c r="AL89" s="750"/>
      <c r="AM89" s="750"/>
      <c r="AN89" s="750"/>
      <c r="AO89" s="750"/>
      <c r="AP89" s="750"/>
      <c r="AQ89" s="750"/>
      <c r="AR89" s="750"/>
      <c r="AS89" s="750"/>
      <c r="AT89" s="750"/>
      <c r="AU89" s="750"/>
      <c r="AV89" s="750"/>
      <c r="AW89" s="750"/>
      <c r="AX89" s="750"/>
      <c r="AY89" s="750"/>
      <c r="AZ89" s="750"/>
      <c r="BA89" s="750"/>
      <c r="BB89" s="750"/>
      <c r="BC89" s="750"/>
      <c r="BD89" s="750"/>
      <c r="BE89" s="750"/>
      <c r="BF89" s="750"/>
      <c r="BG89" s="750"/>
      <c r="BH89" s="750"/>
      <c r="BI89" s="750"/>
      <c r="BJ89" s="750"/>
      <c r="BK89" s="750"/>
      <c r="BL89" s="750"/>
      <c r="BM89" s="750"/>
      <c r="BN89" s="750"/>
      <c r="BO89" s="750"/>
    </row>
    <row r="90" spans="1:67" s="780" customFormat="1">
      <c r="A90" s="851"/>
      <c r="M90" s="750"/>
      <c r="N90" s="750"/>
      <c r="O90" s="750"/>
      <c r="P90" s="750"/>
      <c r="Q90" s="750"/>
      <c r="R90" s="750"/>
      <c r="S90" s="750"/>
      <c r="T90" s="750"/>
      <c r="U90" s="750"/>
      <c r="V90" s="750"/>
      <c r="W90" s="750"/>
      <c r="X90" s="750"/>
      <c r="Y90" s="750"/>
      <c r="Z90" s="750"/>
      <c r="AA90" s="750"/>
      <c r="AB90" s="750"/>
      <c r="AC90" s="750"/>
      <c r="AD90" s="750"/>
      <c r="AE90" s="750"/>
      <c r="AF90" s="750"/>
      <c r="AG90" s="750"/>
      <c r="AH90" s="750"/>
      <c r="AI90" s="750"/>
      <c r="AJ90" s="750"/>
      <c r="AK90" s="750"/>
      <c r="AL90" s="750"/>
      <c r="AM90" s="750"/>
      <c r="AN90" s="750"/>
      <c r="AO90" s="750"/>
      <c r="AP90" s="750"/>
      <c r="AQ90" s="750"/>
      <c r="AR90" s="750"/>
      <c r="AS90" s="750"/>
      <c r="AT90" s="750"/>
      <c r="AU90" s="750"/>
      <c r="AV90" s="750"/>
      <c r="AW90" s="750"/>
      <c r="AX90" s="750"/>
      <c r="AY90" s="750"/>
      <c r="AZ90" s="750"/>
      <c r="BA90" s="750"/>
      <c r="BB90" s="750"/>
      <c r="BC90" s="750"/>
      <c r="BD90" s="750"/>
      <c r="BE90" s="750"/>
      <c r="BF90" s="750"/>
      <c r="BG90" s="750"/>
      <c r="BH90" s="750"/>
      <c r="BI90" s="750"/>
      <c r="BJ90" s="750"/>
      <c r="BK90" s="750"/>
      <c r="BL90" s="750"/>
      <c r="BM90" s="750"/>
      <c r="BN90" s="750"/>
      <c r="BO90" s="750"/>
    </row>
    <row r="91" spans="1:67" s="780" customFormat="1">
      <c r="A91" s="851"/>
      <c r="M91" s="750"/>
      <c r="N91" s="750"/>
      <c r="O91" s="750"/>
      <c r="P91" s="750"/>
      <c r="Q91" s="750"/>
      <c r="R91" s="750"/>
      <c r="S91" s="750"/>
      <c r="T91" s="750"/>
      <c r="U91" s="750"/>
      <c r="V91" s="750"/>
      <c r="W91" s="750"/>
      <c r="X91" s="750"/>
      <c r="Y91" s="750"/>
      <c r="Z91" s="750"/>
      <c r="AA91" s="750"/>
      <c r="AB91" s="750"/>
      <c r="AC91" s="750"/>
      <c r="AD91" s="750"/>
      <c r="AE91" s="750"/>
      <c r="AF91" s="750"/>
      <c r="AG91" s="750"/>
      <c r="AH91" s="750"/>
      <c r="AI91" s="750"/>
      <c r="AJ91" s="750"/>
      <c r="AK91" s="750"/>
      <c r="AL91" s="750"/>
      <c r="AM91" s="750"/>
      <c r="AN91" s="750"/>
      <c r="AO91" s="750"/>
      <c r="AP91" s="750"/>
      <c r="AQ91" s="750"/>
      <c r="AR91" s="750"/>
      <c r="AS91" s="750"/>
      <c r="AT91" s="750"/>
      <c r="AU91" s="750"/>
      <c r="AV91" s="750"/>
      <c r="AW91" s="750"/>
      <c r="AX91" s="750"/>
      <c r="AY91" s="750"/>
      <c r="AZ91" s="750"/>
      <c r="BA91" s="750"/>
      <c r="BB91" s="750"/>
      <c r="BC91" s="750"/>
      <c r="BD91" s="750"/>
      <c r="BE91" s="750"/>
      <c r="BF91" s="750"/>
      <c r="BG91" s="750"/>
      <c r="BH91" s="750"/>
      <c r="BI91" s="750"/>
      <c r="BJ91" s="750"/>
      <c r="BK91" s="750"/>
      <c r="BL91" s="750"/>
      <c r="BM91" s="750"/>
      <c r="BN91" s="750"/>
      <c r="BO91" s="750"/>
    </row>
    <row r="92" spans="1:67" s="780" customFormat="1">
      <c r="A92" s="851"/>
      <c r="M92" s="750"/>
      <c r="N92" s="750"/>
      <c r="O92" s="750"/>
      <c r="P92" s="750"/>
      <c r="Q92" s="750"/>
      <c r="R92" s="750"/>
      <c r="S92" s="750"/>
      <c r="T92" s="750"/>
      <c r="U92" s="750"/>
      <c r="V92" s="750"/>
      <c r="W92" s="750"/>
      <c r="X92" s="750"/>
      <c r="Y92" s="750"/>
      <c r="Z92" s="750"/>
      <c r="AA92" s="750"/>
      <c r="AB92" s="750"/>
      <c r="AC92" s="750"/>
      <c r="AD92" s="750"/>
      <c r="AE92" s="750"/>
      <c r="AF92" s="750"/>
      <c r="AG92" s="750"/>
      <c r="AH92" s="750"/>
      <c r="AI92" s="750"/>
      <c r="AJ92" s="750"/>
      <c r="AK92" s="750"/>
      <c r="AL92" s="750"/>
      <c r="AM92" s="750"/>
      <c r="AN92" s="750"/>
      <c r="AO92" s="750"/>
      <c r="AP92" s="750"/>
      <c r="AQ92" s="750"/>
      <c r="AR92" s="750"/>
      <c r="AS92" s="750"/>
      <c r="AT92" s="750"/>
      <c r="AU92" s="750"/>
      <c r="AV92" s="750"/>
      <c r="AW92" s="750"/>
      <c r="AX92" s="750"/>
      <c r="AY92" s="750"/>
      <c r="AZ92" s="750"/>
      <c r="BA92" s="750"/>
      <c r="BB92" s="750"/>
      <c r="BC92" s="750"/>
      <c r="BD92" s="750"/>
      <c r="BE92" s="750"/>
      <c r="BF92" s="750"/>
      <c r="BG92" s="750"/>
      <c r="BH92" s="750"/>
      <c r="BI92" s="750"/>
      <c r="BJ92" s="750"/>
      <c r="BK92" s="750"/>
      <c r="BL92" s="750"/>
      <c r="BM92" s="750"/>
      <c r="BN92" s="750"/>
      <c r="BO92" s="750"/>
    </row>
    <row r="93" spans="1:67" s="780" customFormat="1">
      <c r="A93" s="851"/>
      <c r="M93" s="750"/>
      <c r="N93" s="750"/>
      <c r="O93" s="750"/>
      <c r="P93" s="750"/>
      <c r="Q93" s="750"/>
      <c r="R93" s="750"/>
      <c r="S93" s="750"/>
      <c r="T93" s="750"/>
      <c r="U93" s="750"/>
      <c r="V93" s="750"/>
      <c r="W93" s="750"/>
      <c r="X93" s="750"/>
      <c r="Y93" s="750"/>
      <c r="Z93" s="750"/>
      <c r="AA93" s="750"/>
      <c r="AB93" s="750"/>
      <c r="AC93" s="750"/>
      <c r="AD93" s="750"/>
      <c r="AE93" s="750"/>
      <c r="AF93" s="750"/>
      <c r="AG93" s="750"/>
      <c r="AH93" s="750"/>
      <c r="AI93" s="750"/>
      <c r="AJ93" s="750"/>
      <c r="AK93" s="750"/>
      <c r="AL93" s="750"/>
      <c r="AM93" s="750"/>
      <c r="AN93" s="750"/>
      <c r="AO93" s="750"/>
      <c r="AP93" s="750"/>
      <c r="AQ93" s="750"/>
      <c r="AR93" s="750"/>
      <c r="AS93" s="750"/>
      <c r="AT93" s="750"/>
      <c r="AU93" s="750"/>
      <c r="AV93" s="750"/>
      <c r="AW93" s="750"/>
      <c r="AX93" s="750"/>
      <c r="AY93" s="750"/>
      <c r="AZ93" s="750"/>
      <c r="BA93" s="750"/>
      <c r="BB93" s="750"/>
      <c r="BC93" s="750"/>
      <c r="BD93" s="750"/>
      <c r="BE93" s="750"/>
      <c r="BF93" s="750"/>
      <c r="BG93" s="750"/>
      <c r="BH93" s="750"/>
      <c r="BI93" s="750"/>
      <c r="BJ93" s="750"/>
      <c r="BK93" s="750"/>
      <c r="BL93" s="750"/>
      <c r="BM93" s="750"/>
      <c r="BN93" s="750"/>
      <c r="BO93" s="750"/>
    </row>
    <row r="94" spans="1:67" s="780" customFormat="1">
      <c r="A94" s="851"/>
      <c r="M94" s="750"/>
      <c r="N94" s="750"/>
      <c r="O94" s="750"/>
      <c r="P94" s="750"/>
      <c r="Q94" s="750"/>
      <c r="R94" s="750"/>
      <c r="S94" s="750"/>
      <c r="T94" s="750"/>
      <c r="U94" s="750"/>
      <c r="V94" s="750"/>
      <c r="W94" s="750"/>
      <c r="X94" s="750"/>
      <c r="Y94" s="750"/>
      <c r="Z94" s="750"/>
      <c r="AA94" s="750"/>
      <c r="AB94" s="750"/>
      <c r="AC94" s="750"/>
      <c r="AD94" s="750"/>
      <c r="AE94" s="750"/>
      <c r="AF94" s="750"/>
      <c r="AG94" s="750"/>
      <c r="AH94" s="750"/>
      <c r="AI94" s="750"/>
      <c r="AJ94" s="750"/>
      <c r="AK94" s="750"/>
      <c r="AL94" s="750"/>
      <c r="AM94" s="750"/>
      <c r="AN94" s="750"/>
      <c r="AO94" s="750"/>
      <c r="AP94" s="750"/>
      <c r="AQ94" s="750"/>
      <c r="AR94" s="750"/>
      <c r="AS94" s="750"/>
      <c r="AT94" s="750"/>
      <c r="AU94" s="750"/>
      <c r="AV94" s="750"/>
      <c r="AW94" s="750"/>
      <c r="AX94" s="750"/>
      <c r="AY94" s="750"/>
      <c r="AZ94" s="750"/>
      <c r="BA94" s="750"/>
      <c r="BB94" s="750"/>
      <c r="BC94" s="750"/>
      <c r="BD94" s="750"/>
      <c r="BE94" s="750"/>
      <c r="BF94" s="750"/>
      <c r="BG94" s="750"/>
      <c r="BH94" s="750"/>
      <c r="BI94" s="750"/>
      <c r="BJ94" s="750"/>
      <c r="BK94" s="750"/>
      <c r="BL94" s="750"/>
      <c r="BM94" s="750"/>
      <c r="BN94" s="750"/>
      <c r="BO94" s="750"/>
    </row>
    <row r="95" spans="1:67" s="780" customFormat="1">
      <c r="A95" s="851"/>
      <c r="M95" s="750"/>
      <c r="N95" s="750"/>
      <c r="O95" s="750"/>
      <c r="P95" s="750"/>
      <c r="Q95" s="750"/>
      <c r="R95" s="750"/>
      <c r="S95" s="750"/>
      <c r="T95" s="750"/>
      <c r="U95" s="750"/>
      <c r="V95" s="750"/>
      <c r="W95" s="750"/>
      <c r="X95" s="750"/>
      <c r="Y95" s="750"/>
      <c r="Z95" s="750"/>
      <c r="AA95" s="750"/>
      <c r="AB95" s="750"/>
      <c r="AC95" s="750"/>
      <c r="AD95" s="750"/>
      <c r="AE95" s="750"/>
      <c r="AF95" s="750"/>
      <c r="AG95" s="750"/>
      <c r="AH95" s="750"/>
      <c r="AI95" s="750"/>
      <c r="AJ95" s="750"/>
      <c r="AK95" s="750"/>
      <c r="AL95" s="750"/>
      <c r="AM95" s="750"/>
      <c r="AN95" s="750"/>
      <c r="AO95" s="750"/>
      <c r="AP95" s="750"/>
      <c r="AQ95" s="750"/>
      <c r="AR95" s="750"/>
      <c r="AS95" s="750"/>
      <c r="AT95" s="750"/>
      <c r="AU95" s="750"/>
      <c r="AV95" s="750"/>
      <c r="AW95" s="750"/>
      <c r="AX95" s="750"/>
      <c r="AY95" s="750"/>
      <c r="AZ95" s="750"/>
      <c r="BA95" s="750"/>
      <c r="BB95" s="750"/>
      <c r="BC95" s="750"/>
      <c r="BD95" s="750"/>
      <c r="BE95" s="750"/>
      <c r="BF95" s="750"/>
      <c r="BG95" s="750"/>
      <c r="BH95" s="750"/>
      <c r="BI95" s="750"/>
      <c r="BJ95" s="750"/>
      <c r="BK95" s="750"/>
      <c r="BL95" s="750"/>
      <c r="BM95" s="750"/>
      <c r="BN95" s="750"/>
      <c r="BO95" s="750"/>
    </row>
    <row r="96" spans="1:67" s="780" customFormat="1">
      <c r="A96" s="851"/>
      <c r="M96" s="750"/>
      <c r="N96" s="750"/>
      <c r="O96" s="750"/>
      <c r="P96" s="750"/>
      <c r="Q96" s="750"/>
      <c r="R96" s="750"/>
      <c r="S96" s="750"/>
      <c r="T96" s="750"/>
      <c r="U96" s="750"/>
      <c r="V96" s="750"/>
      <c r="W96" s="750"/>
      <c r="X96" s="750"/>
      <c r="Y96" s="750"/>
      <c r="Z96" s="750"/>
      <c r="AA96" s="750"/>
      <c r="AB96" s="750"/>
      <c r="AC96" s="750"/>
      <c r="AD96" s="750"/>
      <c r="AE96" s="750"/>
      <c r="AF96" s="750"/>
      <c r="AG96" s="750"/>
      <c r="AH96" s="750"/>
      <c r="AI96" s="750"/>
      <c r="AJ96" s="750"/>
      <c r="AK96" s="750"/>
      <c r="AL96" s="750"/>
      <c r="AM96" s="750"/>
      <c r="AN96" s="750"/>
      <c r="AO96" s="750"/>
      <c r="AP96" s="750"/>
      <c r="AQ96" s="750"/>
      <c r="AR96" s="750"/>
      <c r="AS96" s="750"/>
      <c r="AT96" s="750"/>
      <c r="AU96" s="750"/>
      <c r="AV96" s="750"/>
      <c r="AW96" s="750"/>
      <c r="AX96" s="750"/>
      <c r="AY96" s="750"/>
      <c r="AZ96" s="750"/>
      <c r="BA96" s="750"/>
      <c r="BB96" s="750"/>
      <c r="BC96" s="750"/>
      <c r="BD96" s="750"/>
      <c r="BE96" s="750"/>
      <c r="BF96" s="750"/>
      <c r="BG96" s="750"/>
      <c r="BH96" s="750"/>
      <c r="BI96" s="750"/>
      <c r="BJ96" s="750"/>
      <c r="BK96" s="750"/>
      <c r="BL96" s="750"/>
      <c r="BM96" s="750"/>
      <c r="BN96" s="750"/>
      <c r="BO96" s="750"/>
    </row>
    <row r="97" spans="1:67" s="780" customFormat="1">
      <c r="A97" s="851"/>
      <c r="M97" s="750"/>
      <c r="N97" s="750"/>
      <c r="O97" s="750"/>
      <c r="P97" s="750"/>
      <c r="Q97" s="750"/>
      <c r="R97" s="750"/>
      <c r="S97" s="750"/>
      <c r="T97" s="750"/>
      <c r="U97" s="750"/>
      <c r="V97" s="750"/>
      <c r="W97" s="750"/>
      <c r="X97" s="750"/>
      <c r="Y97" s="750"/>
      <c r="Z97" s="750"/>
      <c r="AA97" s="750"/>
      <c r="AB97" s="750"/>
      <c r="AC97" s="750"/>
      <c r="AD97" s="750"/>
      <c r="AE97" s="750"/>
      <c r="AF97" s="750"/>
      <c r="AG97" s="750"/>
      <c r="AH97" s="750"/>
      <c r="AI97" s="750"/>
      <c r="AJ97" s="750"/>
      <c r="AK97" s="750"/>
      <c r="AL97" s="750"/>
      <c r="AM97" s="750"/>
      <c r="AN97" s="750"/>
      <c r="AO97" s="750"/>
      <c r="AP97" s="750"/>
      <c r="AQ97" s="750"/>
      <c r="AR97" s="750"/>
      <c r="AS97" s="750"/>
      <c r="AT97" s="750"/>
      <c r="AU97" s="750"/>
      <c r="AV97" s="750"/>
      <c r="AW97" s="750"/>
      <c r="AX97" s="750"/>
      <c r="AY97" s="750"/>
      <c r="AZ97" s="750"/>
      <c r="BA97" s="750"/>
      <c r="BB97" s="750"/>
      <c r="BC97" s="750"/>
      <c r="BD97" s="750"/>
      <c r="BE97" s="750"/>
      <c r="BF97" s="750"/>
      <c r="BG97" s="750"/>
      <c r="BH97" s="750"/>
      <c r="BI97" s="750"/>
      <c r="BJ97" s="750"/>
      <c r="BK97" s="750"/>
      <c r="BL97" s="750"/>
      <c r="BM97" s="750"/>
      <c r="BN97" s="750"/>
      <c r="BO97" s="750"/>
    </row>
    <row r="98" spans="1:67" s="780" customFormat="1">
      <c r="A98" s="851"/>
      <c r="M98" s="750"/>
      <c r="N98" s="750"/>
      <c r="O98" s="750"/>
      <c r="P98" s="750"/>
      <c r="Q98" s="750"/>
      <c r="R98" s="750"/>
      <c r="S98" s="750"/>
      <c r="T98" s="750"/>
      <c r="U98" s="750"/>
      <c r="V98" s="750"/>
      <c r="W98" s="750"/>
      <c r="X98" s="750"/>
      <c r="Y98" s="750"/>
      <c r="Z98" s="750"/>
      <c r="AA98" s="750"/>
      <c r="AB98" s="750"/>
      <c r="AC98" s="750"/>
      <c r="AD98" s="750"/>
      <c r="AE98" s="750"/>
      <c r="AF98" s="750"/>
      <c r="AG98" s="750"/>
      <c r="AH98" s="750"/>
      <c r="AI98" s="750"/>
      <c r="AJ98" s="750"/>
      <c r="AK98" s="750"/>
      <c r="AL98" s="750"/>
      <c r="AM98" s="750"/>
      <c r="AN98" s="750"/>
      <c r="AO98" s="750"/>
      <c r="AP98" s="750"/>
      <c r="AQ98" s="750"/>
      <c r="AR98" s="750"/>
      <c r="AS98" s="750"/>
      <c r="AT98" s="750"/>
      <c r="AU98" s="750"/>
      <c r="AV98" s="750"/>
      <c r="AW98" s="750"/>
      <c r="AX98" s="750"/>
      <c r="AY98" s="750"/>
      <c r="AZ98" s="750"/>
      <c r="BA98" s="750"/>
      <c r="BB98" s="750"/>
      <c r="BC98" s="750"/>
      <c r="BD98" s="750"/>
      <c r="BE98" s="750"/>
      <c r="BF98" s="750"/>
      <c r="BG98" s="750"/>
      <c r="BH98" s="750"/>
      <c r="BI98" s="750"/>
      <c r="BJ98" s="750"/>
      <c r="BK98" s="750"/>
      <c r="BL98" s="750"/>
      <c r="BM98" s="750"/>
      <c r="BN98" s="750"/>
      <c r="BO98" s="750"/>
    </row>
    <row r="99" spans="1:67" s="780" customFormat="1">
      <c r="A99" s="851"/>
      <c r="M99" s="750"/>
      <c r="N99" s="750"/>
      <c r="O99" s="750"/>
      <c r="P99" s="750"/>
      <c r="Q99" s="750"/>
      <c r="R99" s="750"/>
      <c r="S99" s="750"/>
      <c r="T99" s="750"/>
      <c r="U99" s="750"/>
      <c r="V99" s="750"/>
      <c r="W99" s="750"/>
      <c r="X99" s="750"/>
      <c r="Y99" s="750"/>
      <c r="Z99" s="750"/>
      <c r="AA99" s="750"/>
      <c r="AB99" s="750"/>
      <c r="AC99" s="750"/>
      <c r="AD99" s="750"/>
      <c r="AE99" s="750"/>
      <c r="AF99" s="750"/>
      <c r="AG99" s="750"/>
      <c r="AH99" s="750"/>
      <c r="AI99" s="750"/>
      <c r="AJ99" s="750"/>
      <c r="AK99" s="750"/>
      <c r="AL99" s="750"/>
      <c r="AM99" s="750"/>
      <c r="AN99" s="750"/>
      <c r="AO99" s="750"/>
      <c r="AP99" s="750"/>
      <c r="AQ99" s="750"/>
      <c r="AR99" s="750"/>
      <c r="AS99" s="750"/>
      <c r="AT99" s="750"/>
      <c r="AU99" s="750"/>
      <c r="AV99" s="750"/>
      <c r="AW99" s="750"/>
      <c r="AX99" s="750"/>
      <c r="AY99" s="750"/>
      <c r="AZ99" s="750"/>
      <c r="BA99" s="750"/>
      <c r="BB99" s="750"/>
      <c r="BC99" s="750"/>
      <c r="BD99" s="750"/>
      <c r="BE99" s="750"/>
      <c r="BF99" s="750"/>
      <c r="BG99" s="750"/>
      <c r="BH99" s="750"/>
      <c r="BI99" s="750"/>
      <c r="BJ99" s="750"/>
      <c r="BK99" s="750"/>
      <c r="BL99" s="750"/>
      <c r="BM99" s="750"/>
      <c r="BN99" s="750"/>
      <c r="BO99" s="750"/>
    </row>
    <row r="100" spans="1:67" s="780" customFormat="1">
      <c r="A100" s="851"/>
      <c r="M100" s="750"/>
      <c r="N100" s="750"/>
      <c r="O100" s="750"/>
      <c r="P100" s="750"/>
      <c r="Q100" s="750"/>
      <c r="R100" s="750"/>
      <c r="S100" s="750"/>
      <c r="T100" s="750"/>
      <c r="U100" s="750"/>
      <c r="V100" s="750"/>
      <c r="W100" s="750"/>
      <c r="X100" s="750"/>
      <c r="Y100" s="750"/>
      <c r="Z100" s="750"/>
      <c r="AA100" s="750"/>
      <c r="AB100" s="750"/>
      <c r="AC100" s="750"/>
      <c r="AD100" s="750"/>
      <c r="AE100" s="750"/>
      <c r="AF100" s="750"/>
      <c r="AG100" s="750"/>
      <c r="AH100" s="750"/>
      <c r="AI100" s="750"/>
      <c r="AJ100" s="750"/>
      <c r="AK100" s="750"/>
      <c r="AL100" s="750"/>
      <c r="AM100" s="750"/>
      <c r="AN100" s="750"/>
      <c r="AO100" s="750"/>
      <c r="AP100" s="750"/>
      <c r="AQ100" s="750"/>
      <c r="AR100" s="750"/>
      <c r="AS100" s="750"/>
      <c r="AT100" s="750"/>
      <c r="AU100" s="750"/>
      <c r="AV100" s="750"/>
      <c r="AW100" s="750"/>
      <c r="AX100" s="750"/>
      <c r="AY100" s="750"/>
      <c r="AZ100" s="750"/>
      <c r="BA100" s="750"/>
      <c r="BB100" s="750"/>
      <c r="BC100" s="750"/>
      <c r="BD100" s="750"/>
      <c r="BE100" s="750"/>
      <c r="BF100" s="750"/>
      <c r="BG100" s="750"/>
      <c r="BH100" s="750"/>
      <c r="BI100" s="750"/>
      <c r="BJ100" s="750"/>
      <c r="BK100" s="750"/>
      <c r="BL100" s="750"/>
      <c r="BM100" s="750"/>
      <c r="BN100" s="750"/>
      <c r="BO100" s="750"/>
    </row>
    <row r="101" spans="1:67" s="780" customFormat="1">
      <c r="A101" s="851"/>
      <c r="M101" s="750"/>
      <c r="N101" s="750"/>
      <c r="O101" s="750"/>
      <c r="P101" s="750"/>
      <c r="Q101" s="750"/>
      <c r="R101" s="750"/>
      <c r="S101" s="750"/>
      <c r="T101" s="750"/>
      <c r="U101" s="750"/>
      <c r="V101" s="750"/>
      <c r="W101" s="750"/>
      <c r="X101" s="750"/>
      <c r="Y101" s="750"/>
      <c r="Z101" s="750"/>
      <c r="AA101" s="750"/>
      <c r="AB101" s="750"/>
      <c r="AC101" s="750"/>
      <c r="AD101" s="750"/>
      <c r="AE101" s="750"/>
      <c r="AF101" s="750"/>
      <c r="AG101" s="750"/>
      <c r="AH101" s="750"/>
      <c r="AI101" s="750"/>
      <c r="AJ101" s="750"/>
      <c r="AK101" s="750"/>
      <c r="AL101" s="750"/>
      <c r="AM101" s="750"/>
      <c r="AN101" s="750"/>
      <c r="AO101" s="750"/>
      <c r="AP101" s="750"/>
      <c r="AQ101" s="750"/>
      <c r="AR101" s="750"/>
      <c r="AS101" s="750"/>
      <c r="AT101" s="750"/>
      <c r="AU101" s="750"/>
      <c r="AV101" s="750"/>
      <c r="AW101" s="750"/>
      <c r="AX101" s="750"/>
      <c r="AY101" s="750"/>
      <c r="AZ101" s="750"/>
      <c r="BA101" s="750"/>
      <c r="BB101" s="750"/>
      <c r="BC101" s="750"/>
      <c r="BD101" s="750"/>
      <c r="BE101" s="750"/>
      <c r="BF101" s="750"/>
      <c r="BG101" s="750"/>
      <c r="BH101" s="750"/>
      <c r="BI101" s="750"/>
      <c r="BJ101" s="750"/>
      <c r="BK101" s="750"/>
      <c r="BL101" s="750"/>
      <c r="BM101" s="750"/>
      <c r="BN101" s="750"/>
      <c r="BO101" s="750"/>
    </row>
    <row r="102" spans="1:67" s="780" customFormat="1">
      <c r="A102" s="851"/>
      <c r="M102" s="750"/>
      <c r="N102" s="750"/>
      <c r="O102" s="750"/>
      <c r="P102" s="750"/>
      <c r="Q102" s="750"/>
      <c r="R102" s="750"/>
      <c r="S102" s="750"/>
      <c r="T102" s="750"/>
      <c r="U102" s="750"/>
      <c r="V102" s="750"/>
      <c r="W102" s="750"/>
      <c r="X102" s="750"/>
      <c r="Y102" s="750"/>
      <c r="Z102" s="750"/>
      <c r="AA102" s="750"/>
      <c r="AB102" s="750"/>
      <c r="AC102" s="750"/>
      <c r="AD102" s="750"/>
      <c r="AE102" s="750"/>
      <c r="AF102" s="750"/>
      <c r="AG102" s="750"/>
      <c r="AH102" s="750"/>
      <c r="AI102" s="750"/>
      <c r="AJ102" s="750"/>
      <c r="AK102" s="750"/>
      <c r="AL102" s="750"/>
      <c r="AM102" s="750"/>
      <c r="AN102" s="750"/>
      <c r="AO102" s="750"/>
      <c r="AP102" s="750"/>
      <c r="AQ102" s="750"/>
      <c r="AR102" s="750"/>
      <c r="AS102" s="750"/>
      <c r="AT102" s="750"/>
      <c r="AU102" s="750"/>
      <c r="AV102" s="750"/>
      <c r="AW102" s="750"/>
      <c r="AX102" s="750"/>
      <c r="AY102" s="750"/>
      <c r="AZ102" s="750"/>
      <c r="BA102" s="750"/>
      <c r="BB102" s="750"/>
      <c r="BC102" s="750"/>
      <c r="BD102" s="750"/>
      <c r="BE102" s="750"/>
      <c r="BF102" s="750"/>
      <c r="BG102" s="750"/>
      <c r="BH102" s="750"/>
      <c r="BI102" s="750"/>
      <c r="BJ102" s="750"/>
      <c r="BK102" s="750"/>
      <c r="BL102" s="750"/>
      <c r="BM102" s="750"/>
      <c r="BN102" s="750"/>
      <c r="BO102" s="750"/>
    </row>
    <row r="103" spans="1:67" s="780" customFormat="1">
      <c r="A103" s="851"/>
      <c r="M103" s="750"/>
      <c r="N103" s="750"/>
      <c r="O103" s="750"/>
      <c r="P103" s="750"/>
      <c r="Q103" s="750"/>
      <c r="R103" s="750"/>
      <c r="S103" s="750"/>
      <c r="T103" s="750"/>
      <c r="U103" s="750"/>
      <c r="V103" s="750"/>
      <c r="W103" s="750"/>
      <c r="X103" s="750"/>
      <c r="Y103" s="750"/>
      <c r="Z103" s="750"/>
      <c r="AA103" s="750"/>
      <c r="AB103" s="750"/>
      <c r="AC103" s="750"/>
      <c r="AD103" s="750"/>
      <c r="AE103" s="750"/>
      <c r="AF103" s="750"/>
      <c r="AG103" s="750"/>
      <c r="AH103" s="750"/>
      <c r="AI103" s="750"/>
      <c r="AJ103" s="750"/>
      <c r="AK103" s="750"/>
      <c r="AL103" s="750"/>
      <c r="AM103" s="750"/>
      <c r="AN103" s="750"/>
      <c r="AO103" s="750"/>
      <c r="AP103" s="750"/>
      <c r="AQ103" s="750"/>
      <c r="AR103" s="750"/>
      <c r="AS103" s="750"/>
      <c r="AT103" s="750"/>
      <c r="AU103" s="750"/>
      <c r="AV103" s="750"/>
      <c r="AW103" s="750"/>
      <c r="AX103" s="750"/>
      <c r="AY103" s="750"/>
      <c r="AZ103" s="750"/>
      <c r="BA103" s="750"/>
      <c r="BB103" s="750"/>
      <c r="BC103" s="750"/>
      <c r="BD103" s="750"/>
      <c r="BE103" s="750"/>
      <c r="BF103" s="750"/>
      <c r="BG103" s="750"/>
      <c r="BH103" s="750"/>
      <c r="BI103" s="750"/>
      <c r="BJ103" s="750"/>
      <c r="BK103" s="750"/>
      <c r="BL103" s="750"/>
      <c r="BM103" s="750"/>
      <c r="BN103" s="750"/>
      <c r="BO103" s="750"/>
    </row>
    <row r="104" spans="1:67" s="780" customFormat="1">
      <c r="A104" s="851"/>
      <c r="M104" s="750"/>
      <c r="N104" s="750"/>
      <c r="O104" s="750"/>
      <c r="P104" s="750"/>
      <c r="Q104" s="750"/>
      <c r="R104" s="750"/>
      <c r="S104" s="750"/>
      <c r="T104" s="750"/>
      <c r="U104" s="750"/>
      <c r="V104" s="750"/>
      <c r="W104" s="750"/>
      <c r="X104" s="750"/>
      <c r="Y104" s="750"/>
      <c r="Z104" s="750"/>
      <c r="AA104" s="750"/>
      <c r="AB104" s="750"/>
      <c r="AC104" s="750"/>
      <c r="AD104" s="750"/>
      <c r="AE104" s="750"/>
      <c r="AF104" s="750"/>
      <c r="AG104" s="750"/>
      <c r="AH104" s="750"/>
      <c r="AI104" s="750"/>
      <c r="AJ104" s="750"/>
      <c r="AK104" s="750"/>
      <c r="AL104" s="750"/>
      <c r="AM104" s="750"/>
      <c r="AN104" s="750"/>
      <c r="AO104" s="750"/>
      <c r="AP104" s="750"/>
      <c r="AQ104" s="750"/>
      <c r="AR104" s="750"/>
      <c r="AS104" s="750"/>
      <c r="AT104" s="750"/>
      <c r="AU104" s="750"/>
      <c r="AV104" s="750"/>
      <c r="AW104" s="750"/>
      <c r="AX104" s="750"/>
      <c r="AY104" s="750"/>
      <c r="AZ104" s="750"/>
      <c r="BA104" s="750"/>
      <c r="BB104" s="750"/>
      <c r="BC104" s="750"/>
      <c r="BD104" s="750"/>
      <c r="BE104" s="750"/>
      <c r="BF104" s="750"/>
      <c r="BG104" s="750"/>
      <c r="BH104" s="750"/>
      <c r="BI104" s="750"/>
      <c r="BJ104" s="750"/>
      <c r="BK104" s="750"/>
      <c r="BL104" s="750"/>
      <c r="BM104" s="750"/>
      <c r="BN104" s="750"/>
      <c r="BO104" s="750"/>
    </row>
    <row r="105" spans="1:67" s="780" customFormat="1">
      <c r="A105" s="851"/>
      <c r="M105" s="750"/>
      <c r="N105" s="750"/>
      <c r="O105" s="750"/>
      <c r="P105" s="750"/>
      <c r="Q105" s="750"/>
      <c r="R105" s="750"/>
      <c r="S105" s="750"/>
      <c r="T105" s="750"/>
      <c r="U105" s="750"/>
      <c r="V105" s="750"/>
      <c r="W105" s="750"/>
      <c r="X105" s="750"/>
      <c r="Y105" s="750"/>
      <c r="Z105" s="750"/>
      <c r="AA105" s="750"/>
      <c r="AB105" s="750"/>
      <c r="AC105" s="750"/>
      <c r="AD105" s="750"/>
      <c r="AE105" s="750"/>
      <c r="AF105" s="750"/>
      <c r="AG105" s="750"/>
      <c r="AH105" s="750"/>
      <c r="AI105" s="750"/>
      <c r="AJ105" s="750"/>
      <c r="AK105" s="750"/>
      <c r="AL105" s="750"/>
      <c r="AM105" s="750"/>
      <c r="AN105" s="750"/>
      <c r="AO105" s="750"/>
      <c r="AP105" s="750"/>
      <c r="AQ105" s="750"/>
      <c r="AR105" s="750"/>
      <c r="AS105" s="750"/>
      <c r="AT105" s="750"/>
      <c r="AU105" s="750"/>
      <c r="AV105" s="750"/>
      <c r="AW105" s="750"/>
      <c r="AX105" s="750"/>
      <c r="AY105" s="750"/>
      <c r="AZ105" s="750"/>
      <c r="BA105" s="750"/>
      <c r="BB105" s="750"/>
      <c r="BC105" s="750"/>
      <c r="BD105" s="750"/>
      <c r="BE105" s="750"/>
      <c r="BF105" s="750"/>
      <c r="BG105" s="750"/>
      <c r="BH105" s="750"/>
      <c r="BI105" s="750"/>
      <c r="BJ105" s="750"/>
      <c r="BK105" s="750"/>
      <c r="BL105" s="750"/>
      <c r="BM105" s="750"/>
      <c r="BN105" s="750"/>
      <c r="BO105" s="750"/>
    </row>
    <row r="106" spans="1:67" s="780" customFormat="1">
      <c r="A106" s="851"/>
      <c r="M106" s="750"/>
      <c r="N106" s="750"/>
      <c r="O106" s="750"/>
      <c r="P106" s="750"/>
      <c r="Q106" s="750"/>
      <c r="R106" s="750"/>
      <c r="S106" s="750"/>
      <c r="T106" s="750"/>
      <c r="U106" s="750"/>
      <c r="V106" s="750"/>
      <c r="W106" s="750"/>
      <c r="X106" s="750"/>
      <c r="Y106" s="750"/>
      <c r="Z106" s="750"/>
      <c r="AA106" s="750"/>
      <c r="AB106" s="750"/>
      <c r="AC106" s="750"/>
      <c r="AD106" s="750"/>
      <c r="AE106" s="750"/>
      <c r="AF106" s="750"/>
      <c r="AG106" s="750"/>
      <c r="AH106" s="750"/>
      <c r="AI106" s="750"/>
      <c r="AJ106" s="750"/>
      <c r="AK106" s="750"/>
      <c r="AL106" s="750"/>
      <c r="AM106" s="750"/>
      <c r="AN106" s="750"/>
      <c r="AO106" s="750"/>
      <c r="AP106" s="750"/>
      <c r="AQ106" s="750"/>
      <c r="AR106" s="750"/>
      <c r="AS106" s="750"/>
      <c r="AT106" s="750"/>
      <c r="AU106" s="750"/>
      <c r="AV106" s="750"/>
      <c r="AW106" s="750"/>
      <c r="AX106" s="750"/>
      <c r="AY106" s="750"/>
      <c r="AZ106" s="750"/>
      <c r="BA106" s="750"/>
      <c r="BB106" s="750"/>
      <c r="BC106" s="750"/>
      <c r="BD106" s="750"/>
      <c r="BE106" s="750"/>
      <c r="BF106" s="750"/>
      <c r="BG106" s="750"/>
      <c r="BH106" s="750"/>
      <c r="BI106" s="750"/>
      <c r="BJ106" s="750"/>
      <c r="BK106" s="750"/>
      <c r="BL106" s="750"/>
      <c r="BM106" s="750"/>
      <c r="BN106" s="750"/>
      <c r="BO106" s="750"/>
    </row>
    <row r="107" spans="1:67" s="780" customFormat="1">
      <c r="A107" s="851"/>
      <c r="M107" s="750"/>
      <c r="N107" s="750"/>
      <c r="O107" s="750"/>
      <c r="P107" s="750"/>
      <c r="Q107" s="750"/>
      <c r="R107" s="750"/>
      <c r="S107" s="750"/>
      <c r="T107" s="750"/>
      <c r="U107" s="750"/>
      <c r="V107" s="750"/>
      <c r="W107" s="750"/>
      <c r="X107" s="750"/>
      <c r="Y107" s="750"/>
      <c r="Z107" s="750"/>
      <c r="AA107" s="750"/>
      <c r="AB107" s="750"/>
      <c r="AC107" s="750"/>
      <c r="AD107" s="750"/>
      <c r="AE107" s="750"/>
      <c r="AF107" s="750"/>
      <c r="AG107" s="750"/>
      <c r="AH107" s="750"/>
      <c r="AI107" s="750"/>
      <c r="AJ107" s="750"/>
      <c r="AK107" s="750"/>
      <c r="AL107" s="750"/>
      <c r="AM107" s="750"/>
      <c r="AN107" s="750"/>
      <c r="AO107" s="750"/>
      <c r="AP107" s="750"/>
      <c r="AQ107" s="750"/>
      <c r="AR107" s="750"/>
      <c r="AS107" s="750"/>
      <c r="AT107" s="750"/>
      <c r="AU107" s="750"/>
      <c r="AV107" s="750"/>
      <c r="AW107" s="750"/>
      <c r="AX107" s="750"/>
      <c r="AY107" s="750"/>
      <c r="AZ107" s="750"/>
      <c r="BA107" s="750"/>
      <c r="BB107" s="750"/>
      <c r="BC107" s="750"/>
      <c r="BD107" s="750"/>
      <c r="BE107" s="750"/>
      <c r="BF107" s="750"/>
      <c r="BG107" s="750"/>
      <c r="BH107" s="750"/>
      <c r="BI107" s="750"/>
      <c r="BJ107" s="750"/>
      <c r="BK107" s="750"/>
      <c r="BL107" s="750"/>
      <c r="BM107" s="750"/>
      <c r="BN107" s="750"/>
      <c r="BO107" s="750"/>
    </row>
    <row r="108" spans="1:67" s="780" customFormat="1">
      <c r="A108" s="851"/>
      <c r="M108" s="750"/>
      <c r="N108" s="750"/>
      <c r="O108" s="750"/>
      <c r="P108" s="750"/>
      <c r="Q108" s="750"/>
      <c r="R108" s="750"/>
      <c r="S108" s="750"/>
      <c r="T108" s="750"/>
      <c r="U108" s="750"/>
      <c r="V108" s="750"/>
      <c r="W108" s="750"/>
      <c r="X108" s="750"/>
      <c r="Y108" s="750"/>
      <c r="Z108" s="750"/>
      <c r="AA108" s="750"/>
      <c r="AB108" s="750"/>
      <c r="AC108" s="750"/>
      <c r="AD108" s="750"/>
      <c r="AE108" s="750"/>
      <c r="AF108" s="750"/>
      <c r="AG108" s="750"/>
      <c r="AH108" s="750"/>
      <c r="AI108" s="750"/>
      <c r="AJ108" s="750"/>
      <c r="AK108" s="750"/>
      <c r="AL108" s="750"/>
      <c r="AM108" s="750"/>
      <c r="AN108" s="750"/>
      <c r="AO108" s="750"/>
      <c r="AP108" s="750"/>
      <c r="AQ108" s="750"/>
      <c r="AR108" s="750"/>
      <c r="AS108" s="750"/>
      <c r="AT108" s="750"/>
      <c r="AU108" s="750"/>
      <c r="AV108" s="750"/>
      <c r="AW108" s="750"/>
      <c r="AX108" s="750"/>
      <c r="AY108" s="750"/>
      <c r="AZ108" s="750"/>
      <c r="BA108" s="750"/>
      <c r="BB108" s="750"/>
      <c r="BC108" s="750"/>
      <c r="BD108" s="750"/>
      <c r="BE108" s="750"/>
      <c r="BF108" s="750"/>
      <c r="BG108" s="750"/>
      <c r="BH108" s="750"/>
      <c r="BI108" s="750"/>
      <c r="BJ108" s="750"/>
      <c r="BK108" s="750"/>
      <c r="BL108" s="750"/>
      <c r="BM108" s="750"/>
      <c r="BN108" s="750"/>
      <c r="BO108" s="750"/>
    </row>
    <row r="109" spans="1:67" s="780" customFormat="1">
      <c r="A109" s="851"/>
      <c r="M109" s="750"/>
      <c r="N109" s="750"/>
      <c r="O109" s="750"/>
      <c r="P109" s="750"/>
      <c r="Q109" s="750"/>
      <c r="R109" s="750"/>
      <c r="S109" s="750"/>
      <c r="T109" s="750"/>
      <c r="U109" s="750"/>
      <c r="V109" s="750"/>
      <c r="W109" s="750"/>
      <c r="X109" s="750"/>
      <c r="Y109" s="750"/>
      <c r="Z109" s="750"/>
      <c r="AA109" s="750"/>
      <c r="AB109" s="750"/>
      <c r="AC109" s="750"/>
      <c r="AD109" s="750"/>
      <c r="AE109" s="750"/>
      <c r="AF109" s="750"/>
      <c r="AG109" s="750"/>
      <c r="AH109" s="750"/>
      <c r="AI109" s="750"/>
      <c r="AJ109" s="750"/>
      <c r="AK109" s="750"/>
      <c r="AL109" s="750"/>
      <c r="AM109" s="750"/>
      <c r="AN109" s="750"/>
      <c r="AO109" s="750"/>
      <c r="AP109" s="750"/>
      <c r="AQ109" s="750"/>
      <c r="AR109" s="750"/>
      <c r="AS109" s="750"/>
      <c r="AT109" s="750"/>
      <c r="AU109" s="750"/>
      <c r="AV109" s="750"/>
      <c r="AW109" s="750"/>
      <c r="AX109" s="750"/>
      <c r="AY109" s="750"/>
      <c r="AZ109" s="750"/>
      <c r="BA109" s="750"/>
      <c r="BB109" s="750"/>
      <c r="BC109" s="750"/>
      <c r="BD109" s="750"/>
      <c r="BE109" s="750"/>
      <c r="BF109" s="750"/>
      <c r="BG109" s="750"/>
      <c r="BH109" s="750"/>
      <c r="BI109" s="750"/>
      <c r="BJ109" s="750"/>
      <c r="BK109" s="750"/>
      <c r="BL109" s="750"/>
      <c r="BM109" s="750"/>
      <c r="BN109" s="750"/>
      <c r="BO109" s="750"/>
    </row>
    <row r="110" spans="1:67" s="780" customFormat="1">
      <c r="A110" s="851"/>
      <c r="M110" s="750"/>
      <c r="N110" s="750"/>
      <c r="O110" s="750"/>
      <c r="P110" s="750"/>
      <c r="Q110" s="750"/>
      <c r="R110" s="750"/>
      <c r="S110" s="750"/>
      <c r="T110" s="750"/>
      <c r="U110" s="750"/>
      <c r="V110" s="750"/>
      <c r="W110" s="750"/>
      <c r="X110" s="750"/>
      <c r="Y110" s="750"/>
      <c r="Z110" s="750"/>
      <c r="AA110" s="750"/>
      <c r="AB110" s="750"/>
      <c r="AC110" s="750"/>
      <c r="AD110" s="750"/>
      <c r="AE110" s="750"/>
      <c r="AF110" s="750"/>
      <c r="AG110" s="750"/>
      <c r="AH110" s="750"/>
      <c r="AI110" s="750"/>
      <c r="AJ110" s="750"/>
      <c r="AK110" s="750"/>
      <c r="AL110" s="750"/>
      <c r="AM110" s="750"/>
      <c r="AN110" s="750"/>
      <c r="AO110" s="750"/>
      <c r="AP110" s="750"/>
      <c r="AQ110" s="750"/>
      <c r="AR110" s="750"/>
      <c r="AS110" s="750"/>
      <c r="AT110" s="750"/>
      <c r="AU110" s="750"/>
      <c r="AV110" s="750"/>
      <c r="AW110" s="750"/>
      <c r="AX110" s="750"/>
      <c r="AY110" s="750"/>
      <c r="AZ110" s="750"/>
      <c r="BA110" s="750"/>
      <c r="BB110" s="750"/>
      <c r="BC110" s="750"/>
      <c r="BD110" s="750"/>
      <c r="BE110" s="750"/>
      <c r="BF110" s="750"/>
      <c r="BG110" s="750"/>
      <c r="BH110" s="750"/>
      <c r="BI110" s="750"/>
      <c r="BJ110" s="750"/>
      <c r="BK110" s="750"/>
      <c r="BL110" s="750"/>
      <c r="BM110" s="750"/>
      <c r="BN110" s="750"/>
      <c r="BO110" s="750"/>
    </row>
    <row r="111" spans="1:67" s="780" customFormat="1">
      <c r="A111" s="851"/>
      <c r="M111" s="750"/>
      <c r="N111" s="750"/>
      <c r="O111" s="750"/>
      <c r="P111" s="750"/>
      <c r="Q111" s="750"/>
      <c r="R111" s="750"/>
      <c r="S111" s="750"/>
      <c r="T111" s="750"/>
      <c r="U111" s="750"/>
      <c r="V111" s="750"/>
      <c r="W111" s="750"/>
      <c r="X111" s="750"/>
      <c r="Y111" s="750"/>
      <c r="Z111" s="750"/>
      <c r="AA111" s="750"/>
      <c r="AB111" s="750"/>
      <c r="AC111" s="750"/>
      <c r="AD111" s="750"/>
      <c r="AE111" s="750"/>
      <c r="AF111" s="750"/>
      <c r="AG111" s="750"/>
      <c r="AH111" s="750"/>
      <c r="AI111" s="750"/>
      <c r="AJ111" s="750"/>
      <c r="AK111" s="750"/>
      <c r="AL111" s="750"/>
      <c r="AM111" s="750"/>
      <c r="AN111" s="750"/>
      <c r="AO111" s="750"/>
      <c r="AP111" s="750"/>
      <c r="AQ111" s="750"/>
      <c r="AR111" s="750"/>
      <c r="AS111" s="750"/>
      <c r="AT111" s="750"/>
      <c r="AU111" s="750"/>
      <c r="AV111" s="750"/>
      <c r="AW111" s="750"/>
      <c r="AX111" s="750"/>
      <c r="AY111" s="750"/>
      <c r="AZ111" s="750"/>
      <c r="BA111" s="750"/>
      <c r="BB111" s="750"/>
      <c r="BC111" s="750"/>
      <c r="BD111" s="750"/>
      <c r="BE111" s="750"/>
      <c r="BF111" s="750"/>
      <c r="BG111" s="750"/>
      <c r="BH111" s="750"/>
      <c r="BI111" s="750"/>
      <c r="BJ111" s="750"/>
      <c r="BK111" s="750"/>
      <c r="BL111" s="750"/>
      <c r="BM111" s="750"/>
      <c r="BN111" s="750"/>
      <c r="BO111" s="750"/>
    </row>
    <row r="112" spans="1:67" s="780" customFormat="1">
      <c r="A112" s="851"/>
      <c r="M112" s="750"/>
      <c r="N112" s="750"/>
      <c r="O112" s="750"/>
      <c r="P112" s="750"/>
      <c r="Q112" s="750"/>
      <c r="R112" s="750"/>
      <c r="S112" s="750"/>
      <c r="T112" s="750"/>
      <c r="U112" s="750"/>
      <c r="V112" s="750"/>
      <c r="W112" s="750"/>
      <c r="X112" s="750"/>
      <c r="Y112" s="750"/>
      <c r="Z112" s="750"/>
      <c r="AA112" s="750"/>
      <c r="AB112" s="750"/>
      <c r="AC112" s="750"/>
      <c r="AD112" s="750"/>
      <c r="AE112" s="750"/>
      <c r="AF112" s="750"/>
      <c r="AG112" s="750"/>
      <c r="AH112" s="750"/>
      <c r="AI112" s="750"/>
      <c r="AJ112" s="750"/>
      <c r="AK112" s="750"/>
      <c r="AL112" s="750"/>
      <c r="AM112" s="750"/>
      <c r="AN112" s="750"/>
      <c r="AO112" s="750"/>
      <c r="AP112" s="750"/>
      <c r="AQ112" s="750"/>
      <c r="AR112" s="750"/>
      <c r="AS112" s="750"/>
      <c r="AT112" s="750"/>
      <c r="AU112" s="750"/>
      <c r="AV112" s="750"/>
      <c r="AW112" s="750"/>
      <c r="AX112" s="750"/>
      <c r="AY112" s="750"/>
      <c r="AZ112" s="750"/>
      <c r="BA112" s="750"/>
      <c r="BB112" s="750"/>
      <c r="BC112" s="750"/>
      <c r="BD112" s="750"/>
      <c r="BE112" s="750"/>
      <c r="BF112" s="750"/>
      <c r="BG112" s="750"/>
      <c r="BH112" s="750"/>
      <c r="BI112" s="750"/>
      <c r="BJ112" s="750"/>
      <c r="BK112" s="750"/>
      <c r="BL112" s="750"/>
      <c r="BM112" s="750"/>
      <c r="BN112" s="750"/>
      <c r="BO112" s="750"/>
    </row>
    <row r="113" spans="1:67" s="780" customFormat="1">
      <c r="A113" s="851"/>
      <c r="M113" s="750"/>
      <c r="N113" s="750"/>
      <c r="O113" s="750"/>
      <c r="P113" s="750"/>
      <c r="Q113" s="750"/>
      <c r="R113" s="750"/>
      <c r="S113" s="750"/>
      <c r="T113" s="750"/>
      <c r="U113" s="750"/>
      <c r="V113" s="750"/>
      <c r="W113" s="750"/>
      <c r="X113" s="750"/>
      <c r="Y113" s="750"/>
      <c r="Z113" s="750"/>
      <c r="AA113" s="750"/>
      <c r="AB113" s="750"/>
      <c r="AC113" s="750"/>
      <c r="AD113" s="750"/>
      <c r="AE113" s="750"/>
      <c r="AF113" s="750"/>
      <c r="AG113" s="750"/>
      <c r="AH113" s="750"/>
      <c r="AI113" s="750"/>
      <c r="AJ113" s="750"/>
      <c r="AK113" s="750"/>
      <c r="AL113" s="750"/>
      <c r="AM113" s="750"/>
      <c r="AN113" s="750"/>
      <c r="AO113" s="750"/>
      <c r="AP113" s="750"/>
      <c r="AQ113" s="750"/>
      <c r="AR113" s="750"/>
      <c r="AS113" s="750"/>
      <c r="AT113" s="750"/>
      <c r="AU113" s="750"/>
      <c r="AV113" s="750"/>
      <c r="AW113" s="750"/>
      <c r="AX113" s="750"/>
      <c r="AY113" s="750"/>
      <c r="AZ113" s="750"/>
      <c r="BA113" s="750"/>
      <c r="BB113" s="750"/>
      <c r="BC113" s="750"/>
      <c r="BD113" s="750"/>
      <c r="BE113" s="750"/>
      <c r="BF113" s="750"/>
      <c r="BG113" s="750"/>
      <c r="BH113" s="750"/>
      <c r="BI113" s="750"/>
      <c r="BJ113" s="750"/>
      <c r="BK113" s="750"/>
      <c r="BL113" s="750"/>
      <c r="BM113" s="750"/>
      <c r="BN113" s="750"/>
      <c r="BO113" s="750"/>
    </row>
    <row r="114" spans="1:67" s="780" customFormat="1">
      <c r="A114" s="851"/>
      <c r="M114" s="750"/>
      <c r="N114" s="750"/>
      <c r="O114" s="750"/>
      <c r="P114" s="750"/>
      <c r="Q114" s="750"/>
      <c r="R114" s="750"/>
      <c r="S114" s="750"/>
      <c r="T114" s="750"/>
      <c r="U114" s="750"/>
      <c r="V114" s="750"/>
      <c r="W114" s="750"/>
      <c r="X114" s="750"/>
      <c r="Y114" s="750"/>
      <c r="Z114" s="750"/>
      <c r="AA114" s="750"/>
      <c r="AB114" s="750"/>
      <c r="AC114" s="750"/>
      <c r="AD114" s="750"/>
      <c r="AE114" s="750"/>
      <c r="AF114" s="750"/>
      <c r="AG114" s="750"/>
      <c r="AH114" s="750"/>
      <c r="AI114" s="750"/>
      <c r="AJ114" s="750"/>
      <c r="AK114" s="750"/>
      <c r="AL114" s="750"/>
      <c r="AM114" s="750"/>
      <c r="AN114" s="750"/>
      <c r="AO114" s="750"/>
      <c r="AP114" s="750"/>
      <c r="AQ114" s="750"/>
      <c r="AR114" s="750"/>
      <c r="AS114" s="750"/>
      <c r="AT114" s="750"/>
      <c r="AU114" s="750"/>
      <c r="AV114" s="750"/>
      <c r="AW114" s="750"/>
      <c r="AX114" s="750"/>
      <c r="AY114" s="750"/>
      <c r="AZ114" s="750"/>
      <c r="BA114" s="750"/>
      <c r="BB114" s="750"/>
      <c r="BC114" s="750"/>
      <c r="BD114" s="750"/>
      <c r="BE114" s="750"/>
      <c r="BF114" s="750"/>
      <c r="BG114" s="750"/>
      <c r="BH114" s="750"/>
      <c r="BI114" s="750"/>
      <c r="BJ114" s="750"/>
      <c r="BK114" s="750"/>
      <c r="BL114" s="750"/>
      <c r="BM114" s="750"/>
      <c r="BN114" s="750"/>
      <c r="BO114" s="750"/>
    </row>
    <row r="115" spans="1:67" s="780" customFormat="1">
      <c r="A115" s="851"/>
      <c r="M115" s="750"/>
      <c r="N115" s="750"/>
      <c r="O115" s="750"/>
      <c r="P115" s="750"/>
      <c r="Q115" s="750"/>
      <c r="R115" s="750"/>
      <c r="S115" s="750"/>
      <c r="T115" s="750"/>
      <c r="U115" s="750"/>
      <c r="V115" s="750"/>
      <c r="W115" s="750"/>
      <c r="X115" s="750"/>
      <c r="Y115" s="750"/>
      <c r="Z115" s="750"/>
      <c r="AA115" s="750"/>
      <c r="AB115" s="750"/>
      <c r="AC115" s="750"/>
      <c r="AD115" s="750"/>
      <c r="AE115" s="750"/>
      <c r="AF115" s="750"/>
      <c r="AG115" s="750"/>
      <c r="AH115" s="750"/>
      <c r="AI115" s="750"/>
      <c r="AJ115" s="750"/>
      <c r="AK115" s="750"/>
      <c r="AL115" s="750"/>
      <c r="AM115" s="750"/>
      <c r="AN115" s="750"/>
      <c r="AO115" s="750"/>
      <c r="AP115" s="750"/>
      <c r="AQ115" s="750"/>
      <c r="AR115" s="750"/>
      <c r="AS115" s="750"/>
      <c r="AT115" s="750"/>
      <c r="AU115" s="750"/>
      <c r="AV115" s="750"/>
      <c r="AW115" s="750"/>
      <c r="AX115" s="750"/>
      <c r="AY115" s="750"/>
      <c r="AZ115" s="750"/>
      <c r="BA115" s="750"/>
      <c r="BB115" s="750"/>
      <c r="BC115" s="750"/>
      <c r="BD115" s="750"/>
      <c r="BE115" s="750"/>
      <c r="BF115" s="750"/>
      <c r="BG115" s="750"/>
      <c r="BH115" s="750"/>
      <c r="BI115" s="750"/>
      <c r="BJ115" s="750"/>
      <c r="BK115" s="750"/>
      <c r="BL115" s="750"/>
      <c r="BM115" s="750"/>
      <c r="BN115" s="750"/>
      <c r="BO115" s="750"/>
    </row>
    <row r="116" spans="1:67" s="780" customFormat="1">
      <c r="A116" s="851"/>
      <c r="M116" s="750"/>
      <c r="N116" s="750"/>
      <c r="O116" s="750"/>
      <c r="P116" s="750"/>
      <c r="Q116" s="750"/>
      <c r="R116" s="750"/>
      <c r="S116" s="750"/>
      <c r="T116" s="750"/>
      <c r="U116" s="750"/>
      <c r="V116" s="750"/>
      <c r="W116" s="750"/>
      <c r="X116" s="750"/>
      <c r="Y116" s="750"/>
      <c r="Z116" s="750"/>
      <c r="AA116" s="750"/>
      <c r="AB116" s="750"/>
      <c r="AC116" s="750"/>
      <c r="AD116" s="750"/>
      <c r="AE116" s="750"/>
      <c r="AF116" s="750"/>
      <c r="AG116" s="750"/>
      <c r="AH116" s="750"/>
      <c r="AI116" s="750"/>
      <c r="AJ116" s="750"/>
      <c r="AK116" s="750"/>
      <c r="AL116" s="750"/>
      <c r="AM116" s="750"/>
      <c r="AN116" s="750"/>
      <c r="AO116" s="750"/>
      <c r="AP116" s="750"/>
      <c r="AQ116" s="750"/>
      <c r="AR116" s="750"/>
      <c r="AS116" s="750"/>
      <c r="AT116" s="750"/>
      <c r="AU116" s="750"/>
      <c r="AV116" s="750"/>
      <c r="AW116" s="750"/>
      <c r="AX116" s="750"/>
      <c r="AY116" s="750"/>
      <c r="AZ116" s="750"/>
      <c r="BA116" s="750"/>
      <c r="BB116" s="750"/>
      <c r="BC116" s="750"/>
      <c r="BD116" s="750"/>
      <c r="BE116" s="750"/>
      <c r="BF116" s="750"/>
      <c r="BG116" s="750"/>
      <c r="BH116" s="750"/>
      <c r="BI116" s="750"/>
      <c r="BJ116" s="750"/>
      <c r="BK116" s="750"/>
      <c r="BL116" s="750"/>
      <c r="BM116" s="750"/>
      <c r="BN116" s="750"/>
      <c r="BO116" s="750"/>
    </row>
    <row r="117" spans="1:67" s="780" customFormat="1">
      <c r="A117" s="851"/>
      <c r="M117" s="750"/>
      <c r="N117" s="750"/>
      <c r="O117" s="750"/>
      <c r="P117" s="750"/>
      <c r="Q117" s="750"/>
      <c r="R117" s="750"/>
      <c r="S117" s="750"/>
      <c r="T117" s="750"/>
      <c r="U117" s="750"/>
      <c r="V117" s="750"/>
      <c r="W117" s="750"/>
      <c r="X117" s="750"/>
      <c r="Y117" s="750"/>
      <c r="Z117" s="750"/>
      <c r="AA117" s="750"/>
      <c r="AB117" s="750"/>
      <c r="AC117" s="750"/>
      <c r="AD117" s="750"/>
      <c r="AE117" s="750"/>
      <c r="AF117" s="750"/>
      <c r="AG117" s="750"/>
      <c r="AH117" s="750"/>
      <c r="AI117" s="750"/>
      <c r="AJ117" s="750"/>
      <c r="AK117" s="750"/>
      <c r="AL117" s="750"/>
      <c r="AM117" s="750"/>
      <c r="AN117" s="750"/>
      <c r="AO117" s="750"/>
      <c r="AP117" s="750"/>
      <c r="AQ117" s="750"/>
      <c r="AR117" s="750"/>
      <c r="AS117" s="750"/>
      <c r="AT117" s="750"/>
      <c r="AU117" s="750"/>
      <c r="AV117" s="750"/>
      <c r="AW117" s="750"/>
      <c r="AX117" s="750"/>
      <c r="AY117" s="750"/>
      <c r="AZ117" s="750"/>
      <c r="BA117" s="750"/>
      <c r="BB117" s="750"/>
      <c r="BC117" s="750"/>
      <c r="BD117" s="750"/>
      <c r="BE117" s="750"/>
      <c r="BF117" s="750"/>
      <c r="BG117" s="750"/>
      <c r="BH117" s="750"/>
      <c r="BI117" s="750"/>
      <c r="BJ117" s="750"/>
      <c r="BK117" s="750"/>
      <c r="BL117" s="750"/>
      <c r="BM117" s="750"/>
      <c r="BN117" s="750"/>
      <c r="BO117" s="750"/>
    </row>
    <row r="118" spans="1:67" s="780" customFormat="1">
      <c r="A118" s="851"/>
      <c r="M118" s="750"/>
      <c r="N118" s="750"/>
      <c r="O118" s="750"/>
      <c r="P118" s="750"/>
      <c r="Q118" s="750"/>
      <c r="R118" s="750"/>
      <c r="S118" s="750"/>
      <c r="T118" s="750"/>
      <c r="U118" s="750"/>
      <c r="V118" s="750"/>
      <c r="W118" s="750"/>
      <c r="X118" s="750"/>
      <c r="Y118" s="750"/>
      <c r="Z118" s="750"/>
      <c r="AA118" s="750"/>
      <c r="AB118" s="750"/>
      <c r="AC118" s="750"/>
      <c r="AD118" s="750"/>
      <c r="AE118" s="750"/>
      <c r="AF118" s="750"/>
      <c r="AG118" s="750"/>
      <c r="AH118" s="750"/>
      <c r="AI118" s="750"/>
      <c r="AJ118" s="750"/>
      <c r="AK118" s="750"/>
      <c r="AL118" s="750"/>
      <c r="AM118" s="750"/>
      <c r="AN118" s="750"/>
      <c r="AO118" s="750"/>
      <c r="AP118" s="750"/>
      <c r="AQ118" s="750"/>
      <c r="AR118" s="750"/>
      <c r="AS118" s="750"/>
      <c r="AT118" s="750"/>
      <c r="AU118" s="750"/>
      <c r="AV118" s="750"/>
      <c r="AW118" s="750"/>
      <c r="AX118" s="750"/>
      <c r="AY118" s="750"/>
      <c r="AZ118" s="750"/>
      <c r="BA118" s="750"/>
      <c r="BB118" s="750"/>
      <c r="BC118" s="750"/>
      <c r="BD118" s="750"/>
      <c r="BE118" s="750"/>
      <c r="BF118" s="750"/>
      <c r="BG118" s="750"/>
      <c r="BH118" s="750"/>
      <c r="BI118" s="750"/>
      <c r="BJ118" s="750"/>
      <c r="BK118" s="750"/>
      <c r="BL118" s="750"/>
      <c r="BM118" s="750"/>
      <c r="BN118" s="750"/>
      <c r="BO118" s="750"/>
    </row>
    <row r="119" spans="1:67" s="780" customFormat="1">
      <c r="A119" s="851"/>
      <c r="M119" s="750"/>
      <c r="N119" s="750"/>
      <c r="O119" s="750"/>
      <c r="P119" s="750"/>
      <c r="Q119" s="750"/>
      <c r="R119" s="750"/>
      <c r="S119" s="750"/>
      <c r="T119" s="750"/>
      <c r="U119" s="750"/>
      <c r="V119" s="750"/>
      <c r="W119" s="750"/>
      <c r="X119" s="750"/>
      <c r="Y119" s="750"/>
      <c r="Z119" s="750"/>
      <c r="AA119" s="750"/>
      <c r="AB119" s="750"/>
      <c r="AC119" s="750"/>
      <c r="AD119" s="750"/>
      <c r="AE119" s="750"/>
      <c r="AF119" s="750"/>
      <c r="AG119" s="750"/>
      <c r="AH119" s="750"/>
      <c r="AI119" s="750"/>
      <c r="AJ119" s="750"/>
      <c r="AK119" s="750"/>
      <c r="AL119" s="750"/>
      <c r="AM119" s="750"/>
      <c r="AN119" s="750"/>
      <c r="AO119" s="750"/>
      <c r="AP119" s="750"/>
      <c r="AQ119" s="750"/>
      <c r="AR119" s="750"/>
      <c r="AS119" s="750"/>
      <c r="AT119" s="750"/>
      <c r="AU119" s="750"/>
      <c r="AV119" s="750"/>
      <c r="AW119" s="750"/>
      <c r="AX119" s="750"/>
      <c r="AY119" s="750"/>
      <c r="AZ119" s="750"/>
      <c r="BA119" s="750"/>
      <c r="BB119" s="750"/>
      <c r="BC119" s="750"/>
      <c r="BD119" s="750"/>
      <c r="BE119" s="750"/>
      <c r="BF119" s="750"/>
      <c r="BG119" s="750"/>
      <c r="BH119" s="750"/>
      <c r="BI119" s="750"/>
      <c r="BJ119" s="750"/>
      <c r="BK119" s="750"/>
      <c r="BL119" s="750"/>
      <c r="BM119" s="750"/>
      <c r="BN119" s="750"/>
      <c r="BO119" s="750"/>
    </row>
    <row r="120" spans="1:67" s="780" customFormat="1">
      <c r="A120" s="851"/>
      <c r="M120" s="750"/>
      <c r="N120" s="750"/>
      <c r="O120" s="750"/>
      <c r="P120" s="750"/>
      <c r="Q120" s="750"/>
      <c r="R120" s="750"/>
      <c r="S120" s="750"/>
      <c r="T120" s="750"/>
      <c r="U120" s="750"/>
      <c r="V120" s="750"/>
      <c r="W120" s="750"/>
      <c r="X120" s="750"/>
      <c r="Y120" s="750"/>
      <c r="Z120" s="750"/>
      <c r="AA120" s="750"/>
      <c r="AB120" s="750"/>
      <c r="AC120" s="750"/>
      <c r="AD120" s="750"/>
      <c r="AE120" s="750"/>
      <c r="AF120" s="750"/>
      <c r="AG120" s="750"/>
      <c r="AH120" s="750"/>
      <c r="AI120" s="750"/>
      <c r="AJ120" s="750"/>
      <c r="AK120" s="750"/>
      <c r="AL120" s="750"/>
      <c r="AM120" s="750"/>
      <c r="AN120" s="750"/>
      <c r="AO120" s="750"/>
      <c r="AP120" s="750"/>
      <c r="AQ120" s="750"/>
      <c r="AR120" s="750"/>
      <c r="AS120" s="750"/>
      <c r="AT120" s="750"/>
      <c r="AU120" s="750"/>
      <c r="AV120" s="750"/>
      <c r="AW120" s="750"/>
      <c r="AX120" s="750"/>
      <c r="AY120" s="750"/>
      <c r="AZ120" s="750"/>
      <c r="BA120" s="750"/>
      <c r="BB120" s="750"/>
      <c r="BC120" s="750"/>
      <c r="BD120" s="750"/>
      <c r="BE120" s="750"/>
      <c r="BF120" s="750"/>
      <c r="BG120" s="750"/>
      <c r="BH120" s="750"/>
      <c r="BI120" s="750"/>
      <c r="BJ120" s="750"/>
      <c r="BK120" s="750"/>
      <c r="BL120" s="750"/>
      <c r="BM120" s="750"/>
      <c r="BN120" s="750"/>
      <c r="BO120" s="750"/>
    </row>
    <row r="121" spans="1:67" s="780" customFormat="1">
      <c r="A121" s="851"/>
      <c r="M121" s="750"/>
      <c r="N121" s="750"/>
      <c r="O121" s="750"/>
      <c r="P121" s="750"/>
      <c r="Q121" s="750"/>
      <c r="R121" s="750"/>
      <c r="S121" s="750"/>
      <c r="T121" s="750"/>
      <c r="U121" s="750"/>
      <c r="V121" s="750"/>
      <c r="W121" s="750"/>
      <c r="X121" s="750"/>
      <c r="Y121" s="750"/>
      <c r="Z121" s="750"/>
      <c r="AA121" s="750"/>
      <c r="AB121" s="750"/>
      <c r="AC121" s="750"/>
      <c r="AD121" s="750"/>
      <c r="AE121" s="750"/>
      <c r="AF121" s="750"/>
      <c r="AG121" s="750"/>
      <c r="AH121" s="750"/>
      <c r="AI121" s="750"/>
      <c r="AJ121" s="750"/>
      <c r="AK121" s="750"/>
      <c r="AL121" s="750"/>
      <c r="AM121" s="750"/>
      <c r="AN121" s="750"/>
      <c r="AO121" s="750"/>
      <c r="AP121" s="750"/>
      <c r="AQ121" s="750"/>
      <c r="AR121" s="750"/>
      <c r="AS121" s="750"/>
      <c r="AT121" s="750"/>
      <c r="AU121" s="750"/>
      <c r="AV121" s="750"/>
      <c r="AW121" s="750"/>
      <c r="AX121" s="750"/>
      <c r="AY121" s="750"/>
      <c r="AZ121" s="750"/>
      <c r="BA121" s="750"/>
      <c r="BB121" s="750"/>
      <c r="BC121" s="750"/>
      <c r="BD121" s="750"/>
      <c r="BE121" s="750"/>
      <c r="BF121" s="750"/>
      <c r="BG121" s="750"/>
      <c r="BH121" s="750"/>
      <c r="BI121" s="750"/>
      <c r="BJ121" s="750"/>
      <c r="BK121" s="750"/>
      <c r="BL121" s="750"/>
      <c r="BM121" s="750"/>
      <c r="BN121" s="750"/>
      <c r="BO121" s="750"/>
    </row>
    <row r="122" spans="1:67" s="780" customFormat="1">
      <c r="A122" s="851"/>
      <c r="M122" s="750"/>
      <c r="N122" s="750"/>
      <c r="O122" s="750"/>
      <c r="P122" s="750"/>
      <c r="Q122" s="750"/>
      <c r="R122" s="750"/>
      <c r="S122" s="750"/>
      <c r="T122" s="750"/>
      <c r="U122" s="750"/>
      <c r="V122" s="750"/>
      <c r="W122" s="750"/>
      <c r="X122" s="750"/>
      <c r="Y122" s="750"/>
      <c r="Z122" s="750"/>
      <c r="AA122" s="750"/>
      <c r="AB122" s="750"/>
      <c r="AC122" s="750"/>
      <c r="AD122" s="750"/>
      <c r="AE122" s="750"/>
      <c r="AF122" s="750"/>
      <c r="AG122" s="750"/>
      <c r="AH122" s="750"/>
      <c r="AI122" s="750"/>
      <c r="AJ122" s="750"/>
      <c r="AK122" s="750"/>
      <c r="AL122" s="750"/>
      <c r="AM122" s="750"/>
      <c r="AN122" s="750"/>
      <c r="AO122" s="750"/>
      <c r="AP122" s="750"/>
      <c r="AQ122" s="750"/>
      <c r="AR122" s="750"/>
      <c r="AS122" s="750"/>
      <c r="AT122" s="750"/>
      <c r="AU122" s="750"/>
      <c r="AV122" s="750"/>
      <c r="AW122" s="750"/>
      <c r="AX122" s="750"/>
      <c r="AY122" s="750"/>
      <c r="AZ122" s="750"/>
      <c r="BA122" s="750"/>
      <c r="BB122" s="750"/>
      <c r="BC122" s="750"/>
      <c r="BD122" s="750"/>
      <c r="BE122" s="750"/>
      <c r="BF122" s="750"/>
      <c r="BG122" s="750"/>
      <c r="BH122" s="750"/>
      <c r="BI122" s="750"/>
      <c r="BJ122" s="750"/>
      <c r="BK122" s="750"/>
      <c r="BL122" s="750"/>
      <c r="BM122" s="750"/>
      <c r="BN122" s="750"/>
      <c r="BO122" s="750"/>
    </row>
    <row r="123" spans="1:67" s="780" customFormat="1">
      <c r="A123" s="851"/>
      <c r="M123" s="750"/>
      <c r="N123" s="750"/>
      <c r="O123" s="750"/>
      <c r="P123" s="750"/>
      <c r="Q123" s="750"/>
      <c r="R123" s="750"/>
      <c r="S123" s="750"/>
      <c r="T123" s="750"/>
      <c r="U123" s="750"/>
      <c r="V123" s="750"/>
      <c r="W123" s="750"/>
      <c r="X123" s="750"/>
      <c r="Y123" s="750"/>
      <c r="Z123" s="750"/>
      <c r="AA123" s="750"/>
      <c r="AB123" s="750"/>
      <c r="AC123" s="750"/>
      <c r="AD123" s="750"/>
      <c r="AE123" s="750"/>
      <c r="AF123" s="750"/>
      <c r="AG123" s="750"/>
      <c r="AH123" s="750"/>
      <c r="AI123" s="750"/>
      <c r="AJ123" s="750"/>
      <c r="AK123" s="750"/>
      <c r="AL123" s="750"/>
      <c r="AM123" s="750"/>
      <c r="AN123" s="750"/>
      <c r="AO123" s="750"/>
      <c r="AP123" s="750"/>
      <c r="AQ123" s="750"/>
      <c r="AR123" s="750"/>
      <c r="AS123" s="750"/>
      <c r="AT123" s="750"/>
      <c r="AU123" s="750"/>
      <c r="AV123" s="750"/>
      <c r="AW123" s="750"/>
      <c r="AX123" s="750"/>
      <c r="AY123" s="750"/>
      <c r="AZ123" s="750"/>
      <c r="BA123" s="750"/>
      <c r="BB123" s="750"/>
      <c r="BC123" s="750"/>
      <c r="BD123" s="750"/>
      <c r="BE123" s="750"/>
      <c r="BF123" s="750"/>
      <c r="BG123" s="750"/>
      <c r="BH123" s="750"/>
      <c r="BI123" s="750"/>
      <c r="BJ123" s="750"/>
      <c r="BK123" s="750"/>
      <c r="BL123" s="750"/>
      <c r="BM123" s="750"/>
      <c r="BN123" s="750"/>
      <c r="BO123" s="750"/>
    </row>
    <row r="124" spans="1:67" s="780" customFormat="1">
      <c r="A124" s="851"/>
      <c r="M124" s="750"/>
      <c r="N124" s="750"/>
      <c r="O124" s="750"/>
      <c r="P124" s="750"/>
      <c r="Q124" s="750"/>
      <c r="R124" s="750"/>
      <c r="S124" s="750"/>
      <c r="T124" s="750"/>
      <c r="U124" s="750"/>
      <c r="V124" s="750"/>
      <c r="W124" s="750"/>
      <c r="X124" s="750"/>
      <c r="Y124" s="750"/>
      <c r="Z124" s="750"/>
      <c r="AA124" s="750"/>
      <c r="AB124" s="750"/>
      <c r="AC124" s="750"/>
      <c r="AD124" s="750"/>
      <c r="AE124" s="750"/>
      <c r="AF124" s="750"/>
      <c r="AG124" s="750"/>
      <c r="AH124" s="750"/>
      <c r="AI124" s="750"/>
      <c r="AJ124" s="750"/>
      <c r="AK124" s="750"/>
      <c r="AL124" s="750"/>
      <c r="AM124" s="750"/>
      <c r="AN124" s="750"/>
      <c r="AO124" s="750"/>
      <c r="AP124" s="750"/>
      <c r="AQ124" s="750"/>
      <c r="AR124" s="750"/>
      <c r="AS124" s="750"/>
      <c r="AT124" s="750"/>
      <c r="AU124" s="750"/>
      <c r="AV124" s="750"/>
      <c r="AW124" s="750"/>
      <c r="AX124" s="750"/>
      <c r="AY124" s="750"/>
      <c r="AZ124" s="750"/>
      <c r="BA124" s="750"/>
      <c r="BB124" s="750"/>
      <c r="BC124" s="750"/>
      <c r="BD124" s="750"/>
      <c r="BE124" s="750"/>
      <c r="BF124" s="750"/>
      <c r="BG124" s="750"/>
      <c r="BH124" s="750"/>
      <c r="BI124" s="750"/>
      <c r="BJ124" s="750"/>
      <c r="BK124" s="750"/>
      <c r="BL124" s="750"/>
      <c r="BM124" s="750"/>
      <c r="BN124" s="750"/>
      <c r="BO124" s="750"/>
    </row>
    <row r="125" spans="1:67" s="780" customFormat="1">
      <c r="A125" s="851"/>
      <c r="M125" s="750"/>
      <c r="N125" s="750"/>
      <c r="O125" s="750"/>
      <c r="P125" s="750"/>
      <c r="Q125" s="750"/>
      <c r="R125" s="750"/>
      <c r="S125" s="750"/>
      <c r="T125" s="750"/>
      <c r="U125" s="750"/>
      <c r="V125" s="750"/>
      <c r="W125" s="750"/>
      <c r="X125" s="750"/>
      <c r="Y125" s="750"/>
      <c r="Z125" s="750"/>
      <c r="AA125" s="750"/>
      <c r="AB125" s="750"/>
      <c r="AC125" s="750"/>
      <c r="AD125" s="750"/>
      <c r="AE125" s="750"/>
      <c r="AF125" s="750"/>
      <c r="AG125" s="750"/>
      <c r="AH125" s="750"/>
      <c r="AI125" s="750"/>
      <c r="AJ125" s="750"/>
      <c r="AK125" s="750"/>
      <c r="AL125" s="750"/>
      <c r="AM125" s="750"/>
      <c r="AN125" s="750"/>
      <c r="AO125" s="750"/>
      <c r="AP125" s="750"/>
      <c r="AQ125" s="750"/>
      <c r="AR125" s="750"/>
      <c r="AS125" s="750"/>
      <c r="AT125" s="750"/>
      <c r="AU125" s="750"/>
      <c r="AV125" s="750"/>
      <c r="AW125" s="750"/>
      <c r="AX125" s="750"/>
      <c r="AY125" s="750"/>
      <c r="AZ125" s="750"/>
      <c r="BA125" s="750"/>
      <c r="BB125" s="750"/>
      <c r="BC125" s="750"/>
      <c r="BD125" s="750"/>
      <c r="BE125" s="750"/>
      <c r="BF125" s="750"/>
      <c r="BG125" s="750"/>
      <c r="BH125" s="750"/>
      <c r="BI125" s="750"/>
      <c r="BJ125" s="750"/>
      <c r="BK125" s="750"/>
      <c r="BL125" s="750"/>
      <c r="BM125" s="750"/>
      <c r="BN125" s="750"/>
      <c r="BO125" s="750"/>
    </row>
    <row r="126" spans="1:67" s="780" customFormat="1">
      <c r="A126" s="851"/>
      <c r="M126" s="750"/>
      <c r="N126" s="750"/>
      <c r="O126" s="750"/>
      <c r="P126" s="750"/>
      <c r="Q126" s="750"/>
      <c r="R126" s="750"/>
      <c r="S126" s="750"/>
      <c r="T126" s="750"/>
      <c r="U126" s="750"/>
      <c r="V126" s="750"/>
      <c r="W126" s="750"/>
      <c r="X126" s="750"/>
      <c r="Y126" s="750"/>
      <c r="Z126" s="750"/>
      <c r="AA126" s="750"/>
      <c r="AB126" s="750"/>
      <c r="AC126" s="750"/>
      <c r="AD126" s="750"/>
      <c r="AE126" s="750"/>
      <c r="AF126" s="750"/>
      <c r="AG126" s="750"/>
      <c r="AH126" s="750"/>
      <c r="AI126" s="750"/>
      <c r="AJ126" s="750"/>
      <c r="AK126" s="750"/>
      <c r="AL126" s="750"/>
      <c r="AM126" s="750"/>
      <c r="AN126" s="750"/>
      <c r="AO126" s="750"/>
      <c r="AP126" s="750"/>
      <c r="AQ126" s="750"/>
      <c r="AR126" s="750"/>
      <c r="AS126" s="750"/>
      <c r="AT126" s="750"/>
      <c r="AU126" s="750"/>
      <c r="AV126" s="750"/>
      <c r="AW126" s="750"/>
      <c r="AX126" s="750"/>
      <c r="AY126" s="750"/>
      <c r="AZ126" s="750"/>
      <c r="BA126" s="750"/>
      <c r="BB126" s="750"/>
      <c r="BC126" s="750"/>
      <c r="BD126" s="750"/>
      <c r="BE126" s="750"/>
      <c r="BF126" s="750"/>
      <c r="BG126" s="750"/>
      <c r="BH126" s="750"/>
      <c r="BI126" s="750"/>
      <c r="BJ126" s="750"/>
      <c r="BK126" s="750"/>
      <c r="BL126" s="750"/>
      <c r="BM126" s="750"/>
      <c r="BN126" s="750"/>
      <c r="BO126" s="750"/>
    </row>
    <row r="127" spans="1:67" s="780" customFormat="1">
      <c r="A127" s="851"/>
      <c r="M127" s="750"/>
      <c r="N127" s="750"/>
      <c r="O127" s="750"/>
      <c r="P127" s="750"/>
      <c r="Q127" s="750"/>
      <c r="R127" s="750"/>
      <c r="S127" s="750"/>
      <c r="T127" s="750"/>
      <c r="U127" s="750"/>
      <c r="V127" s="750"/>
      <c r="W127" s="750"/>
      <c r="X127" s="750"/>
      <c r="Y127" s="750"/>
      <c r="Z127" s="750"/>
      <c r="AA127" s="750"/>
      <c r="AB127" s="750"/>
      <c r="AC127" s="750"/>
      <c r="AD127" s="750"/>
      <c r="AE127" s="750"/>
      <c r="AF127" s="750"/>
      <c r="AG127" s="750"/>
      <c r="AH127" s="750"/>
      <c r="AI127" s="750"/>
      <c r="AJ127" s="750"/>
      <c r="AK127" s="750"/>
      <c r="AL127" s="750"/>
      <c r="AM127" s="750"/>
      <c r="AN127" s="750"/>
      <c r="AO127" s="750"/>
      <c r="AP127" s="750"/>
      <c r="AQ127" s="750"/>
      <c r="AR127" s="750"/>
      <c r="AS127" s="750"/>
      <c r="AT127" s="750"/>
      <c r="AU127" s="750"/>
      <c r="AV127" s="750"/>
      <c r="AW127" s="750"/>
      <c r="AX127" s="750"/>
      <c r="AY127" s="750"/>
      <c r="AZ127" s="750"/>
      <c r="BA127" s="750"/>
      <c r="BB127" s="750"/>
      <c r="BC127" s="750"/>
      <c r="BD127" s="750"/>
      <c r="BE127" s="750"/>
      <c r="BF127" s="750"/>
      <c r="BG127" s="750"/>
      <c r="BH127" s="750"/>
      <c r="BI127" s="750"/>
      <c r="BJ127" s="750"/>
      <c r="BK127" s="750"/>
      <c r="BL127" s="750"/>
      <c r="BM127" s="750"/>
      <c r="BN127" s="750"/>
      <c r="BO127" s="750"/>
    </row>
    <row r="128" spans="1:67" s="780" customFormat="1">
      <c r="A128" s="851"/>
      <c r="M128" s="750"/>
      <c r="N128" s="750"/>
      <c r="O128" s="750"/>
      <c r="P128" s="750"/>
      <c r="Q128" s="750"/>
      <c r="R128" s="750"/>
      <c r="S128" s="750"/>
      <c r="T128" s="750"/>
      <c r="U128" s="750"/>
      <c r="V128" s="750"/>
      <c r="W128" s="750"/>
      <c r="X128" s="750"/>
      <c r="Y128" s="750"/>
      <c r="Z128" s="750"/>
      <c r="AA128" s="750"/>
      <c r="AB128" s="750"/>
      <c r="AC128" s="750"/>
      <c r="AD128" s="750"/>
      <c r="AE128" s="750"/>
      <c r="AF128" s="750"/>
      <c r="AG128" s="750"/>
      <c r="AH128" s="750"/>
      <c r="AI128" s="750"/>
      <c r="AJ128" s="750"/>
      <c r="AK128" s="750"/>
      <c r="AL128" s="750"/>
      <c r="AM128" s="750"/>
      <c r="AN128" s="750"/>
      <c r="AO128" s="750"/>
      <c r="AP128" s="750"/>
      <c r="AQ128" s="750"/>
      <c r="AR128" s="750"/>
      <c r="AS128" s="750"/>
      <c r="AT128" s="750"/>
      <c r="AU128" s="750"/>
      <c r="AV128" s="750"/>
      <c r="AW128" s="750"/>
      <c r="AX128" s="750"/>
      <c r="AY128" s="750"/>
      <c r="AZ128" s="750"/>
      <c r="BA128" s="750"/>
      <c r="BB128" s="750"/>
      <c r="BC128" s="750"/>
      <c r="BD128" s="750"/>
      <c r="BE128" s="750"/>
      <c r="BF128" s="750"/>
      <c r="BG128" s="750"/>
      <c r="BH128" s="750"/>
      <c r="BI128" s="750"/>
      <c r="BJ128" s="750"/>
      <c r="BK128" s="750"/>
      <c r="BL128" s="750"/>
      <c r="BM128" s="750"/>
      <c r="BN128" s="750"/>
      <c r="BO128" s="750"/>
    </row>
    <row r="129" spans="1:67" s="780" customFormat="1">
      <c r="A129" s="851"/>
      <c r="M129" s="750"/>
      <c r="N129" s="750"/>
      <c r="O129" s="750"/>
      <c r="P129" s="750"/>
      <c r="Q129" s="750"/>
      <c r="R129" s="750"/>
      <c r="S129" s="750"/>
      <c r="T129" s="750"/>
      <c r="U129" s="750"/>
      <c r="V129" s="750"/>
      <c r="W129" s="750"/>
      <c r="X129" s="750"/>
      <c r="Y129" s="750"/>
      <c r="Z129" s="750"/>
      <c r="AA129" s="750"/>
      <c r="AB129" s="750"/>
      <c r="AC129" s="750"/>
      <c r="AD129" s="750"/>
      <c r="AE129" s="750"/>
      <c r="AF129" s="750"/>
      <c r="AG129" s="750"/>
      <c r="AH129" s="750"/>
      <c r="AI129" s="750"/>
      <c r="AJ129" s="750"/>
      <c r="AK129" s="750"/>
      <c r="AL129" s="750"/>
      <c r="AM129" s="750"/>
      <c r="AN129" s="750"/>
      <c r="AO129" s="750"/>
      <c r="AP129" s="750"/>
      <c r="AQ129" s="750"/>
      <c r="AR129" s="750"/>
      <c r="AS129" s="750"/>
      <c r="AT129" s="750"/>
      <c r="AU129" s="750"/>
      <c r="AV129" s="750"/>
      <c r="AW129" s="750"/>
      <c r="AX129" s="750"/>
      <c r="AY129" s="750"/>
      <c r="AZ129" s="750"/>
      <c r="BA129" s="750"/>
      <c r="BB129" s="750"/>
      <c r="BC129" s="750"/>
      <c r="BD129" s="750"/>
      <c r="BE129" s="750"/>
      <c r="BF129" s="750"/>
      <c r="BG129" s="750"/>
      <c r="BH129" s="750"/>
      <c r="BI129" s="750"/>
      <c r="BJ129" s="750"/>
      <c r="BK129" s="750"/>
      <c r="BL129" s="750"/>
      <c r="BM129" s="750"/>
      <c r="BN129" s="750"/>
      <c r="BO129" s="750"/>
    </row>
    <row r="130" spans="1:67" s="780" customFormat="1">
      <c r="A130" s="851"/>
      <c r="M130" s="750"/>
      <c r="N130" s="750"/>
      <c r="O130" s="750"/>
      <c r="P130" s="750"/>
      <c r="Q130" s="750"/>
      <c r="R130" s="750"/>
      <c r="S130" s="750"/>
      <c r="T130" s="750"/>
      <c r="U130" s="750"/>
      <c r="V130" s="750"/>
      <c r="W130" s="750"/>
      <c r="X130" s="750"/>
      <c r="Y130" s="750"/>
      <c r="Z130" s="750"/>
      <c r="AA130" s="750"/>
      <c r="AB130" s="750"/>
      <c r="AC130" s="750"/>
      <c r="AD130" s="750"/>
      <c r="AE130" s="750"/>
      <c r="AF130" s="750"/>
      <c r="AG130" s="750"/>
      <c r="AH130" s="750"/>
      <c r="AI130" s="750"/>
      <c r="AJ130" s="750"/>
      <c r="AK130" s="750"/>
      <c r="AL130" s="750"/>
      <c r="AM130" s="750"/>
      <c r="AN130" s="750"/>
      <c r="AO130" s="750"/>
      <c r="AP130" s="750"/>
      <c r="AQ130" s="750"/>
      <c r="AR130" s="750"/>
      <c r="AS130" s="750"/>
      <c r="AT130" s="750"/>
      <c r="AU130" s="750"/>
      <c r="AV130" s="750"/>
      <c r="AW130" s="750"/>
      <c r="AX130" s="750"/>
      <c r="AY130" s="750"/>
      <c r="AZ130" s="750"/>
      <c r="BA130" s="750"/>
      <c r="BB130" s="750"/>
      <c r="BC130" s="750"/>
      <c r="BD130" s="750"/>
      <c r="BE130" s="750"/>
      <c r="BF130" s="750"/>
      <c r="BG130" s="750"/>
      <c r="BH130" s="750"/>
      <c r="BI130" s="750"/>
      <c r="BJ130" s="750"/>
      <c r="BK130" s="750"/>
      <c r="BL130" s="750"/>
      <c r="BM130" s="750"/>
      <c r="BN130" s="750"/>
      <c r="BO130" s="750"/>
    </row>
    <row r="131" spans="1:67" s="780" customFormat="1">
      <c r="A131" s="851"/>
      <c r="M131" s="750"/>
      <c r="N131" s="750"/>
      <c r="O131" s="750"/>
      <c r="P131" s="750"/>
      <c r="Q131" s="750"/>
      <c r="R131" s="750"/>
      <c r="S131" s="750"/>
      <c r="T131" s="750"/>
      <c r="U131" s="750"/>
      <c r="V131" s="750"/>
      <c r="W131" s="750"/>
      <c r="X131" s="750"/>
      <c r="Y131" s="750"/>
      <c r="Z131" s="750"/>
      <c r="AA131" s="750"/>
      <c r="AB131" s="750"/>
      <c r="AC131" s="750"/>
      <c r="AD131" s="750"/>
      <c r="AE131" s="750"/>
      <c r="AF131" s="750"/>
      <c r="AG131" s="750"/>
      <c r="AH131" s="750"/>
      <c r="AI131" s="750"/>
      <c r="AJ131" s="750"/>
      <c r="AK131" s="750"/>
      <c r="AL131" s="750"/>
      <c r="AM131" s="750"/>
      <c r="AN131" s="750"/>
      <c r="AO131" s="750"/>
      <c r="AP131" s="750"/>
      <c r="AQ131" s="750"/>
      <c r="AR131" s="750"/>
      <c r="AS131" s="750"/>
      <c r="AT131" s="750"/>
      <c r="AU131" s="750"/>
      <c r="AV131" s="750"/>
      <c r="AW131" s="750"/>
      <c r="AX131" s="750"/>
      <c r="AY131" s="750"/>
      <c r="AZ131" s="750"/>
      <c r="BA131" s="750"/>
      <c r="BB131" s="750"/>
      <c r="BC131" s="750"/>
      <c r="BD131" s="750"/>
      <c r="BE131" s="750"/>
      <c r="BF131" s="750"/>
      <c r="BG131" s="750"/>
      <c r="BH131" s="750"/>
      <c r="BI131" s="750"/>
      <c r="BJ131" s="750"/>
      <c r="BK131" s="750"/>
      <c r="BL131" s="750"/>
      <c r="BM131" s="750"/>
      <c r="BN131" s="750"/>
      <c r="BO131" s="750"/>
    </row>
    <row r="132" spans="1:67" s="780" customFormat="1">
      <c r="A132" s="851"/>
      <c r="M132" s="750"/>
      <c r="N132" s="750"/>
      <c r="O132" s="750"/>
      <c r="P132" s="750"/>
      <c r="Q132" s="750"/>
      <c r="R132" s="750"/>
      <c r="S132" s="750"/>
      <c r="T132" s="750"/>
      <c r="U132" s="750"/>
      <c r="V132" s="750"/>
      <c r="W132" s="750"/>
      <c r="X132" s="750"/>
      <c r="Y132" s="750"/>
      <c r="Z132" s="750"/>
      <c r="AA132" s="750"/>
      <c r="AB132" s="750"/>
      <c r="AC132" s="750"/>
      <c r="AD132" s="750"/>
      <c r="AE132" s="750"/>
      <c r="AF132" s="750"/>
      <c r="AG132" s="750"/>
      <c r="AH132" s="750"/>
      <c r="AI132" s="750"/>
      <c r="AJ132" s="750"/>
      <c r="AK132" s="750"/>
      <c r="AL132" s="750"/>
      <c r="AM132" s="750"/>
      <c r="AN132" s="750"/>
      <c r="AO132" s="750"/>
      <c r="AP132" s="750"/>
      <c r="AQ132" s="750"/>
      <c r="AR132" s="750"/>
      <c r="AS132" s="750"/>
      <c r="AT132" s="750"/>
      <c r="AU132" s="750"/>
      <c r="AV132" s="750"/>
      <c r="AW132" s="750"/>
      <c r="AX132" s="750"/>
      <c r="AY132" s="750"/>
      <c r="AZ132" s="750"/>
      <c r="BA132" s="750"/>
      <c r="BB132" s="750"/>
      <c r="BC132" s="750"/>
      <c r="BD132" s="750"/>
      <c r="BE132" s="750"/>
      <c r="BF132" s="750"/>
      <c r="BG132" s="750"/>
      <c r="BH132" s="750"/>
      <c r="BI132" s="750"/>
      <c r="BJ132" s="750"/>
      <c r="BK132" s="750"/>
      <c r="BL132" s="750"/>
      <c r="BM132" s="750"/>
      <c r="BN132" s="750"/>
      <c r="BO132" s="750"/>
    </row>
    <row r="133" spans="1:67" s="780" customFormat="1">
      <c r="A133" s="851"/>
      <c r="M133" s="750"/>
      <c r="N133" s="750"/>
      <c r="O133" s="750"/>
      <c r="P133" s="750"/>
      <c r="Q133" s="750"/>
      <c r="R133" s="750"/>
      <c r="S133" s="750"/>
      <c r="T133" s="750"/>
      <c r="U133" s="750"/>
      <c r="V133" s="750"/>
      <c r="W133" s="750"/>
      <c r="X133" s="750"/>
      <c r="Y133" s="750"/>
      <c r="Z133" s="750"/>
      <c r="AA133" s="750"/>
      <c r="AB133" s="750"/>
      <c r="AC133" s="750"/>
      <c r="AD133" s="750"/>
      <c r="AE133" s="750"/>
      <c r="AF133" s="750"/>
      <c r="AG133" s="750"/>
      <c r="AH133" s="750"/>
      <c r="AI133" s="750"/>
      <c r="AJ133" s="750"/>
      <c r="AK133" s="750"/>
      <c r="AL133" s="750"/>
      <c r="AM133" s="750"/>
      <c r="AN133" s="750"/>
      <c r="AO133" s="750"/>
      <c r="AP133" s="750"/>
      <c r="AQ133" s="750"/>
      <c r="AR133" s="750"/>
      <c r="AS133" s="750"/>
      <c r="AT133" s="750"/>
      <c r="AU133" s="750"/>
      <c r="AV133" s="750"/>
      <c r="AW133" s="750"/>
      <c r="AX133" s="750"/>
      <c r="AY133" s="750"/>
      <c r="AZ133" s="750"/>
      <c r="BA133" s="750"/>
      <c r="BB133" s="750"/>
      <c r="BC133" s="750"/>
      <c r="BD133" s="750"/>
      <c r="BE133" s="750"/>
      <c r="BF133" s="750"/>
      <c r="BG133" s="750"/>
      <c r="BH133" s="750"/>
      <c r="BI133" s="750"/>
      <c r="BJ133" s="750"/>
      <c r="BK133" s="750"/>
      <c r="BL133" s="750"/>
      <c r="BM133" s="750"/>
      <c r="BN133" s="750"/>
      <c r="BO133" s="750"/>
    </row>
    <row r="134" spans="1:67" s="780" customFormat="1">
      <c r="A134" s="851"/>
      <c r="M134" s="750"/>
      <c r="N134" s="750"/>
      <c r="O134" s="750"/>
      <c r="P134" s="750"/>
      <c r="Q134" s="750"/>
      <c r="R134" s="750"/>
      <c r="S134" s="750"/>
      <c r="T134" s="750"/>
      <c r="U134" s="750"/>
      <c r="V134" s="750"/>
      <c r="W134" s="750"/>
      <c r="X134" s="750"/>
      <c r="Y134" s="750"/>
      <c r="Z134" s="750"/>
      <c r="AA134" s="750"/>
      <c r="AB134" s="750"/>
      <c r="AC134" s="750"/>
      <c r="AD134" s="750"/>
      <c r="AE134" s="750"/>
      <c r="AF134" s="750"/>
      <c r="AG134" s="750"/>
      <c r="AH134" s="750"/>
      <c r="AI134" s="750"/>
      <c r="AJ134" s="750"/>
      <c r="AK134" s="750"/>
      <c r="AL134" s="750"/>
      <c r="AM134" s="750"/>
      <c r="AN134" s="750"/>
      <c r="AO134" s="750"/>
      <c r="AP134" s="750"/>
      <c r="AQ134" s="750"/>
      <c r="AR134" s="750"/>
      <c r="AS134" s="750"/>
      <c r="AT134" s="750"/>
      <c r="AU134" s="750"/>
      <c r="AV134" s="750"/>
      <c r="AW134" s="750"/>
      <c r="AX134" s="750"/>
      <c r="AY134" s="750"/>
      <c r="AZ134" s="750"/>
      <c r="BA134" s="750"/>
      <c r="BB134" s="750"/>
      <c r="BC134" s="750"/>
      <c r="BD134" s="750"/>
      <c r="BE134" s="750"/>
      <c r="BF134" s="750"/>
      <c r="BG134" s="750"/>
      <c r="BH134" s="750"/>
      <c r="BI134" s="750"/>
      <c r="BJ134" s="750"/>
      <c r="BK134" s="750"/>
      <c r="BL134" s="750"/>
      <c r="BM134" s="750"/>
      <c r="BN134" s="750"/>
      <c r="BO134" s="750"/>
    </row>
    <row r="135" spans="1:67" s="780" customFormat="1">
      <c r="A135" s="851"/>
      <c r="M135" s="750"/>
      <c r="N135" s="750"/>
      <c r="O135" s="750"/>
      <c r="P135" s="750"/>
      <c r="Q135" s="750"/>
      <c r="R135" s="750"/>
      <c r="S135" s="750"/>
      <c r="T135" s="750"/>
      <c r="U135" s="750"/>
      <c r="V135" s="750"/>
      <c r="W135" s="750"/>
      <c r="X135" s="750"/>
      <c r="Y135" s="750"/>
      <c r="Z135" s="750"/>
      <c r="AA135" s="750"/>
      <c r="AB135" s="750"/>
      <c r="AC135" s="750"/>
      <c r="AD135" s="750"/>
      <c r="AE135" s="750"/>
      <c r="AF135" s="750"/>
      <c r="AG135" s="750"/>
      <c r="AH135" s="750"/>
      <c r="AI135" s="750"/>
      <c r="AJ135" s="750"/>
      <c r="AK135" s="750"/>
      <c r="AL135" s="750"/>
      <c r="AM135" s="750"/>
      <c r="AN135" s="750"/>
      <c r="AO135" s="750"/>
      <c r="AP135" s="750"/>
      <c r="AQ135" s="750"/>
      <c r="AR135" s="750"/>
      <c r="AS135" s="750"/>
      <c r="AT135" s="750"/>
      <c r="AU135" s="750"/>
      <c r="AV135" s="750"/>
      <c r="AW135" s="750"/>
      <c r="AX135" s="750"/>
      <c r="AY135" s="750"/>
      <c r="AZ135" s="750"/>
      <c r="BA135" s="750"/>
      <c r="BB135" s="750"/>
      <c r="BC135" s="750"/>
      <c r="BD135" s="750"/>
      <c r="BE135" s="750"/>
      <c r="BF135" s="750"/>
      <c r="BG135" s="750"/>
      <c r="BH135" s="750"/>
      <c r="BI135" s="750"/>
      <c r="BJ135" s="750"/>
      <c r="BK135" s="750"/>
      <c r="BL135" s="750"/>
      <c r="BM135" s="750"/>
      <c r="BN135" s="750"/>
      <c r="BO135" s="750"/>
    </row>
    <row r="136" spans="1:67" s="780" customFormat="1">
      <c r="A136" s="851"/>
      <c r="M136" s="750"/>
      <c r="N136" s="750"/>
      <c r="O136" s="750"/>
      <c r="P136" s="750"/>
      <c r="Q136" s="750"/>
      <c r="R136" s="750"/>
      <c r="S136" s="750"/>
      <c r="T136" s="750"/>
      <c r="U136" s="750"/>
      <c r="V136" s="750"/>
      <c r="W136" s="750"/>
      <c r="X136" s="750"/>
      <c r="Y136" s="750"/>
      <c r="Z136" s="750"/>
      <c r="AA136" s="750"/>
      <c r="AB136" s="750"/>
      <c r="AC136" s="750"/>
      <c r="AD136" s="750"/>
      <c r="AE136" s="750"/>
      <c r="AF136" s="750"/>
      <c r="AG136" s="750"/>
      <c r="AH136" s="750"/>
      <c r="AI136" s="750"/>
      <c r="AJ136" s="750"/>
      <c r="AK136" s="750"/>
      <c r="AL136" s="750"/>
      <c r="AM136" s="750"/>
      <c r="AN136" s="750"/>
      <c r="AO136" s="750"/>
      <c r="AP136" s="750"/>
      <c r="AQ136" s="750"/>
      <c r="AR136" s="750"/>
      <c r="AS136" s="750"/>
      <c r="AT136" s="750"/>
      <c r="AU136" s="750"/>
      <c r="AV136" s="750"/>
      <c r="AW136" s="750"/>
      <c r="AX136" s="750"/>
      <c r="AY136" s="750"/>
      <c r="AZ136" s="750"/>
      <c r="BA136" s="750"/>
      <c r="BB136" s="750"/>
      <c r="BC136" s="750"/>
      <c r="BD136" s="750"/>
      <c r="BE136" s="750"/>
      <c r="BF136" s="750"/>
      <c r="BG136" s="750"/>
      <c r="BH136" s="750"/>
      <c r="BI136" s="750"/>
      <c r="BJ136" s="750"/>
      <c r="BK136" s="750"/>
      <c r="BL136" s="750"/>
      <c r="BM136" s="750"/>
      <c r="BN136" s="750"/>
      <c r="BO136" s="750"/>
    </row>
    <row r="137" spans="1:67" s="780" customFormat="1">
      <c r="A137" s="851"/>
      <c r="M137" s="750"/>
      <c r="N137" s="750"/>
      <c r="O137" s="750"/>
      <c r="P137" s="750"/>
      <c r="Q137" s="750"/>
      <c r="R137" s="750"/>
      <c r="S137" s="750"/>
      <c r="T137" s="750"/>
      <c r="U137" s="750"/>
      <c r="V137" s="750"/>
      <c r="W137" s="750"/>
      <c r="X137" s="750"/>
      <c r="Y137" s="750"/>
      <c r="Z137" s="750"/>
      <c r="AA137" s="750"/>
      <c r="AB137" s="750"/>
      <c r="AC137" s="750"/>
      <c r="AD137" s="750"/>
      <c r="AE137" s="750"/>
      <c r="AF137" s="750"/>
      <c r="AG137" s="750"/>
      <c r="AH137" s="750"/>
      <c r="AI137" s="750"/>
      <c r="AJ137" s="750"/>
      <c r="AK137" s="750"/>
      <c r="AL137" s="750"/>
      <c r="AM137" s="750"/>
      <c r="AN137" s="750"/>
      <c r="AO137" s="750"/>
      <c r="AP137" s="750"/>
      <c r="AQ137" s="750"/>
      <c r="AR137" s="750"/>
      <c r="AS137" s="750"/>
      <c r="AT137" s="750"/>
      <c r="AU137" s="750"/>
      <c r="AV137" s="750"/>
      <c r="AW137" s="750"/>
      <c r="AX137" s="750"/>
      <c r="AY137" s="750"/>
      <c r="AZ137" s="750"/>
      <c r="BA137" s="750"/>
      <c r="BB137" s="750"/>
      <c r="BC137" s="750"/>
      <c r="BD137" s="750"/>
      <c r="BE137" s="750"/>
      <c r="BF137" s="750"/>
      <c r="BG137" s="750"/>
      <c r="BH137" s="750"/>
      <c r="BI137" s="750"/>
      <c r="BJ137" s="750"/>
      <c r="BK137" s="750"/>
      <c r="BL137" s="750"/>
      <c r="BM137" s="750"/>
      <c r="BN137" s="750"/>
      <c r="BO137" s="750"/>
    </row>
    <row r="138" spans="1:67" s="780" customFormat="1">
      <c r="A138" s="851"/>
      <c r="M138" s="750"/>
      <c r="N138" s="750"/>
      <c r="O138" s="750"/>
      <c r="P138" s="750"/>
      <c r="Q138" s="750"/>
      <c r="R138" s="750"/>
      <c r="S138" s="750"/>
      <c r="T138" s="750"/>
      <c r="U138" s="750"/>
      <c r="V138" s="750"/>
      <c r="W138" s="750"/>
      <c r="X138" s="750"/>
      <c r="Y138" s="750"/>
      <c r="Z138" s="750"/>
      <c r="AA138" s="750"/>
      <c r="AB138" s="750"/>
      <c r="AC138" s="750"/>
      <c r="AD138" s="750"/>
      <c r="AE138" s="750"/>
      <c r="AF138" s="750"/>
      <c r="AG138" s="750"/>
      <c r="AH138" s="750"/>
      <c r="AI138" s="750"/>
      <c r="AJ138" s="750"/>
      <c r="AK138" s="750"/>
      <c r="AL138" s="750"/>
      <c r="AM138" s="750"/>
      <c r="AN138" s="750"/>
      <c r="AO138" s="750"/>
      <c r="AP138" s="750"/>
      <c r="AQ138" s="750"/>
      <c r="AR138" s="750"/>
      <c r="AS138" s="750"/>
      <c r="AT138" s="750"/>
      <c r="AU138" s="750"/>
      <c r="AV138" s="750"/>
      <c r="AW138" s="750"/>
      <c r="AX138" s="750"/>
      <c r="AY138" s="750"/>
      <c r="AZ138" s="750"/>
      <c r="BA138" s="750"/>
      <c r="BB138" s="750"/>
      <c r="BC138" s="750"/>
      <c r="BD138" s="750"/>
      <c r="BE138" s="750"/>
      <c r="BF138" s="750"/>
      <c r="BG138" s="750"/>
      <c r="BH138" s="750"/>
      <c r="BI138" s="750"/>
      <c r="BJ138" s="750"/>
      <c r="BK138" s="750"/>
      <c r="BL138" s="750"/>
      <c r="BM138" s="750"/>
      <c r="BN138" s="750"/>
      <c r="BO138" s="750"/>
    </row>
    <row r="139" spans="1:67" s="780" customFormat="1">
      <c r="A139" s="851"/>
      <c r="M139" s="750"/>
      <c r="N139" s="750"/>
      <c r="O139" s="750"/>
      <c r="P139" s="750"/>
      <c r="Q139" s="750"/>
      <c r="R139" s="750"/>
      <c r="S139" s="750"/>
      <c r="T139" s="750"/>
      <c r="U139" s="750"/>
      <c r="V139" s="750"/>
      <c r="W139" s="750"/>
      <c r="X139" s="750"/>
      <c r="Y139" s="750"/>
      <c r="Z139" s="750"/>
      <c r="AA139" s="750"/>
      <c r="AB139" s="750"/>
      <c r="AC139" s="750"/>
      <c r="AD139" s="750"/>
      <c r="AE139" s="750"/>
      <c r="AF139" s="750"/>
      <c r="AG139" s="750"/>
      <c r="AH139" s="750"/>
      <c r="AI139" s="750"/>
      <c r="AJ139" s="750"/>
      <c r="AK139" s="750"/>
      <c r="AL139" s="750"/>
      <c r="AM139" s="750"/>
      <c r="AN139" s="750"/>
      <c r="AO139" s="750"/>
      <c r="AP139" s="750"/>
      <c r="AQ139" s="750"/>
      <c r="AR139" s="750"/>
      <c r="AS139" s="750"/>
      <c r="AT139" s="750"/>
      <c r="AU139" s="750"/>
      <c r="AV139" s="750"/>
      <c r="AW139" s="750"/>
      <c r="AX139" s="750"/>
      <c r="AY139" s="750"/>
      <c r="AZ139" s="750"/>
      <c r="BA139" s="750"/>
      <c r="BB139" s="750"/>
      <c r="BC139" s="750"/>
      <c r="BD139" s="750"/>
      <c r="BE139" s="750"/>
      <c r="BF139" s="750"/>
      <c r="BG139" s="750"/>
      <c r="BH139" s="750"/>
      <c r="BI139" s="750"/>
      <c r="BJ139" s="750"/>
      <c r="BK139" s="750"/>
      <c r="BL139" s="750"/>
      <c r="BM139" s="750"/>
      <c r="BN139" s="750"/>
      <c r="BO139" s="750"/>
    </row>
    <row r="140" spans="1:67" s="780" customFormat="1">
      <c r="A140" s="851"/>
      <c r="M140" s="750"/>
      <c r="N140" s="750"/>
      <c r="O140" s="750"/>
      <c r="P140" s="750"/>
      <c r="Q140" s="750"/>
      <c r="R140" s="750"/>
      <c r="S140" s="750"/>
      <c r="T140" s="750"/>
      <c r="U140" s="750"/>
      <c r="V140" s="750"/>
      <c r="W140" s="750"/>
      <c r="X140" s="750"/>
      <c r="Y140" s="750"/>
      <c r="Z140" s="750"/>
      <c r="AA140" s="750"/>
      <c r="AB140" s="750"/>
      <c r="AC140" s="750"/>
      <c r="AD140" s="750"/>
      <c r="AE140" s="750"/>
      <c r="AF140" s="750"/>
      <c r="AG140" s="750"/>
      <c r="AH140" s="750"/>
      <c r="AI140" s="750"/>
      <c r="AJ140" s="750"/>
      <c r="AK140" s="750"/>
      <c r="AL140" s="750"/>
      <c r="AM140" s="750"/>
      <c r="AN140" s="750"/>
      <c r="AO140" s="750"/>
      <c r="AP140" s="750"/>
      <c r="AQ140" s="750"/>
      <c r="AR140" s="750"/>
      <c r="AS140" s="750"/>
      <c r="AT140" s="750"/>
      <c r="AU140" s="750"/>
      <c r="AV140" s="750"/>
      <c r="AW140" s="750"/>
      <c r="AX140" s="750"/>
      <c r="AY140" s="750"/>
      <c r="AZ140" s="750"/>
      <c r="BA140" s="750"/>
      <c r="BB140" s="750"/>
      <c r="BC140" s="750"/>
      <c r="BD140" s="750"/>
      <c r="BE140" s="750"/>
      <c r="BF140" s="750"/>
      <c r="BG140" s="750"/>
      <c r="BH140" s="750"/>
      <c r="BI140" s="750"/>
      <c r="BJ140" s="750"/>
      <c r="BK140" s="750"/>
      <c r="BL140" s="750"/>
      <c r="BM140" s="750"/>
      <c r="BN140" s="750"/>
      <c r="BO140" s="750"/>
    </row>
    <row r="141" spans="1:67" s="780" customFormat="1">
      <c r="A141" s="851"/>
      <c r="M141" s="750"/>
      <c r="N141" s="750"/>
      <c r="O141" s="750"/>
      <c r="P141" s="750"/>
      <c r="Q141" s="750"/>
      <c r="R141" s="750"/>
      <c r="S141" s="750"/>
      <c r="T141" s="750"/>
      <c r="U141" s="750"/>
      <c r="V141" s="750"/>
      <c r="W141" s="750"/>
      <c r="X141" s="750"/>
      <c r="Y141" s="750"/>
      <c r="Z141" s="750"/>
      <c r="AA141" s="750"/>
      <c r="AB141" s="750"/>
      <c r="AC141" s="750"/>
      <c r="AD141" s="750"/>
      <c r="AE141" s="750"/>
      <c r="AF141" s="750"/>
      <c r="AG141" s="750"/>
      <c r="AH141" s="750"/>
      <c r="AI141" s="750"/>
      <c r="AJ141" s="750"/>
      <c r="AK141" s="750"/>
      <c r="AL141" s="750"/>
      <c r="AM141" s="750"/>
      <c r="AN141" s="750"/>
      <c r="AO141" s="750"/>
      <c r="AP141" s="750"/>
      <c r="AQ141" s="750"/>
      <c r="AR141" s="750"/>
      <c r="AS141" s="750"/>
      <c r="AT141" s="750"/>
      <c r="AU141" s="750"/>
      <c r="AV141" s="750"/>
      <c r="AW141" s="750"/>
      <c r="AX141" s="750"/>
      <c r="AY141" s="750"/>
      <c r="AZ141" s="750"/>
      <c r="BA141" s="750"/>
      <c r="BB141" s="750"/>
      <c r="BC141" s="750"/>
      <c r="BD141" s="750"/>
      <c r="BE141" s="750"/>
      <c r="BF141" s="750"/>
      <c r="BG141" s="750"/>
      <c r="BH141" s="750"/>
      <c r="BI141" s="750"/>
      <c r="BJ141" s="750"/>
      <c r="BK141" s="750"/>
      <c r="BL141" s="750"/>
      <c r="BM141" s="750"/>
      <c r="BN141" s="750"/>
      <c r="BO141" s="750"/>
    </row>
    <row r="142" spans="1:67" s="780" customFormat="1">
      <c r="A142" s="851"/>
      <c r="M142" s="750"/>
      <c r="N142" s="750"/>
      <c r="O142" s="750"/>
      <c r="P142" s="750"/>
      <c r="Q142" s="750"/>
      <c r="R142" s="750"/>
      <c r="S142" s="750"/>
      <c r="T142" s="750"/>
      <c r="U142" s="750"/>
      <c r="V142" s="750"/>
      <c r="W142" s="750"/>
      <c r="X142" s="750"/>
      <c r="Y142" s="750"/>
      <c r="Z142" s="750"/>
      <c r="AA142" s="750"/>
      <c r="AB142" s="750"/>
      <c r="AC142" s="750"/>
      <c r="AD142" s="750"/>
      <c r="AE142" s="750"/>
      <c r="AF142" s="750"/>
      <c r="AG142" s="750"/>
      <c r="AH142" s="750"/>
      <c r="AI142" s="750"/>
      <c r="AJ142" s="750"/>
      <c r="AK142" s="750"/>
      <c r="AL142" s="750"/>
      <c r="AM142" s="750"/>
      <c r="AN142" s="750"/>
      <c r="AO142" s="750"/>
      <c r="AP142" s="750"/>
      <c r="AQ142" s="750"/>
      <c r="AR142" s="750"/>
      <c r="AS142" s="750"/>
      <c r="AT142" s="750"/>
      <c r="AU142" s="750"/>
      <c r="AV142" s="750"/>
      <c r="AW142" s="750"/>
      <c r="AX142" s="750"/>
      <c r="AY142" s="750"/>
      <c r="AZ142" s="750"/>
      <c r="BA142" s="750"/>
      <c r="BB142" s="750"/>
      <c r="BC142" s="750"/>
      <c r="BD142" s="750"/>
      <c r="BE142" s="750"/>
      <c r="BF142" s="750"/>
      <c r="BG142" s="750"/>
      <c r="BH142" s="750"/>
      <c r="BI142" s="750"/>
      <c r="BJ142" s="750"/>
      <c r="BK142" s="750"/>
      <c r="BL142" s="750"/>
      <c r="BM142" s="750"/>
      <c r="BN142" s="750"/>
      <c r="BO142" s="750"/>
    </row>
    <row r="143" spans="1:67" s="780" customFormat="1">
      <c r="A143" s="851"/>
      <c r="M143" s="750"/>
      <c r="N143" s="750"/>
      <c r="O143" s="750"/>
      <c r="P143" s="750"/>
      <c r="Q143" s="750"/>
      <c r="R143" s="750"/>
      <c r="S143" s="750"/>
      <c r="T143" s="750"/>
      <c r="U143" s="750"/>
      <c r="V143" s="750"/>
      <c r="W143" s="750"/>
      <c r="X143" s="750"/>
      <c r="Y143" s="750"/>
      <c r="Z143" s="750"/>
      <c r="AA143" s="750"/>
      <c r="AB143" s="750"/>
      <c r="AC143" s="750"/>
      <c r="AD143" s="750"/>
      <c r="AE143" s="750"/>
      <c r="AF143" s="750"/>
      <c r="AG143" s="750"/>
      <c r="AH143" s="750"/>
      <c r="AI143" s="750"/>
      <c r="AJ143" s="750"/>
      <c r="AK143" s="750"/>
      <c r="AL143" s="750"/>
      <c r="AM143" s="750"/>
      <c r="AN143" s="750"/>
      <c r="AO143" s="750"/>
      <c r="AP143" s="750"/>
      <c r="AQ143" s="750"/>
      <c r="AR143" s="750"/>
      <c r="AS143" s="750"/>
      <c r="AT143" s="750"/>
      <c r="AU143" s="750"/>
      <c r="AV143" s="750"/>
      <c r="AW143" s="750"/>
      <c r="AX143" s="750"/>
      <c r="AY143" s="750"/>
      <c r="AZ143" s="750"/>
      <c r="BA143" s="750"/>
      <c r="BB143" s="750"/>
      <c r="BC143" s="750"/>
      <c r="BD143" s="750"/>
      <c r="BE143" s="750"/>
      <c r="BF143" s="750"/>
      <c r="BG143" s="750"/>
      <c r="BH143" s="750"/>
      <c r="BI143" s="750"/>
      <c r="BJ143" s="750"/>
      <c r="BK143" s="750"/>
      <c r="BL143" s="750"/>
      <c r="BM143" s="750"/>
      <c r="BN143" s="750"/>
      <c r="BO143" s="750"/>
    </row>
    <row r="144" spans="1:67" s="780" customFormat="1">
      <c r="A144" s="851"/>
      <c r="M144" s="750"/>
      <c r="N144" s="750"/>
      <c r="O144" s="750"/>
      <c r="P144" s="750"/>
      <c r="Q144" s="750"/>
      <c r="R144" s="750"/>
      <c r="S144" s="750"/>
      <c r="T144" s="750"/>
      <c r="U144" s="750"/>
      <c r="V144" s="750"/>
      <c r="W144" s="750"/>
      <c r="X144" s="750"/>
      <c r="Y144" s="750"/>
      <c r="Z144" s="750"/>
      <c r="AA144" s="750"/>
      <c r="AB144" s="750"/>
      <c r="AC144" s="750"/>
      <c r="AD144" s="750"/>
      <c r="AE144" s="750"/>
      <c r="AF144" s="750"/>
      <c r="AG144" s="750"/>
      <c r="AH144" s="750"/>
      <c r="AI144" s="750"/>
      <c r="AJ144" s="750"/>
      <c r="AK144" s="750"/>
      <c r="AL144" s="750"/>
      <c r="AM144" s="750"/>
      <c r="AN144" s="750"/>
      <c r="AO144" s="750"/>
      <c r="AP144" s="750"/>
      <c r="AQ144" s="750"/>
      <c r="AR144" s="750"/>
      <c r="AS144" s="750"/>
      <c r="AT144" s="750"/>
      <c r="AU144" s="750"/>
      <c r="AV144" s="750"/>
      <c r="AW144" s="750"/>
      <c r="AX144" s="750"/>
      <c r="AY144" s="750"/>
      <c r="AZ144" s="750"/>
      <c r="BA144" s="750"/>
      <c r="BB144" s="750"/>
      <c r="BC144" s="750"/>
      <c r="BD144" s="750"/>
      <c r="BE144" s="750"/>
      <c r="BF144" s="750"/>
      <c r="BG144" s="750"/>
      <c r="BH144" s="750"/>
      <c r="BI144" s="750"/>
      <c r="BJ144" s="750"/>
      <c r="BK144" s="750"/>
      <c r="BL144" s="750"/>
      <c r="BM144" s="750"/>
      <c r="BN144" s="750"/>
      <c r="BO144" s="750"/>
    </row>
    <row r="145" spans="1:67" s="780" customFormat="1">
      <c r="A145" s="851"/>
      <c r="M145" s="750"/>
      <c r="N145" s="750"/>
      <c r="O145" s="750"/>
      <c r="P145" s="750"/>
      <c r="Q145" s="750"/>
      <c r="R145" s="750"/>
      <c r="S145" s="750"/>
      <c r="T145" s="750"/>
      <c r="U145" s="750"/>
      <c r="V145" s="750"/>
      <c r="W145" s="750"/>
      <c r="X145" s="750"/>
      <c r="Y145" s="750"/>
      <c r="Z145" s="750"/>
      <c r="AA145" s="750"/>
      <c r="AB145" s="750"/>
      <c r="AC145" s="750"/>
      <c r="AD145" s="750"/>
      <c r="AE145" s="750"/>
      <c r="AF145" s="750"/>
      <c r="AG145" s="750"/>
      <c r="AH145" s="750"/>
      <c r="AI145" s="750"/>
      <c r="AJ145" s="750"/>
      <c r="AK145" s="750"/>
      <c r="AL145" s="750"/>
      <c r="AM145" s="750"/>
      <c r="AN145" s="750"/>
      <c r="AO145" s="750"/>
      <c r="AP145" s="750"/>
      <c r="AQ145" s="750"/>
      <c r="AR145" s="750"/>
      <c r="AS145" s="750"/>
      <c r="AT145" s="750"/>
      <c r="AU145" s="750"/>
      <c r="AV145" s="750"/>
      <c r="AW145" s="750"/>
      <c r="AX145" s="750"/>
      <c r="AY145" s="750"/>
      <c r="AZ145" s="750"/>
      <c r="BA145" s="750"/>
      <c r="BB145" s="750"/>
      <c r="BC145" s="750"/>
      <c r="BD145" s="750"/>
      <c r="BE145" s="750"/>
      <c r="BF145" s="750"/>
      <c r="BG145" s="750"/>
      <c r="BH145" s="750"/>
      <c r="BI145" s="750"/>
      <c r="BJ145" s="750"/>
      <c r="BK145" s="750"/>
      <c r="BL145" s="750"/>
      <c r="BM145" s="750"/>
      <c r="BN145" s="750"/>
      <c r="BO145" s="750"/>
    </row>
    <row r="146" spans="1:67" s="780" customFormat="1">
      <c r="A146" s="851"/>
      <c r="M146" s="750"/>
      <c r="N146" s="750"/>
      <c r="O146" s="750"/>
      <c r="P146" s="750"/>
      <c r="Q146" s="750"/>
      <c r="R146" s="750"/>
      <c r="S146" s="750"/>
      <c r="T146" s="750"/>
      <c r="U146" s="750"/>
      <c r="V146" s="750"/>
      <c r="W146" s="750"/>
      <c r="X146" s="750"/>
      <c r="Y146" s="750"/>
      <c r="Z146" s="750"/>
      <c r="AA146" s="750"/>
      <c r="AB146" s="750"/>
      <c r="AC146" s="750"/>
      <c r="AD146" s="750"/>
      <c r="AE146" s="750"/>
      <c r="AF146" s="750"/>
      <c r="AG146" s="750"/>
      <c r="AH146" s="750"/>
      <c r="AI146" s="750"/>
      <c r="AJ146" s="750"/>
      <c r="AK146" s="750"/>
      <c r="AL146" s="750"/>
      <c r="AM146" s="750"/>
      <c r="AN146" s="750"/>
      <c r="AO146" s="750"/>
      <c r="AP146" s="750"/>
      <c r="AQ146" s="750"/>
      <c r="AR146" s="750"/>
      <c r="AS146" s="750"/>
      <c r="AT146" s="750"/>
      <c r="AU146" s="750"/>
      <c r="AV146" s="750"/>
      <c r="AW146" s="750"/>
      <c r="AX146" s="750"/>
      <c r="AY146" s="750"/>
      <c r="AZ146" s="750"/>
      <c r="BA146" s="750"/>
      <c r="BB146" s="750"/>
      <c r="BC146" s="750"/>
      <c r="BD146" s="750"/>
      <c r="BE146" s="750"/>
      <c r="BF146" s="750"/>
      <c r="BG146" s="750"/>
      <c r="BH146" s="750"/>
      <c r="BI146" s="750"/>
      <c r="BJ146" s="750"/>
      <c r="BK146" s="750"/>
      <c r="BL146" s="750"/>
      <c r="BM146" s="750"/>
      <c r="BN146" s="750"/>
      <c r="BO146" s="750"/>
    </row>
    <row r="147" spans="1:67" s="780" customFormat="1">
      <c r="A147" s="851"/>
      <c r="M147" s="750"/>
      <c r="N147" s="750"/>
      <c r="O147" s="750"/>
      <c r="P147" s="750"/>
      <c r="Q147" s="750"/>
      <c r="R147" s="750"/>
      <c r="S147" s="750"/>
      <c r="T147" s="750"/>
      <c r="U147" s="750"/>
      <c r="V147" s="750"/>
      <c r="W147" s="750"/>
      <c r="X147" s="750"/>
      <c r="Y147" s="750"/>
      <c r="Z147" s="750"/>
      <c r="AA147" s="750"/>
      <c r="AB147" s="750"/>
      <c r="AC147" s="750"/>
      <c r="AD147" s="750"/>
      <c r="AE147" s="750"/>
      <c r="AF147" s="750"/>
      <c r="AG147" s="750"/>
      <c r="AH147" s="750"/>
      <c r="AI147" s="750"/>
      <c r="AJ147" s="750"/>
      <c r="AK147" s="750"/>
      <c r="AL147" s="750"/>
      <c r="AM147" s="750"/>
      <c r="AN147" s="750"/>
      <c r="AO147" s="750"/>
      <c r="AP147" s="750"/>
      <c r="AQ147" s="750"/>
      <c r="AR147" s="750"/>
      <c r="AS147" s="750"/>
      <c r="AT147" s="750"/>
      <c r="AU147" s="750"/>
      <c r="AV147" s="750"/>
      <c r="AW147" s="750"/>
      <c r="AX147" s="750"/>
      <c r="AY147" s="750"/>
      <c r="AZ147" s="750"/>
      <c r="BA147" s="750"/>
      <c r="BB147" s="750"/>
      <c r="BC147" s="750"/>
      <c r="BD147" s="750"/>
      <c r="BE147" s="750"/>
      <c r="BF147" s="750"/>
      <c r="BG147" s="750"/>
      <c r="BH147" s="750"/>
      <c r="BI147" s="750"/>
      <c r="BJ147" s="750"/>
      <c r="BK147" s="750"/>
      <c r="BL147" s="750"/>
      <c r="BM147" s="750"/>
      <c r="BN147" s="750"/>
      <c r="BO147" s="750"/>
    </row>
    <row r="148" spans="1:67" s="780" customFormat="1">
      <c r="A148" s="851"/>
      <c r="M148" s="750"/>
      <c r="N148" s="750"/>
      <c r="O148" s="750"/>
      <c r="P148" s="750"/>
      <c r="Q148" s="750"/>
      <c r="R148" s="750"/>
      <c r="S148" s="750"/>
      <c r="T148" s="750"/>
      <c r="U148" s="750"/>
      <c r="V148" s="750"/>
      <c r="W148" s="750"/>
      <c r="X148" s="750"/>
      <c r="Y148" s="750"/>
      <c r="Z148" s="750"/>
      <c r="AA148" s="750"/>
      <c r="AB148" s="750"/>
      <c r="AC148" s="750"/>
      <c r="AD148" s="750"/>
      <c r="AE148" s="750"/>
      <c r="AF148" s="750"/>
      <c r="AG148" s="750"/>
      <c r="AH148" s="750"/>
      <c r="AI148" s="750"/>
      <c r="AJ148" s="750"/>
      <c r="AK148" s="750"/>
      <c r="AL148" s="750"/>
      <c r="AM148" s="750"/>
      <c r="AN148" s="750"/>
      <c r="AO148" s="750"/>
      <c r="AP148" s="750"/>
      <c r="AQ148" s="750"/>
      <c r="AR148" s="750"/>
      <c r="AS148" s="750"/>
      <c r="AT148" s="750"/>
      <c r="AU148" s="750"/>
      <c r="AV148" s="750"/>
      <c r="AW148" s="750"/>
      <c r="AX148" s="750"/>
      <c r="AY148" s="750"/>
      <c r="AZ148" s="750"/>
      <c r="BA148" s="750"/>
      <c r="BB148" s="750"/>
      <c r="BC148" s="750"/>
      <c r="BD148" s="750"/>
      <c r="BE148" s="750"/>
      <c r="BF148" s="750"/>
      <c r="BG148" s="750"/>
      <c r="BH148" s="750"/>
      <c r="BI148" s="750"/>
      <c r="BJ148" s="750"/>
      <c r="BK148" s="750"/>
      <c r="BL148" s="750"/>
      <c r="BM148" s="750"/>
      <c r="BN148" s="750"/>
      <c r="BO148" s="750"/>
    </row>
    <row r="149" spans="1:67" s="780" customFormat="1">
      <c r="A149" s="851"/>
      <c r="M149" s="750"/>
      <c r="N149" s="750"/>
      <c r="O149" s="750"/>
      <c r="P149" s="750"/>
      <c r="Q149" s="750"/>
      <c r="R149" s="750"/>
      <c r="S149" s="750"/>
      <c r="T149" s="750"/>
      <c r="U149" s="750"/>
      <c r="V149" s="750"/>
      <c r="W149" s="750"/>
      <c r="X149" s="750"/>
      <c r="Y149" s="750"/>
      <c r="Z149" s="750"/>
      <c r="AA149" s="750"/>
      <c r="AB149" s="750"/>
      <c r="AC149" s="750"/>
      <c r="AD149" s="750"/>
      <c r="AE149" s="750"/>
      <c r="AF149" s="750"/>
      <c r="AG149" s="750"/>
      <c r="AH149" s="750"/>
      <c r="AI149" s="750"/>
      <c r="AJ149" s="750"/>
      <c r="AK149" s="750"/>
      <c r="AL149" s="750"/>
      <c r="AM149" s="750"/>
      <c r="AN149" s="750"/>
      <c r="AO149" s="750"/>
      <c r="AP149" s="750"/>
      <c r="AQ149" s="750"/>
      <c r="AR149" s="750"/>
      <c r="AS149" s="750"/>
      <c r="AT149" s="750"/>
      <c r="AU149" s="750"/>
      <c r="AV149" s="750"/>
      <c r="AW149" s="750"/>
      <c r="AX149" s="750"/>
      <c r="AY149" s="750"/>
      <c r="AZ149" s="750"/>
      <c r="BA149" s="750"/>
      <c r="BB149" s="750"/>
      <c r="BC149" s="750"/>
      <c r="BD149" s="750"/>
      <c r="BE149" s="750"/>
      <c r="BF149" s="750"/>
      <c r="BG149" s="750"/>
      <c r="BH149" s="750"/>
      <c r="BI149" s="750"/>
      <c r="BJ149" s="750"/>
      <c r="BK149" s="750"/>
      <c r="BL149" s="750"/>
      <c r="BM149" s="750"/>
      <c r="BN149" s="750"/>
      <c r="BO149" s="750"/>
    </row>
    <row r="150" spans="1:67" s="780" customFormat="1">
      <c r="A150" s="851"/>
      <c r="M150" s="750"/>
      <c r="N150" s="750"/>
      <c r="O150" s="750"/>
      <c r="P150" s="750"/>
      <c r="Q150" s="750"/>
      <c r="R150" s="750"/>
      <c r="S150" s="750"/>
      <c r="T150" s="750"/>
      <c r="U150" s="750"/>
      <c r="V150" s="750"/>
      <c r="W150" s="750"/>
      <c r="X150" s="750"/>
      <c r="Y150" s="750"/>
      <c r="Z150" s="750"/>
      <c r="AA150" s="750"/>
      <c r="AB150" s="750"/>
      <c r="AC150" s="750"/>
      <c r="AD150" s="750"/>
      <c r="AE150" s="750"/>
      <c r="AF150" s="750"/>
      <c r="AG150" s="750"/>
      <c r="AH150" s="750"/>
      <c r="AI150" s="750"/>
      <c r="AJ150" s="750"/>
      <c r="AK150" s="750"/>
      <c r="AL150" s="750"/>
      <c r="AM150" s="750"/>
      <c r="AN150" s="750"/>
      <c r="AO150" s="750"/>
      <c r="AP150" s="750"/>
      <c r="AQ150" s="750"/>
      <c r="AR150" s="750"/>
      <c r="AS150" s="750"/>
      <c r="AT150" s="750"/>
      <c r="AU150" s="750"/>
      <c r="AV150" s="750"/>
      <c r="AW150" s="750"/>
      <c r="AX150" s="750"/>
      <c r="AY150" s="750"/>
      <c r="AZ150" s="750"/>
      <c r="BA150" s="750"/>
      <c r="BB150" s="750"/>
      <c r="BC150" s="750"/>
      <c r="BD150" s="750"/>
      <c r="BE150" s="750"/>
      <c r="BF150" s="750"/>
      <c r="BG150" s="750"/>
      <c r="BH150" s="750"/>
      <c r="BI150" s="750"/>
      <c r="BJ150" s="750"/>
      <c r="BK150" s="750"/>
      <c r="BL150" s="750"/>
      <c r="BM150" s="750"/>
      <c r="BN150" s="750"/>
      <c r="BO150" s="750"/>
    </row>
    <row r="151" spans="1:67" s="780" customFormat="1">
      <c r="A151" s="851"/>
      <c r="M151" s="750"/>
      <c r="N151" s="750"/>
      <c r="O151" s="750"/>
      <c r="P151" s="750"/>
      <c r="Q151" s="750"/>
      <c r="R151" s="750"/>
      <c r="S151" s="750"/>
      <c r="T151" s="750"/>
      <c r="U151" s="750"/>
      <c r="V151" s="750"/>
      <c r="W151" s="750"/>
      <c r="X151" s="750"/>
      <c r="Y151" s="750"/>
      <c r="Z151" s="750"/>
      <c r="AA151" s="750"/>
      <c r="AB151" s="750"/>
      <c r="AC151" s="750"/>
      <c r="AD151" s="750"/>
      <c r="AE151" s="750"/>
      <c r="AF151" s="750"/>
      <c r="AG151" s="750"/>
      <c r="AH151" s="750"/>
      <c r="AI151" s="750"/>
      <c r="AJ151" s="750"/>
      <c r="AK151" s="750"/>
      <c r="AL151" s="750"/>
      <c r="AM151" s="750"/>
      <c r="AN151" s="750"/>
      <c r="AO151" s="750"/>
      <c r="AP151" s="750"/>
      <c r="AQ151" s="750"/>
      <c r="AR151" s="750"/>
      <c r="AS151" s="750"/>
      <c r="AT151" s="750"/>
      <c r="AU151" s="750"/>
      <c r="AV151" s="750"/>
      <c r="AW151" s="750"/>
      <c r="AX151" s="750"/>
      <c r="AY151" s="750"/>
      <c r="AZ151" s="750"/>
      <c r="BA151" s="750"/>
      <c r="BB151" s="750"/>
      <c r="BC151" s="750"/>
      <c r="BD151" s="750"/>
      <c r="BE151" s="750"/>
      <c r="BF151" s="750"/>
      <c r="BG151" s="750"/>
      <c r="BH151" s="750"/>
      <c r="BI151" s="750"/>
      <c r="BJ151" s="750"/>
      <c r="BK151" s="750"/>
      <c r="BL151" s="750"/>
      <c r="BM151" s="750"/>
      <c r="BN151" s="750"/>
      <c r="BO151" s="750"/>
    </row>
    <row r="152" spans="1:67" s="780" customFormat="1">
      <c r="A152" s="851"/>
      <c r="M152" s="750"/>
      <c r="N152" s="750"/>
      <c r="O152" s="750"/>
      <c r="P152" s="750"/>
      <c r="Q152" s="750"/>
      <c r="R152" s="750"/>
      <c r="S152" s="750"/>
      <c r="T152" s="750"/>
      <c r="U152" s="750"/>
      <c r="V152" s="750"/>
      <c r="W152" s="750"/>
      <c r="X152" s="750"/>
      <c r="Y152" s="750"/>
      <c r="Z152" s="750"/>
      <c r="AA152" s="750"/>
      <c r="AB152" s="750"/>
      <c r="AC152" s="750"/>
      <c r="AD152" s="750"/>
      <c r="AE152" s="750"/>
      <c r="AF152" s="750"/>
      <c r="AG152" s="750"/>
      <c r="AH152" s="750"/>
      <c r="AI152" s="750"/>
      <c r="AJ152" s="750"/>
      <c r="AK152" s="750"/>
      <c r="AL152" s="750"/>
      <c r="AM152" s="750"/>
      <c r="AN152" s="750"/>
      <c r="AO152" s="750"/>
      <c r="AP152" s="750"/>
      <c r="AQ152" s="750"/>
      <c r="AR152" s="750"/>
      <c r="AS152" s="750"/>
      <c r="AT152" s="750"/>
      <c r="AU152" s="750"/>
      <c r="AV152" s="750"/>
      <c r="AW152" s="750"/>
      <c r="AX152" s="750"/>
      <c r="AY152" s="750"/>
      <c r="AZ152" s="750"/>
      <c r="BA152" s="750"/>
      <c r="BB152" s="750"/>
      <c r="BC152" s="750"/>
      <c r="BD152" s="750"/>
      <c r="BE152" s="750"/>
      <c r="BF152" s="750"/>
      <c r="BG152" s="750"/>
      <c r="BH152" s="750"/>
      <c r="BI152" s="750"/>
      <c r="BJ152" s="750"/>
      <c r="BK152" s="750"/>
      <c r="BL152" s="750"/>
      <c r="BM152" s="750"/>
      <c r="BN152" s="750"/>
      <c r="BO152" s="750"/>
    </row>
    <row r="153" spans="1:67" s="780" customFormat="1">
      <c r="A153" s="851"/>
      <c r="M153" s="750"/>
      <c r="N153" s="750"/>
      <c r="O153" s="750"/>
      <c r="P153" s="750"/>
      <c r="Q153" s="750"/>
      <c r="R153" s="750"/>
      <c r="S153" s="750"/>
      <c r="T153" s="750"/>
      <c r="U153" s="750"/>
      <c r="V153" s="750"/>
      <c r="W153" s="750"/>
      <c r="X153" s="750"/>
      <c r="Y153" s="750"/>
      <c r="Z153" s="750"/>
      <c r="AA153" s="750"/>
      <c r="AB153" s="750"/>
      <c r="AC153" s="750"/>
      <c r="AD153" s="750"/>
      <c r="AE153" s="750"/>
      <c r="AF153" s="750"/>
      <c r="AG153" s="750"/>
      <c r="AH153" s="750"/>
      <c r="AI153" s="750"/>
      <c r="AJ153" s="750"/>
      <c r="AK153" s="750"/>
      <c r="AL153" s="750"/>
      <c r="AM153" s="750"/>
      <c r="AN153" s="750"/>
      <c r="AO153" s="750"/>
      <c r="AP153" s="750"/>
      <c r="AQ153" s="750"/>
      <c r="AR153" s="750"/>
      <c r="AS153" s="750"/>
      <c r="AT153" s="750"/>
      <c r="AU153" s="750"/>
      <c r="AV153" s="750"/>
      <c r="AW153" s="750"/>
      <c r="AX153" s="750"/>
      <c r="AY153" s="750"/>
      <c r="AZ153" s="750"/>
      <c r="BA153" s="750"/>
      <c r="BB153" s="750"/>
      <c r="BC153" s="750"/>
      <c r="BD153" s="750"/>
      <c r="BE153" s="750"/>
      <c r="BF153" s="750"/>
      <c r="BG153" s="750"/>
      <c r="BH153" s="750"/>
      <c r="BI153" s="750"/>
      <c r="BJ153" s="750"/>
      <c r="BK153" s="750"/>
      <c r="BL153" s="750"/>
      <c r="BM153" s="750"/>
      <c r="BN153" s="750"/>
      <c r="BO153" s="750"/>
    </row>
    <row r="154" spans="1:67" s="780" customFormat="1">
      <c r="A154" s="851"/>
      <c r="M154" s="750"/>
      <c r="N154" s="750"/>
      <c r="O154" s="750"/>
      <c r="P154" s="750"/>
      <c r="Q154" s="750"/>
      <c r="R154" s="750"/>
      <c r="S154" s="750"/>
      <c r="T154" s="750"/>
      <c r="U154" s="750"/>
      <c r="V154" s="750"/>
      <c r="W154" s="750"/>
      <c r="X154" s="750"/>
      <c r="Y154" s="750"/>
      <c r="Z154" s="750"/>
      <c r="AA154" s="750"/>
      <c r="AB154" s="750"/>
      <c r="AC154" s="750"/>
      <c r="AD154" s="750"/>
      <c r="AE154" s="750"/>
      <c r="AF154" s="750"/>
      <c r="AG154" s="750"/>
      <c r="AH154" s="750"/>
      <c r="AI154" s="750"/>
      <c r="AJ154" s="750"/>
      <c r="AK154" s="750"/>
      <c r="AL154" s="750"/>
      <c r="AM154" s="750"/>
      <c r="AN154" s="750"/>
      <c r="AO154" s="750"/>
      <c r="AP154" s="750"/>
      <c r="AQ154" s="750"/>
      <c r="AR154" s="750"/>
      <c r="AS154" s="750"/>
      <c r="AT154" s="750"/>
      <c r="AU154" s="750"/>
      <c r="AV154" s="750"/>
      <c r="AW154" s="750"/>
      <c r="AX154" s="750"/>
      <c r="AY154" s="750"/>
      <c r="AZ154" s="750"/>
      <c r="BA154" s="750"/>
      <c r="BB154" s="750"/>
      <c r="BC154" s="750"/>
      <c r="BD154" s="750"/>
      <c r="BE154" s="750"/>
      <c r="BF154" s="750"/>
      <c r="BG154" s="750"/>
      <c r="BH154" s="750"/>
      <c r="BI154" s="750"/>
      <c r="BJ154" s="750"/>
      <c r="BK154" s="750"/>
      <c r="BL154" s="750"/>
      <c r="BM154" s="750"/>
      <c r="BN154" s="750"/>
      <c r="BO154" s="750"/>
    </row>
    <row r="155" spans="1:67" s="780" customFormat="1">
      <c r="A155" s="851"/>
      <c r="M155" s="750"/>
      <c r="N155" s="750"/>
      <c r="O155" s="750"/>
      <c r="P155" s="750"/>
      <c r="Q155" s="750"/>
      <c r="R155" s="750"/>
      <c r="S155" s="750"/>
      <c r="T155" s="750"/>
      <c r="U155" s="750"/>
      <c r="V155" s="750"/>
      <c r="W155" s="750"/>
      <c r="X155" s="750"/>
      <c r="Y155" s="750"/>
      <c r="Z155" s="750"/>
      <c r="AA155" s="750"/>
      <c r="AB155" s="750"/>
      <c r="AC155" s="750"/>
      <c r="AD155" s="750"/>
      <c r="AE155" s="750"/>
      <c r="AF155" s="750"/>
      <c r="AG155" s="750"/>
      <c r="AH155" s="750"/>
      <c r="AI155" s="750"/>
      <c r="AJ155" s="750"/>
      <c r="AK155" s="750"/>
      <c r="AL155" s="750"/>
      <c r="AM155" s="750"/>
      <c r="AN155" s="750"/>
      <c r="AO155" s="750"/>
      <c r="AP155" s="750"/>
      <c r="AQ155" s="750"/>
      <c r="AR155" s="750"/>
      <c r="AS155" s="750"/>
      <c r="AT155" s="750"/>
      <c r="AU155" s="750"/>
      <c r="AV155" s="750"/>
      <c r="AW155" s="750"/>
      <c r="AX155" s="750"/>
      <c r="AY155" s="750"/>
      <c r="AZ155" s="750"/>
      <c r="BA155" s="750"/>
      <c r="BB155" s="750"/>
      <c r="BC155" s="750"/>
      <c r="BD155" s="750"/>
      <c r="BE155" s="750"/>
      <c r="BF155" s="750"/>
      <c r="BG155" s="750"/>
      <c r="BH155" s="750"/>
      <c r="BI155" s="750"/>
      <c r="BJ155" s="750"/>
      <c r="BK155" s="750"/>
      <c r="BL155" s="750"/>
      <c r="BM155" s="750"/>
      <c r="BN155" s="750"/>
      <c r="BO155" s="750"/>
    </row>
    <row r="156" spans="1:67" s="780" customFormat="1">
      <c r="A156" s="851"/>
      <c r="M156" s="750"/>
      <c r="N156" s="750"/>
      <c r="O156" s="750"/>
      <c r="P156" s="750"/>
      <c r="Q156" s="750"/>
      <c r="R156" s="750"/>
      <c r="S156" s="750"/>
      <c r="T156" s="750"/>
      <c r="U156" s="750"/>
      <c r="V156" s="750"/>
      <c r="W156" s="750"/>
      <c r="X156" s="750"/>
      <c r="Y156" s="750"/>
      <c r="Z156" s="750"/>
      <c r="AA156" s="750"/>
      <c r="AB156" s="750"/>
      <c r="AC156" s="750"/>
      <c r="AD156" s="750"/>
      <c r="AE156" s="750"/>
      <c r="AF156" s="750"/>
      <c r="AG156" s="750"/>
      <c r="AH156" s="750"/>
      <c r="AI156" s="750"/>
      <c r="AJ156" s="750"/>
      <c r="AK156" s="750"/>
      <c r="AL156" s="750"/>
      <c r="AM156" s="750"/>
      <c r="AN156" s="750"/>
      <c r="AO156" s="750"/>
      <c r="AP156" s="750"/>
      <c r="AQ156" s="750"/>
      <c r="AR156" s="750"/>
      <c r="AS156" s="750"/>
      <c r="AT156" s="750"/>
      <c r="AU156" s="750"/>
      <c r="AV156" s="750"/>
      <c r="AW156" s="750"/>
      <c r="AX156" s="750"/>
      <c r="AY156" s="750"/>
      <c r="AZ156" s="750"/>
      <c r="BA156" s="750"/>
      <c r="BB156" s="750"/>
      <c r="BC156" s="750"/>
      <c r="BD156" s="750"/>
      <c r="BE156" s="750"/>
      <c r="BF156" s="750"/>
      <c r="BG156" s="750"/>
      <c r="BH156" s="750"/>
      <c r="BI156" s="750"/>
      <c r="BJ156" s="750"/>
      <c r="BK156" s="750"/>
      <c r="BL156" s="750"/>
      <c r="BM156" s="750"/>
      <c r="BN156" s="750"/>
      <c r="BO156" s="750"/>
    </row>
    <row r="157" spans="1:67" s="780" customFormat="1">
      <c r="A157" s="851"/>
      <c r="M157" s="750"/>
      <c r="N157" s="750"/>
      <c r="O157" s="750"/>
      <c r="P157" s="750"/>
      <c r="Q157" s="750"/>
      <c r="R157" s="750"/>
      <c r="S157" s="750"/>
      <c r="T157" s="750"/>
      <c r="U157" s="750"/>
      <c r="V157" s="750"/>
      <c r="W157" s="750"/>
      <c r="X157" s="750"/>
      <c r="Y157" s="750"/>
      <c r="Z157" s="750"/>
      <c r="AA157" s="750"/>
      <c r="AB157" s="750"/>
      <c r="AC157" s="750"/>
      <c r="AD157" s="750"/>
      <c r="AE157" s="750"/>
      <c r="AF157" s="750"/>
      <c r="AG157" s="750"/>
      <c r="AH157" s="750"/>
      <c r="AI157" s="750"/>
      <c r="AJ157" s="750"/>
      <c r="AK157" s="750"/>
      <c r="AL157" s="750"/>
      <c r="AM157" s="750"/>
      <c r="AN157" s="750"/>
      <c r="AO157" s="750"/>
      <c r="AP157" s="750"/>
      <c r="AQ157" s="750"/>
      <c r="AR157" s="750"/>
      <c r="AS157" s="750"/>
      <c r="AT157" s="750"/>
      <c r="AU157" s="750"/>
      <c r="AV157" s="750"/>
      <c r="AW157" s="750"/>
      <c r="AX157" s="750"/>
      <c r="AY157" s="750"/>
      <c r="AZ157" s="750"/>
      <c r="BA157" s="750"/>
      <c r="BB157" s="750"/>
      <c r="BC157" s="750"/>
      <c r="BD157" s="750"/>
      <c r="BE157" s="750"/>
      <c r="BF157" s="750"/>
      <c r="BG157" s="750"/>
      <c r="BH157" s="750"/>
      <c r="BI157" s="750"/>
      <c r="BJ157" s="750"/>
      <c r="BK157" s="750"/>
      <c r="BL157" s="750"/>
      <c r="BM157" s="750"/>
      <c r="BN157" s="750"/>
      <c r="BO157" s="750"/>
    </row>
    <row r="158" spans="1:67" s="780" customFormat="1">
      <c r="A158" s="851"/>
      <c r="M158" s="750"/>
      <c r="N158" s="750"/>
      <c r="O158" s="750"/>
      <c r="P158" s="750"/>
      <c r="Q158" s="750"/>
      <c r="R158" s="750"/>
      <c r="S158" s="750"/>
      <c r="T158" s="750"/>
      <c r="U158" s="750"/>
      <c r="V158" s="750"/>
      <c r="W158" s="750"/>
      <c r="X158" s="750"/>
      <c r="Y158" s="750"/>
      <c r="Z158" s="750"/>
      <c r="AA158" s="750"/>
      <c r="AB158" s="750"/>
      <c r="AC158" s="750"/>
      <c r="AD158" s="750"/>
      <c r="AE158" s="750"/>
      <c r="AF158" s="750"/>
      <c r="AG158" s="750"/>
      <c r="AH158" s="750"/>
      <c r="AI158" s="750"/>
      <c r="AJ158" s="750"/>
      <c r="AK158" s="750"/>
      <c r="AL158" s="750"/>
      <c r="AM158" s="750"/>
      <c r="AN158" s="750"/>
      <c r="AO158" s="750"/>
      <c r="AP158" s="750"/>
      <c r="AQ158" s="750"/>
      <c r="AR158" s="750"/>
      <c r="AS158" s="750"/>
      <c r="AT158" s="750"/>
      <c r="AU158" s="750"/>
      <c r="AV158" s="750"/>
      <c r="AW158" s="750"/>
      <c r="AX158" s="750"/>
      <c r="AY158" s="750"/>
      <c r="AZ158" s="750"/>
      <c r="BA158" s="750"/>
      <c r="BB158" s="750"/>
      <c r="BC158" s="750"/>
      <c r="BD158" s="750"/>
      <c r="BE158" s="750"/>
      <c r="BF158" s="750"/>
      <c r="BG158" s="750"/>
      <c r="BH158" s="750"/>
      <c r="BI158" s="750"/>
      <c r="BJ158" s="750"/>
      <c r="BK158" s="750"/>
      <c r="BL158" s="750"/>
      <c r="BM158" s="750"/>
      <c r="BN158" s="750"/>
      <c r="BO158" s="750"/>
    </row>
    <row r="159" spans="1:67" s="780" customFormat="1">
      <c r="A159" s="851"/>
      <c r="M159" s="750"/>
      <c r="N159" s="750"/>
      <c r="O159" s="750"/>
      <c r="P159" s="750"/>
      <c r="Q159" s="750"/>
      <c r="R159" s="750"/>
      <c r="S159" s="750"/>
      <c r="T159" s="750"/>
      <c r="U159" s="750"/>
      <c r="V159" s="750"/>
      <c r="W159" s="750"/>
      <c r="X159" s="750"/>
      <c r="Y159" s="750"/>
      <c r="Z159" s="750"/>
      <c r="AA159" s="750"/>
      <c r="AB159" s="750"/>
      <c r="AC159" s="750"/>
      <c r="AD159" s="750"/>
      <c r="AE159" s="750"/>
      <c r="AF159" s="750"/>
      <c r="AG159" s="750"/>
      <c r="AH159" s="750"/>
      <c r="AI159" s="750"/>
      <c r="AJ159" s="750"/>
      <c r="AK159" s="750"/>
      <c r="AL159" s="750"/>
      <c r="AM159" s="750"/>
      <c r="AN159" s="750"/>
      <c r="AO159" s="750"/>
      <c r="AP159" s="750"/>
      <c r="AQ159" s="750"/>
      <c r="AR159" s="750"/>
      <c r="AS159" s="750"/>
      <c r="AT159" s="750"/>
      <c r="AU159" s="750"/>
      <c r="AV159" s="750"/>
      <c r="AW159" s="750"/>
      <c r="AX159" s="750"/>
      <c r="AY159" s="750"/>
      <c r="AZ159" s="750"/>
      <c r="BA159" s="750"/>
      <c r="BB159" s="750"/>
      <c r="BC159" s="750"/>
      <c r="BD159" s="750"/>
      <c r="BE159" s="750"/>
      <c r="BF159" s="750"/>
      <c r="BG159" s="750"/>
      <c r="BH159" s="750"/>
      <c r="BI159" s="750"/>
      <c r="BJ159" s="750"/>
      <c r="BK159" s="750"/>
      <c r="BL159" s="750"/>
      <c r="BM159" s="750"/>
      <c r="BN159" s="750"/>
      <c r="BO159" s="750"/>
    </row>
    <row r="160" spans="1:67" s="780" customFormat="1">
      <c r="A160" s="851"/>
      <c r="M160" s="750"/>
      <c r="N160" s="750"/>
      <c r="O160" s="750"/>
      <c r="P160" s="750"/>
      <c r="Q160" s="750"/>
      <c r="R160" s="750"/>
      <c r="S160" s="750"/>
      <c r="T160" s="750"/>
      <c r="U160" s="750"/>
      <c r="V160" s="750"/>
      <c r="W160" s="750"/>
      <c r="X160" s="750"/>
      <c r="Y160" s="750"/>
      <c r="Z160" s="750"/>
      <c r="AA160" s="750"/>
      <c r="AB160" s="750"/>
      <c r="AC160" s="750"/>
      <c r="AD160" s="750"/>
      <c r="AE160" s="750"/>
      <c r="AF160" s="750"/>
      <c r="AG160" s="750"/>
      <c r="AH160" s="750"/>
      <c r="AI160" s="750"/>
      <c r="AJ160" s="750"/>
      <c r="AK160" s="750"/>
      <c r="AL160" s="750"/>
      <c r="AM160" s="750"/>
      <c r="AN160" s="750"/>
      <c r="AO160" s="750"/>
      <c r="AP160" s="750"/>
      <c r="AQ160" s="750"/>
      <c r="AR160" s="750"/>
      <c r="AS160" s="750"/>
      <c r="AT160" s="750"/>
      <c r="AU160" s="750"/>
      <c r="AV160" s="750"/>
      <c r="AW160" s="750"/>
      <c r="AX160" s="750"/>
      <c r="AY160" s="750"/>
      <c r="AZ160" s="750"/>
      <c r="BA160" s="750"/>
      <c r="BB160" s="750"/>
      <c r="BC160" s="750"/>
      <c r="BD160" s="750"/>
      <c r="BE160" s="750"/>
      <c r="BF160" s="750"/>
      <c r="BG160" s="750"/>
      <c r="BH160" s="750"/>
      <c r="BI160" s="750"/>
      <c r="BJ160" s="750"/>
      <c r="BK160" s="750"/>
      <c r="BL160" s="750"/>
      <c r="BM160" s="750"/>
      <c r="BN160" s="750"/>
      <c r="BO160" s="750"/>
    </row>
    <row r="161" spans="1:67" s="780" customFormat="1">
      <c r="A161" s="851"/>
      <c r="M161" s="750"/>
      <c r="N161" s="750"/>
      <c r="O161" s="750"/>
      <c r="P161" s="750"/>
      <c r="Q161" s="750"/>
      <c r="R161" s="750"/>
      <c r="S161" s="750"/>
      <c r="T161" s="750"/>
      <c r="U161" s="750"/>
      <c r="V161" s="750"/>
      <c r="W161" s="750"/>
      <c r="X161" s="750"/>
      <c r="Y161" s="750"/>
      <c r="Z161" s="750"/>
      <c r="AA161" s="750"/>
      <c r="AB161" s="750"/>
      <c r="AC161" s="750"/>
      <c r="AD161" s="750"/>
      <c r="AE161" s="750"/>
      <c r="AF161" s="750"/>
      <c r="AG161" s="750"/>
      <c r="AH161" s="750"/>
      <c r="AI161" s="750"/>
      <c r="AJ161" s="750"/>
      <c r="AK161" s="750"/>
      <c r="AL161" s="750"/>
      <c r="AM161" s="750"/>
      <c r="AN161" s="750"/>
      <c r="AO161" s="750"/>
      <c r="AP161" s="750"/>
      <c r="AQ161" s="750"/>
      <c r="AR161" s="750"/>
      <c r="AS161" s="750"/>
      <c r="AT161" s="750"/>
      <c r="AU161" s="750"/>
      <c r="AV161" s="750"/>
      <c r="AW161" s="750"/>
      <c r="AX161" s="750"/>
      <c r="AY161" s="750"/>
      <c r="AZ161" s="750"/>
      <c r="BA161" s="750"/>
      <c r="BB161" s="750"/>
      <c r="BC161" s="750"/>
      <c r="BD161" s="750"/>
      <c r="BE161" s="750"/>
      <c r="BF161" s="750"/>
      <c r="BG161" s="750"/>
      <c r="BH161" s="750"/>
      <c r="BI161" s="750"/>
      <c r="BJ161" s="750"/>
      <c r="BK161" s="750"/>
      <c r="BL161" s="750"/>
      <c r="BM161" s="750"/>
      <c r="BN161" s="750"/>
      <c r="BO161" s="750"/>
    </row>
    <row r="162" spans="1:67" s="780" customFormat="1">
      <c r="A162" s="851"/>
      <c r="M162" s="750"/>
      <c r="N162" s="750"/>
      <c r="O162" s="750"/>
      <c r="P162" s="750"/>
      <c r="Q162" s="750"/>
      <c r="R162" s="750"/>
      <c r="S162" s="750"/>
      <c r="T162" s="750"/>
      <c r="U162" s="750"/>
      <c r="V162" s="750"/>
      <c r="W162" s="750"/>
      <c r="X162" s="750"/>
      <c r="Y162" s="750"/>
      <c r="Z162" s="750"/>
      <c r="AA162" s="750"/>
      <c r="AB162" s="750"/>
      <c r="AC162" s="750"/>
      <c r="AD162" s="750"/>
      <c r="AE162" s="750"/>
      <c r="AF162" s="750"/>
      <c r="AG162" s="750"/>
      <c r="AH162" s="750"/>
      <c r="AI162" s="750"/>
      <c r="AJ162" s="750"/>
      <c r="AK162" s="750"/>
      <c r="AL162" s="750"/>
      <c r="AM162" s="750"/>
      <c r="AN162" s="750"/>
      <c r="AO162" s="750"/>
      <c r="AP162" s="750"/>
      <c r="AQ162" s="750"/>
      <c r="AR162" s="750"/>
      <c r="AS162" s="750"/>
      <c r="AT162" s="750"/>
      <c r="AU162" s="750"/>
      <c r="AV162" s="750"/>
      <c r="AW162" s="750"/>
      <c r="AX162" s="750"/>
      <c r="AY162" s="750"/>
      <c r="AZ162" s="750"/>
      <c r="BA162" s="750"/>
      <c r="BB162" s="750"/>
      <c r="BC162" s="750"/>
      <c r="BD162" s="750"/>
      <c r="BE162" s="750"/>
      <c r="BF162" s="750"/>
      <c r="BG162" s="750"/>
      <c r="BH162" s="750"/>
      <c r="BI162" s="750"/>
      <c r="BJ162" s="750"/>
      <c r="BK162" s="750"/>
      <c r="BL162" s="750"/>
      <c r="BM162" s="750"/>
      <c r="BN162" s="750"/>
      <c r="BO162" s="750"/>
    </row>
    <row r="163" spans="1:67" s="780" customFormat="1">
      <c r="A163" s="851"/>
      <c r="M163" s="750"/>
      <c r="N163" s="750"/>
      <c r="O163" s="750"/>
      <c r="P163" s="750"/>
      <c r="Q163" s="750"/>
      <c r="R163" s="750"/>
      <c r="S163" s="750"/>
      <c r="T163" s="750"/>
      <c r="U163" s="750"/>
      <c r="V163" s="750"/>
      <c r="W163" s="750"/>
      <c r="X163" s="750"/>
      <c r="Y163" s="750"/>
      <c r="Z163" s="750"/>
      <c r="AA163" s="750"/>
      <c r="AB163" s="750"/>
      <c r="AC163" s="750"/>
      <c r="AD163" s="750"/>
      <c r="AE163" s="750"/>
      <c r="AF163" s="750"/>
      <c r="AG163" s="750"/>
      <c r="AH163" s="750"/>
      <c r="AI163" s="750"/>
      <c r="AJ163" s="750"/>
      <c r="AK163" s="750"/>
      <c r="AL163" s="750"/>
      <c r="AM163" s="750"/>
      <c r="AN163" s="750"/>
      <c r="AO163" s="750"/>
      <c r="AP163" s="750"/>
      <c r="AQ163" s="750"/>
      <c r="AR163" s="750"/>
      <c r="AS163" s="750"/>
      <c r="AT163" s="750"/>
      <c r="AU163" s="750"/>
      <c r="AV163" s="750"/>
      <c r="AW163" s="750"/>
      <c r="AX163" s="750"/>
      <c r="AY163" s="750"/>
      <c r="AZ163" s="750"/>
      <c r="BA163" s="750"/>
      <c r="BB163" s="750"/>
      <c r="BC163" s="750"/>
      <c r="BD163" s="750"/>
      <c r="BE163" s="750"/>
      <c r="BF163" s="750"/>
      <c r="BG163" s="750"/>
      <c r="BH163" s="750"/>
      <c r="BI163" s="750"/>
      <c r="BJ163" s="750"/>
      <c r="BK163" s="750"/>
      <c r="BL163" s="750"/>
      <c r="BM163" s="750"/>
      <c r="BN163" s="750"/>
      <c r="BO163" s="750"/>
    </row>
    <row r="164" spans="1:67" s="780" customFormat="1">
      <c r="A164" s="851"/>
      <c r="M164" s="750"/>
      <c r="N164" s="750"/>
      <c r="O164" s="750"/>
      <c r="P164" s="750"/>
      <c r="Q164" s="750"/>
      <c r="R164" s="750"/>
      <c r="S164" s="750"/>
      <c r="T164" s="750"/>
      <c r="U164" s="750"/>
      <c r="V164" s="750"/>
      <c r="W164" s="750"/>
      <c r="X164" s="750"/>
      <c r="Y164" s="750"/>
      <c r="Z164" s="750"/>
      <c r="AA164" s="750"/>
      <c r="AB164" s="750"/>
      <c r="AC164" s="750"/>
      <c r="AD164" s="750"/>
      <c r="AE164" s="750"/>
      <c r="AF164" s="750"/>
      <c r="AG164" s="750"/>
      <c r="AH164" s="750"/>
      <c r="AI164" s="750"/>
      <c r="AJ164" s="750"/>
      <c r="AK164" s="750"/>
      <c r="AL164" s="750"/>
      <c r="AM164" s="750"/>
      <c r="AN164" s="750"/>
      <c r="AO164" s="750"/>
      <c r="AP164" s="750"/>
      <c r="AQ164" s="750"/>
      <c r="AR164" s="750"/>
      <c r="AS164" s="750"/>
      <c r="AT164" s="750"/>
      <c r="AU164" s="750"/>
      <c r="AV164" s="750"/>
      <c r="AW164" s="750"/>
      <c r="AX164" s="750"/>
      <c r="AY164" s="750"/>
      <c r="AZ164" s="750"/>
      <c r="BA164" s="750"/>
      <c r="BB164" s="750"/>
      <c r="BC164" s="750"/>
      <c r="BD164" s="750"/>
      <c r="BE164" s="750"/>
      <c r="BF164" s="750"/>
      <c r="BG164" s="750"/>
      <c r="BH164" s="750"/>
      <c r="BI164" s="750"/>
      <c r="BJ164" s="750"/>
      <c r="BK164" s="750"/>
      <c r="BL164" s="750"/>
      <c r="BM164" s="750"/>
      <c r="BN164" s="750"/>
      <c r="BO164" s="750"/>
    </row>
    <row r="165" spans="1:67" s="780" customFormat="1">
      <c r="A165" s="851"/>
      <c r="M165" s="750"/>
      <c r="N165" s="750"/>
      <c r="O165" s="750"/>
      <c r="P165" s="750"/>
      <c r="Q165" s="750"/>
      <c r="R165" s="750"/>
      <c r="S165" s="750"/>
      <c r="T165" s="750"/>
      <c r="U165" s="750"/>
      <c r="V165" s="750"/>
      <c r="W165" s="750"/>
      <c r="X165" s="750"/>
      <c r="Y165" s="750"/>
      <c r="Z165" s="750"/>
      <c r="AA165" s="750"/>
      <c r="AB165" s="750"/>
      <c r="AC165" s="750"/>
      <c r="AD165" s="750"/>
      <c r="AE165" s="750"/>
      <c r="AF165" s="750"/>
      <c r="AG165" s="750"/>
      <c r="AH165" s="750"/>
      <c r="AI165" s="750"/>
      <c r="AJ165" s="750"/>
      <c r="AK165" s="750"/>
      <c r="AL165" s="750"/>
      <c r="AM165" s="750"/>
      <c r="AN165" s="750"/>
      <c r="AO165" s="750"/>
      <c r="AP165" s="750"/>
      <c r="AQ165" s="750"/>
      <c r="AR165" s="750"/>
      <c r="AS165" s="750"/>
      <c r="AT165" s="750"/>
      <c r="AU165" s="750"/>
      <c r="AV165" s="750"/>
      <c r="AW165" s="750"/>
      <c r="AX165" s="750"/>
      <c r="AY165" s="750"/>
      <c r="AZ165" s="750"/>
      <c r="BA165" s="750"/>
      <c r="BB165" s="750"/>
      <c r="BC165" s="750"/>
      <c r="BD165" s="750"/>
      <c r="BE165" s="750"/>
      <c r="BF165" s="750"/>
      <c r="BG165" s="750"/>
      <c r="BH165" s="750"/>
      <c r="BI165" s="750"/>
      <c r="BJ165" s="750"/>
      <c r="BK165" s="750"/>
      <c r="BL165" s="750"/>
      <c r="BM165" s="750"/>
      <c r="BN165" s="750"/>
      <c r="BO165" s="750"/>
    </row>
    <row r="166" spans="1:67" s="780" customFormat="1">
      <c r="A166" s="851"/>
      <c r="M166" s="750"/>
      <c r="N166" s="750"/>
      <c r="O166" s="750"/>
      <c r="P166" s="750"/>
      <c r="Q166" s="750"/>
      <c r="R166" s="750"/>
      <c r="S166" s="750"/>
      <c r="T166" s="750"/>
      <c r="U166" s="750"/>
      <c r="V166" s="750"/>
      <c r="W166" s="750"/>
      <c r="X166" s="750"/>
      <c r="Y166" s="750"/>
      <c r="Z166" s="750"/>
      <c r="AA166" s="750"/>
      <c r="AB166" s="750"/>
      <c r="AC166" s="750"/>
      <c r="AD166" s="750"/>
      <c r="AE166" s="750"/>
      <c r="AF166" s="750"/>
      <c r="AG166" s="750"/>
      <c r="AH166" s="750"/>
      <c r="AI166" s="750"/>
      <c r="AJ166" s="750"/>
      <c r="AK166" s="750"/>
      <c r="AL166" s="750"/>
      <c r="AM166" s="750"/>
      <c r="AN166" s="750"/>
      <c r="AO166" s="750"/>
      <c r="AP166" s="750"/>
      <c r="AQ166" s="750"/>
      <c r="AR166" s="750"/>
      <c r="AS166" s="750"/>
      <c r="AT166" s="750"/>
      <c r="AU166" s="750"/>
      <c r="AV166" s="750"/>
      <c r="AW166" s="750"/>
      <c r="AX166" s="750"/>
      <c r="AY166" s="750"/>
      <c r="AZ166" s="750"/>
      <c r="BA166" s="750"/>
      <c r="BB166" s="750"/>
      <c r="BC166" s="750"/>
      <c r="BD166" s="750"/>
      <c r="BE166" s="750"/>
      <c r="BF166" s="750"/>
      <c r="BG166" s="750"/>
      <c r="BH166" s="750"/>
      <c r="BI166" s="750"/>
      <c r="BJ166" s="750"/>
      <c r="BK166" s="750"/>
      <c r="BL166" s="750"/>
      <c r="BM166" s="750"/>
      <c r="BN166" s="750"/>
      <c r="BO166" s="750"/>
    </row>
    <row r="167" spans="1:67" s="780" customFormat="1">
      <c r="A167" s="851"/>
      <c r="M167" s="750"/>
      <c r="N167" s="750"/>
      <c r="O167" s="750"/>
      <c r="P167" s="750"/>
      <c r="Q167" s="750"/>
      <c r="R167" s="750"/>
      <c r="S167" s="750"/>
      <c r="T167" s="750"/>
      <c r="U167" s="750"/>
      <c r="V167" s="750"/>
      <c r="W167" s="750"/>
      <c r="X167" s="750"/>
      <c r="Y167" s="750"/>
      <c r="Z167" s="750"/>
      <c r="AA167" s="750"/>
      <c r="AB167" s="750"/>
      <c r="AC167" s="750"/>
      <c r="AD167" s="750"/>
      <c r="AE167" s="750"/>
      <c r="AF167" s="750"/>
      <c r="AG167" s="750"/>
      <c r="AH167" s="750"/>
      <c r="AI167" s="750"/>
      <c r="AJ167" s="750"/>
      <c r="AK167" s="750"/>
      <c r="AL167" s="750"/>
      <c r="AM167" s="750"/>
      <c r="AN167" s="750"/>
      <c r="AO167" s="750"/>
      <c r="AP167" s="750"/>
      <c r="AQ167" s="750"/>
      <c r="AR167" s="750"/>
      <c r="AS167" s="750"/>
      <c r="AT167" s="750"/>
      <c r="AU167" s="750"/>
      <c r="AV167" s="750"/>
      <c r="AW167" s="750"/>
      <c r="AX167" s="750"/>
      <c r="AY167" s="750"/>
      <c r="AZ167" s="750"/>
      <c r="BA167" s="750"/>
      <c r="BB167" s="750"/>
      <c r="BC167" s="750"/>
      <c r="BD167" s="750"/>
      <c r="BE167" s="750"/>
      <c r="BF167" s="750"/>
      <c r="BG167" s="750"/>
      <c r="BH167" s="750"/>
      <c r="BI167" s="750"/>
      <c r="BJ167" s="750"/>
      <c r="BK167" s="750"/>
      <c r="BL167" s="750"/>
      <c r="BM167" s="750"/>
      <c r="BN167" s="750"/>
      <c r="BO167" s="750"/>
    </row>
    <row r="168" spans="1:67" s="780" customFormat="1">
      <c r="A168" s="851"/>
      <c r="M168" s="750"/>
      <c r="N168" s="750"/>
      <c r="O168" s="750"/>
      <c r="P168" s="750"/>
      <c r="Q168" s="750"/>
      <c r="R168" s="750"/>
      <c r="S168" s="750"/>
      <c r="T168" s="750"/>
      <c r="U168" s="750"/>
      <c r="V168" s="750"/>
      <c r="W168" s="750"/>
      <c r="X168" s="750"/>
      <c r="Y168" s="750"/>
      <c r="Z168" s="750"/>
      <c r="AA168" s="750"/>
      <c r="AB168" s="750"/>
      <c r="AC168" s="750"/>
      <c r="AD168" s="750"/>
      <c r="AE168" s="750"/>
      <c r="AF168" s="750"/>
      <c r="AG168" s="750"/>
      <c r="AH168" s="750"/>
      <c r="AI168" s="750"/>
      <c r="AJ168" s="750"/>
      <c r="AK168" s="750"/>
      <c r="AL168" s="750"/>
      <c r="AM168" s="750"/>
      <c r="AN168" s="750"/>
      <c r="AO168" s="750"/>
      <c r="AP168" s="750"/>
      <c r="AQ168" s="750"/>
      <c r="AR168" s="750"/>
      <c r="AS168" s="750"/>
      <c r="AT168" s="750"/>
      <c r="AU168" s="750"/>
      <c r="AV168" s="750"/>
      <c r="AW168" s="750"/>
      <c r="AX168" s="750"/>
      <c r="AY168" s="750"/>
      <c r="AZ168" s="750"/>
      <c r="BA168" s="750"/>
      <c r="BB168" s="750"/>
      <c r="BC168" s="750"/>
      <c r="BD168" s="750"/>
      <c r="BE168" s="750"/>
      <c r="BF168" s="750"/>
      <c r="BG168" s="750"/>
      <c r="BH168" s="750"/>
      <c r="BI168" s="750"/>
      <c r="BJ168" s="750"/>
      <c r="BK168" s="750"/>
      <c r="BL168" s="750"/>
      <c r="BM168" s="750"/>
      <c r="BN168" s="750"/>
      <c r="BO168" s="750"/>
    </row>
    <row r="169" spans="1:67" s="780" customFormat="1">
      <c r="A169" s="851"/>
      <c r="M169" s="750"/>
      <c r="N169" s="750"/>
      <c r="O169" s="750"/>
      <c r="P169" s="750"/>
      <c r="Q169" s="750"/>
      <c r="R169" s="750"/>
      <c r="S169" s="750"/>
      <c r="T169" s="750"/>
      <c r="U169" s="750"/>
      <c r="V169" s="750"/>
      <c r="W169" s="750"/>
      <c r="X169" s="750"/>
      <c r="Y169" s="750"/>
      <c r="Z169" s="750"/>
      <c r="AA169" s="750"/>
      <c r="AB169" s="750"/>
      <c r="AC169" s="750"/>
      <c r="AD169" s="750"/>
      <c r="AE169" s="750"/>
      <c r="AF169" s="750"/>
      <c r="AG169" s="750"/>
      <c r="AH169" s="750"/>
      <c r="AI169" s="750"/>
      <c r="AJ169" s="750"/>
      <c r="AK169" s="750"/>
      <c r="AL169" s="750"/>
      <c r="AM169" s="750"/>
      <c r="AN169" s="750"/>
      <c r="AO169" s="750"/>
      <c r="AP169" s="750"/>
      <c r="AQ169" s="750"/>
      <c r="AR169" s="750"/>
      <c r="AS169" s="750"/>
      <c r="AT169" s="750"/>
      <c r="AU169" s="750"/>
      <c r="AV169" s="750"/>
      <c r="AW169" s="750"/>
      <c r="AX169" s="750"/>
      <c r="AY169" s="750"/>
      <c r="AZ169" s="750"/>
      <c r="BA169" s="750"/>
      <c r="BB169" s="750"/>
      <c r="BC169" s="750"/>
      <c r="BD169" s="750"/>
      <c r="BE169" s="750"/>
      <c r="BF169" s="750"/>
      <c r="BG169" s="750"/>
      <c r="BH169" s="750"/>
      <c r="BI169" s="750"/>
      <c r="BJ169" s="750"/>
      <c r="BK169" s="750"/>
      <c r="BL169" s="750"/>
      <c r="BM169" s="750"/>
      <c r="BN169" s="750"/>
      <c r="BO169" s="750"/>
    </row>
    <row r="170" spans="1:67" s="780" customFormat="1">
      <c r="A170" s="851"/>
      <c r="M170" s="750"/>
      <c r="N170" s="750"/>
      <c r="O170" s="750"/>
      <c r="P170" s="750"/>
      <c r="Q170" s="750"/>
      <c r="R170" s="750"/>
      <c r="S170" s="750"/>
      <c r="T170" s="750"/>
      <c r="U170" s="750"/>
      <c r="V170" s="750"/>
      <c r="W170" s="750"/>
      <c r="X170" s="750"/>
      <c r="Y170" s="750"/>
      <c r="Z170" s="750"/>
      <c r="AA170" s="750"/>
      <c r="AB170" s="750"/>
      <c r="AC170" s="750"/>
      <c r="AD170" s="750"/>
      <c r="AE170" s="750"/>
      <c r="AF170" s="750"/>
      <c r="AG170" s="750"/>
      <c r="AH170" s="750"/>
      <c r="AI170" s="750"/>
      <c r="AJ170" s="750"/>
      <c r="AK170" s="750"/>
      <c r="AL170" s="750"/>
      <c r="AM170" s="750"/>
      <c r="AN170" s="750"/>
      <c r="AO170" s="750"/>
      <c r="AP170" s="750"/>
      <c r="AQ170" s="750"/>
      <c r="AR170" s="750"/>
      <c r="AS170" s="750"/>
      <c r="AT170" s="750"/>
      <c r="AU170" s="750"/>
      <c r="AV170" s="750"/>
      <c r="AW170" s="750"/>
      <c r="AX170" s="750"/>
      <c r="AY170" s="750"/>
      <c r="AZ170" s="750"/>
      <c r="BA170" s="750"/>
      <c r="BB170" s="750"/>
      <c r="BC170" s="750"/>
      <c r="BD170" s="750"/>
      <c r="BE170" s="750"/>
      <c r="BF170" s="750"/>
      <c r="BG170" s="750"/>
      <c r="BH170" s="750"/>
      <c r="BI170" s="750"/>
      <c r="BJ170" s="750"/>
      <c r="BK170" s="750"/>
      <c r="BL170" s="750"/>
      <c r="BM170" s="750"/>
      <c r="BN170" s="750"/>
      <c r="BO170" s="750"/>
    </row>
    <row r="171" spans="1:67" s="780" customFormat="1">
      <c r="A171" s="851"/>
      <c r="M171" s="750"/>
      <c r="N171" s="750"/>
      <c r="O171" s="750"/>
      <c r="P171" s="750"/>
      <c r="Q171" s="750"/>
      <c r="R171" s="750"/>
      <c r="S171" s="750"/>
      <c r="T171" s="750"/>
      <c r="U171" s="750"/>
      <c r="V171" s="750"/>
      <c r="W171" s="750"/>
      <c r="X171" s="750"/>
      <c r="Y171" s="750"/>
      <c r="Z171" s="750"/>
      <c r="AA171" s="750"/>
      <c r="AB171" s="750"/>
      <c r="AC171" s="750"/>
      <c r="AD171" s="750"/>
      <c r="AE171" s="750"/>
      <c r="AF171" s="750"/>
      <c r="AG171" s="750"/>
      <c r="AH171" s="750"/>
      <c r="AI171" s="750"/>
      <c r="AJ171" s="750"/>
      <c r="AK171" s="750"/>
      <c r="AL171" s="750"/>
      <c r="AM171" s="750"/>
      <c r="AN171" s="750"/>
      <c r="AO171" s="750"/>
      <c r="AP171" s="750"/>
      <c r="AQ171" s="750"/>
      <c r="AR171" s="750"/>
      <c r="AS171" s="750"/>
      <c r="AT171" s="750"/>
      <c r="AU171" s="750"/>
      <c r="AV171" s="750"/>
      <c r="AW171" s="750"/>
      <c r="AX171" s="750"/>
      <c r="AY171" s="750"/>
      <c r="AZ171" s="750"/>
      <c r="BA171" s="750"/>
      <c r="BB171" s="750"/>
      <c r="BC171" s="750"/>
      <c r="BD171" s="750"/>
      <c r="BE171" s="750"/>
      <c r="BF171" s="750"/>
      <c r="BG171" s="750"/>
      <c r="BH171" s="750"/>
      <c r="BI171" s="750"/>
      <c r="BJ171" s="750"/>
      <c r="BK171" s="750"/>
      <c r="BL171" s="750"/>
      <c r="BM171" s="750"/>
      <c r="BN171" s="750"/>
      <c r="BO171" s="750"/>
    </row>
    <row r="172" spans="1:67" s="780" customFormat="1">
      <c r="A172" s="851"/>
      <c r="M172" s="750"/>
      <c r="N172" s="750"/>
      <c r="O172" s="750"/>
      <c r="P172" s="750"/>
      <c r="Q172" s="750"/>
      <c r="R172" s="750"/>
      <c r="S172" s="750"/>
      <c r="T172" s="750"/>
      <c r="U172" s="750"/>
      <c r="V172" s="750"/>
      <c r="W172" s="750"/>
      <c r="X172" s="750"/>
      <c r="Y172" s="750"/>
      <c r="Z172" s="750"/>
      <c r="AA172" s="750"/>
      <c r="AB172" s="750"/>
      <c r="AC172" s="750"/>
      <c r="AD172" s="750"/>
      <c r="AE172" s="750"/>
      <c r="AF172" s="750"/>
      <c r="AG172" s="750"/>
      <c r="AH172" s="750"/>
      <c r="AI172" s="750"/>
      <c r="AJ172" s="750"/>
      <c r="AK172" s="750"/>
      <c r="AL172" s="750"/>
      <c r="AM172" s="750"/>
      <c r="AN172" s="750"/>
      <c r="AO172" s="750"/>
      <c r="AP172" s="750"/>
      <c r="AQ172" s="750"/>
      <c r="AR172" s="750"/>
      <c r="AS172" s="750"/>
      <c r="AT172" s="750"/>
      <c r="AU172" s="750"/>
      <c r="AV172" s="750"/>
      <c r="AW172" s="750"/>
      <c r="AX172" s="750"/>
      <c r="AY172" s="750"/>
      <c r="AZ172" s="750"/>
      <c r="BA172" s="750"/>
      <c r="BB172" s="750"/>
      <c r="BC172" s="750"/>
      <c r="BD172" s="750"/>
      <c r="BE172" s="750"/>
      <c r="BF172" s="750"/>
      <c r="BG172" s="750"/>
      <c r="BH172" s="750"/>
      <c r="BI172" s="750"/>
      <c r="BJ172" s="750"/>
      <c r="BK172" s="750"/>
      <c r="BL172" s="750"/>
      <c r="BM172" s="750"/>
      <c r="BN172" s="750"/>
      <c r="BO172" s="750"/>
    </row>
    <row r="173" spans="1:67" s="780" customFormat="1">
      <c r="A173" s="851"/>
      <c r="M173" s="750"/>
      <c r="N173" s="750"/>
      <c r="O173" s="750"/>
      <c r="P173" s="750"/>
      <c r="Q173" s="750"/>
      <c r="R173" s="750"/>
      <c r="S173" s="750"/>
      <c r="T173" s="750"/>
      <c r="U173" s="750"/>
      <c r="V173" s="750"/>
      <c r="W173" s="750"/>
      <c r="X173" s="750"/>
      <c r="Y173" s="750"/>
      <c r="Z173" s="750"/>
      <c r="AA173" s="750"/>
      <c r="AB173" s="750"/>
      <c r="AC173" s="750"/>
      <c r="AD173" s="750"/>
      <c r="AE173" s="750"/>
      <c r="AF173" s="750"/>
      <c r="AG173" s="750"/>
      <c r="AH173" s="750"/>
      <c r="AI173" s="750"/>
      <c r="AJ173" s="750"/>
      <c r="AK173" s="750"/>
      <c r="AL173" s="750"/>
      <c r="AM173" s="750"/>
      <c r="AN173" s="750"/>
      <c r="AO173" s="750"/>
      <c r="AP173" s="750"/>
      <c r="AQ173" s="750"/>
      <c r="AR173" s="750"/>
      <c r="AS173" s="750"/>
      <c r="AT173" s="750"/>
      <c r="AU173" s="750"/>
      <c r="AV173" s="750"/>
      <c r="AW173" s="750"/>
      <c r="AX173" s="750"/>
      <c r="AY173" s="750"/>
      <c r="AZ173" s="750"/>
      <c r="BA173" s="750"/>
      <c r="BB173" s="750"/>
      <c r="BC173" s="750"/>
      <c r="BD173" s="750"/>
      <c r="BE173" s="750"/>
      <c r="BF173" s="750"/>
      <c r="BG173" s="750"/>
      <c r="BH173" s="750"/>
      <c r="BI173" s="750"/>
      <c r="BJ173" s="750"/>
      <c r="BK173" s="750"/>
      <c r="BL173" s="750"/>
      <c r="BM173" s="750"/>
      <c r="BN173" s="750"/>
      <c r="BO173" s="750"/>
    </row>
    <row r="174" spans="1:67" s="780" customFormat="1">
      <c r="A174" s="851"/>
      <c r="M174" s="750"/>
      <c r="N174" s="750"/>
      <c r="O174" s="750"/>
      <c r="P174" s="750"/>
      <c r="Q174" s="750"/>
      <c r="R174" s="750"/>
      <c r="S174" s="750"/>
      <c r="T174" s="750"/>
      <c r="U174" s="750"/>
      <c r="V174" s="750"/>
      <c r="W174" s="750"/>
      <c r="X174" s="750"/>
      <c r="Y174" s="750"/>
      <c r="Z174" s="750"/>
      <c r="AA174" s="750"/>
      <c r="AB174" s="750"/>
      <c r="AC174" s="750"/>
      <c r="AD174" s="750"/>
      <c r="AE174" s="750"/>
      <c r="AF174" s="750"/>
      <c r="AG174" s="750"/>
      <c r="AH174" s="750"/>
      <c r="AI174" s="750"/>
      <c r="AJ174" s="750"/>
      <c r="AK174" s="750"/>
      <c r="AL174" s="750"/>
      <c r="AM174" s="750"/>
      <c r="AN174" s="750"/>
      <c r="AO174" s="750"/>
      <c r="AP174" s="750"/>
      <c r="AQ174" s="750"/>
      <c r="AR174" s="750"/>
      <c r="AS174" s="750"/>
      <c r="AT174" s="750"/>
      <c r="AU174" s="750"/>
      <c r="AV174" s="750"/>
      <c r="AW174" s="750"/>
      <c r="AX174" s="750"/>
      <c r="AY174" s="750"/>
      <c r="AZ174" s="750"/>
      <c r="BA174" s="750"/>
      <c r="BB174" s="750"/>
      <c r="BC174" s="750"/>
      <c r="BD174" s="750"/>
      <c r="BE174" s="750"/>
      <c r="BF174" s="750"/>
      <c r="BG174" s="750"/>
      <c r="BH174" s="750"/>
      <c r="BI174" s="750"/>
      <c r="BJ174" s="750"/>
      <c r="BK174" s="750"/>
      <c r="BL174" s="750"/>
      <c r="BM174" s="750"/>
      <c r="BN174" s="750"/>
      <c r="BO174" s="750"/>
    </row>
    <row r="175" spans="1:67" s="780" customFormat="1">
      <c r="A175" s="851"/>
      <c r="M175" s="750"/>
      <c r="N175" s="750"/>
      <c r="O175" s="750"/>
      <c r="P175" s="750"/>
      <c r="Q175" s="750"/>
      <c r="R175" s="750"/>
      <c r="S175" s="750"/>
      <c r="T175" s="750"/>
      <c r="U175" s="750"/>
      <c r="V175" s="750"/>
      <c r="W175" s="750"/>
      <c r="X175" s="750"/>
      <c r="Y175" s="750"/>
      <c r="Z175" s="750"/>
      <c r="AA175" s="750"/>
      <c r="AB175" s="750"/>
      <c r="AC175" s="750"/>
      <c r="AD175" s="750"/>
      <c r="AE175" s="750"/>
      <c r="AF175" s="750"/>
      <c r="AG175" s="750"/>
      <c r="AH175" s="750"/>
      <c r="AI175" s="750"/>
      <c r="AJ175" s="750"/>
      <c r="AK175" s="750"/>
      <c r="AL175" s="750"/>
      <c r="AM175" s="750"/>
      <c r="AN175" s="750"/>
      <c r="AO175" s="750"/>
      <c r="AP175" s="750"/>
      <c r="AQ175" s="750"/>
      <c r="AR175" s="750"/>
      <c r="AS175" s="750"/>
      <c r="AT175" s="750"/>
      <c r="AU175" s="750"/>
      <c r="AV175" s="750"/>
      <c r="AW175" s="750"/>
      <c r="AX175" s="750"/>
      <c r="AY175" s="750"/>
      <c r="AZ175" s="750"/>
      <c r="BA175" s="750"/>
      <c r="BB175" s="750"/>
      <c r="BC175" s="750"/>
      <c r="BD175" s="750"/>
      <c r="BE175" s="750"/>
      <c r="BF175" s="750"/>
      <c r="BG175" s="750"/>
      <c r="BH175" s="750"/>
      <c r="BI175" s="750"/>
      <c r="BJ175" s="750"/>
      <c r="BK175" s="750"/>
      <c r="BL175" s="750"/>
      <c r="BM175" s="750"/>
      <c r="BN175" s="750"/>
      <c r="BO175" s="750"/>
    </row>
    <row r="176" spans="1:67" s="780" customFormat="1">
      <c r="A176" s="851"/>
      <c r="M176" s="750"/>
      <c r="N176" s="750"/>
      <c r="O176" s="750"/>
      <c r="P176" s="750"/>
      <c r="Q176" s="750"/>
      <c r="R176" s="750"/>
      <c r="S176" s="750"/>
      <c r="T176" s="750"/>
      <c r="U176" s="750"/>
      <c r="V176" s="750"/>
      <c r="W176" s="750"/>
      <c r="X176" s="750"/>
      <c r="Y176" s="750"/>
      <c r="Z176" s="750"/>
      <c r="AA176" s="750"/>
      <c r="AB176" s="750"/>
      <c r="AC176" s="750"/>
      <c r="AD176" s="750"/>
      <c r="AE176" s="750"/>
      <c r="AF176" s="750"/>
      <c r="AG176" s="750"/>
      <c r="AH176" s="750"/>
      <c r="AI176" s="750"/>
      <c r="AJ176" s="750"/>
      <c r="AK176" s="750"/>
      <c r="AL176" s="750"/>
      <c r="AM176" s="750"/>
      <c r="AN176" s="750"/>
      <c r="AO176" s="750"/>
      <c r="AP176" s="750"/>
      <c r="AQ176" s="750"/>
      <c r="AR176" s="750"/>
      <c r="AS176" s="750"/>
      <c r="AT176" s="750"/>
      <c r="AU176" s="750"/>
      <c r="AV176" s="750"/>
      <c r="AW176" s="750"/>
      <c r="AX176" s="750"/>
      <c r="AY176" s="750"/>
      <c r="AZ176" s="750"/>
      <c r="BA176" s="750"/>
      <c r="BB176" s="750"/>
      <c r="BC176" s="750"/>
      <c r="BD176" s="750"/>
      <c r="BE176" s="750"/>
      <c r="BF176" s="750"/>
      <c r="BG176" s="750"/>
      <c r="BH176" s="750"/>
      <c r="BI176" s="750"/>
      <c r="BJ176" s="750"/>
      <c r="BK176" s="750"/>
      <c r="BL176" s="750"/>
      <c r="BM176" s="750"/>
      <c r="BN176" s="750"/>
      <c r="BO176" s="750"/>
    </row>
    <row r="177" spans="1:67" s="780" customFormat="1">
      <c r="A177" s="851"/>
      <c r="M177" s="750"/>
      <c r="N177" s="750"/>
      <c r="O177" s="750"/>
      <c r="P177" s="750"/>
      <c r="Q177" s="750"/>
      <c r="R177" s="750"/>
      <c r="S177" s="750"/>
      <c r="T177" s="750"/>
      <c r="U177" s="750"/>
      <c r="V177" s="750"/>
      <c r="W177" s="750"/>
      <c r="X177" s="750"/>
      <c r="Y177" s="750"/>
      <c r="Z177" s="750"/>
      <c r="AA177" s="750"/>
      <c r="AB177" s="750"/>
      <c r="AC177" s="750"/>
      <c r="AD177" s="750"/>
      <c r="AE177" s="750"/>
      <c r="AF177" s="750"/>
      <c r="AG177" s="750"/>
      <c r="AH177" s="750"/>
      <c r="AI177" s="750"/>
      <c r="AJ177" s="750"/>
      <c r="AK177" s="750"/>
      <c r="AL177" s="750"/>
      <c r="AM177" s="750"/>
      <c r="AN177" s="750"/>
      <c r="AO177" s="750"/>
      <c r="AP177" s="750"/>
      <c r="AQ177" s="750"/>
      <c r="AR177" s="750"/>
      <c r="AS177" s="750"/>
      <c r="AT177" s="750"/>
      <c r="AU177" s="750"/>
      <c r="AV177" s="750"/>
      <c r="AW177" s="750"/>
      <c r="AX177" s="750"/>
      <c r="AY177" s="750"/>
      <c r="AZ177" s="750"/>
      <c r="BA177" s="750"/>
      <c r="BB177" s="750"/>
      <c r="BC177" s="750"/>
      <c r="BD177" s="750"/>
      <c r="BE177" s="750"/>
      <c r="BF177" s="750"/>
      <c r="BG177" s="750"/>
      <c r="BH177" s="750"/>
      <c r="BI177" s="750"/>
      <c r="BJ177" s="750"/>
      <c r="BK177" s="750"/>
      <c r="BL177" s="750"/>
      <c r="BM177" s="750"/>
      <c r="BN177" s="750"/>
      <c r="BO177" s="750"/>
    </row>
    <row r="178" spans="1:67" s="780" customFormat="1">
      <c r="A178" s="851"/>
      <c r="M178" s="750"/>
      <c r="N178" s="750"/>
      <c r="O178" s="750"/>
      <c r="P178" s="750"/>
      <c r="Q178" s="750"/>
      <c r="R178" s="750"/>
      <c r="S178" s="750"/>
      <c r="T178" s="750"/>
      <c r="U178" s="750"/>
      <c r="V178" s="750"/>
      <c r="W178" s="750"/>
      <c r="X178" s="750"/>
      <c r="Y178" s="750"/>
      <c r="Z178" s="750"/>
      <c r="AA178" s="750"/>
      <c r="AB178" s="750"/>
      <c r="AC178" s="750"/>
      <c r="AD178" s="750"/>
      <c r="AE178" s="750"/>
      <c r="AF178" s="750"/>
      <c r="AG178" s="750"/>
      <c r="AH178" s="750"/>
      <c r="AI178" s="750"/>
      <c r="AJ178" s="750"/>
      <c r="AK178" s="750"/>
      <c r="AL178" s="750"/>
      <c r="AM178" s="750"/>
      <c r="AN178" s="750"/>
      <c r="AO178" s="750"/>
      <c r="AP178" s="750"/>
      <c r="AQ178" s="750"/>
      <c r="AR178" s="750"/>
      <c r="AS178" s="750"/>
      <c r="AT178" s="750"/>
      <c r="AU178" s="750"/>
      <c r="AV178" s="750"/>
      <c r="AW178" s="750"/>
      <c r="AX178" s="750"/>
      <c r="AY178" s="750"/>
      <c r="AZ178" s="750"/>
      <c r="BA178" s="750"/>
      <c r="BB178" s="750"/>
      <c r="BC178" s="750"/>
      <c r="BD178" s="750"/>
      <c r="BE178" s="750"/>
      <c r="BF178" s="750"/>
      <c r="BG178" s="750"/>
      <c r="BH178" s="750"/>
      <c r="BI178" s="750"/>
      <c r="BJ178" s="750"/>
      <c r="BK178" s="750"/>
      <c r="BL178" s="750"/>
      <c r="BM178" s="750"/>
      <c r="BN178" s="750"/>
      <c r="BO178" s="750"/>
    </row>
    <row r="179" spans="1:67" s="780" customFormat="1">
      <c r="A179" s="851"/>
      <c r="M179" s="750"/>
      <c r="N179" s="750"/>
      <c r="O179" s="750"/>
      <c r="P179" s="750"/>
      <c r="Q179" s="750"/>
      <c r="R179" s="750"/>
      <c r="S179" s="750"/>
      <c r="T179" s="750"/>
      <c r="U179" s="750"/>
      <c r="V179" s="750"/>
      <c r="W179" s="750"/>
      <c r="X179" s="750"/>
      <c r="Y179" s="750"/>
      <c r="Z179" s="750"/>
      <c r="AA179" s="750"/>
      <c r="AB179" s="750"/>
      <c r="AC179" s="750"/>
      <c r="AD179" s="750"/>
      <c r="AE179" s="750"/>
      <c r="AF179" s="750"/>
      <c r="AG179" s="750"/>
      <c r="AH179" s="750"/>
      <c r="AI179" s="750"/>
      <c r="AJ179" s="750"/>
      <c r="AK179" s="750"/>
      <c r="AL179" s="750"/>
      <c r="AM179" s="750"/>
      <c r="AN179" s="750"/>
      <c r="AO179" s="750"/>
      <c r="AP179" s="750"/>
      <c r="AQ179" s="750"/>
      <c r="AR179" s="750"/>
      <c r="AS179" s="750"/>
      <c r="AT179" s="750"/>
      <c r="AU179" s="750"/>
      <c r="AV179" s="750"/>
      <c r="AW179" s="750"/>
      <c r="AX179" s="750"/>
      <c r="AY179" s="750"/>
      <c r="AZ179" s="750"/>
      <c r="BA179" s="750"/>
      <c r="BB179" s="750"/>
      <c r="BC179" s="750"/>
      <c r="BD179" s="750"/>
      <c r="BE179" s="750"/>
      <c r="BF179" s="750"/>
      <c r="BG179" s="750"/>
      <c r="BH179" s="750"/>
      <c r="BI179" s="750"/>
      <c r="BJ179" s="750"/>
      <c r="BK179" s="750"/>
      <c r="BL179" s="750"/>
      <c r="BM179" s="750"/>
      <c r="BN179" s="750"/>
      <c r="BO179" s="750"/>
    </row>
    <row r="180" spans="1:67" s="780" customFormat="1">
      <c r="A180" s="851"/>
      <c r="M180" s="750"/>
      <c r="N180" s="750"/>
      <c r="O180" s="750"/>
      <c r="P180" s="750"/>
      <c r="Q180" s="750"/>
      <c r="R180" s="750"/>
      <c r="S180" s="750"/>
      <c r="T180" s="750"/>
      <c r="U180" s="750"/>
      <c r="V180" s="750"/>
      <c r="W180" s="750"/>
      <c r="X180" s="750"/>
      <c r="Y180" s="750"/>
      <c r="Z180" s="750"/>
      <c r="AA180" s="750"/>
      <c r="AB180" s="750"/>
      <c r="AC180" s="750"/>
      <c r="AD180" s="750"/>
      <c r="AE180" s="750"/>
      <c r="AF180" s="750"/>
      <c r="AG180" s="750"/>
      <c r="AH180" s="750"/>
      <c r="AI180" s="750"/>
      <c r="AJ180" s="750"/>
      <c r="AK180" s="750"/>
      <c r="AL180" s="750"/>
      <c r="AM180" s="750"/>
      <c r="AN180" s="750"/>
      <c r="AO180" s="750"/>
      <c r="AP180" s="750"/>
      <c r="AQ180" s="750"/>
      <c r="AR180" s="750"/>
      <c r="AS180" s="750"/>
      <c r="AT180" s="750"/>
      <c r="AU180" s="750"/>
      <c r="AV180" s="750"/>
      <c r="AW180" s="750"/>
      <c r="AX180" s="750"/>
      <c r="AY180" s="750"/>
      <c r="AZ180" s="750"/>
      <c r="BA180" s="750"/>
      <c r="BB180" s="750"/>
      <c r="BC180" s="750"/>
      <c r="BD180" s="750"/>
      <c r="BE180" s="750"/>
      <c r="BF180" s="750"/>
      <c r="BG180" s="750"/>
      <c r="BH180" s="750"/>
      <c r="BI180" s="750"/>
      <c r="BJ180" s="750"/>
      <c r="BK180" s="750"/>
      <c r="BL180" s="750"/>
      <c r="BM180" s="750"/>
      <c r="BN180" s="750"/>
      <c r="BO180" s="750"/>
    </row>
    <row r="181" spans="1:67" s="780" customFormat="1">
      <c r="A181" s="851"/>
      <c r="M181" s="750"/>
      <c r="N181" s="750"/>
      <c r="O181" s="750"/>
      <c r="P181" s="750"/>
      <c r="Q181" s="750"/>
      <c r="R181" s="750"/>
      <c r="S181" s="750"/>
      <c r="T181" s="750"/>
      <c r="U181" s="750"/>
      <c r="V181" s="750"/>
      <c r="W181" s="750"/>
      <c r="X181" s="750"/>
      <c r="Y181" s="750"/>
      <c r="Z181" s="750"/>
      <c r="AA181" s="750"/>
      <c r="AB181" s="750"/>
      <c r="AC181" s="750"/>
      <c r="AD181" s="750"/>
      <c r="AE181" s="750"/>
      <c r="AF181" s="750"/>
      <c r="AG181" s="750"/>
      <c r="AH181" s="750"/>
      <c r="AI181" s="750"/>
      <c r="AJ181" s="750"/>
      <c r="AK181" s="750"/>
      <c r="AL181" s="750"/>
      <c r="AM181" s="750"/>
      <c r="AN181" s="750"/>
      <c r="AO181" s="750"/>
      <c r="AP181" s="750"/>
      <c r="AQ181" s="750"/>
      <c r="AR181" s="750"/>
      <c r="AS181" s="750"/>
      <c r="AT181" s="750"/>
      <c r="AU181" s="750"/>
      <c r="AV181" s="750"/>
      <c r="AW181" s="750"/>
      <c r="AX181" s="750"/>
      <c r="AY181" s="750"/>
      <c r="AZ181" s="750"/>
      <c r="BA181" s="750"/>
      <c r="BB181" s="750"/>
      <c r="BC181" s="750"/>
      <c r="BD181" s="750"/>
      <c r="BE181" s="750"/>
      <c r="BF181" s="750"/>
      <c r="BG181" s="750"/>
      <c r="BH181" s="750"/>
      <c r="BI181" s="750"/>
      <c r="BJ181" s="750"/>
      <c r="BK181" s="750"/>
      <c r="BL181" s="750"/>
      <c r="BM181" s="750"/>
      <c r="BN181" s="750"/>
      <c r="BO181" s="750"/>
    </row>
    <row r="182" spans="1:67" s="780" customFormat="1">
      <c r="A182" s="851"/>
      <c r="M182" s="750"/>
      <c r="N182" s="750"/>
      <c r="O182" s="750"/>
      <c r="P182" s="750"/>
      <c r="Q182" s="750"/>
      <c r="R182" s="750"/>
      <c r="S182" s="750"/>
      <c r="T182" s="750"/>
      <c r="U182" s="750"/>
      <c r="V182" s="750"/>
      <c r="W182" s="750"/>
      <c r="X182" s="750"/>
      <c r="Y182" s="750"/>
      <c r="Z182" s="750"/>
      <c r="AA182" s="750"/>
      <c r="AB182" s="750"/>
      <c r="AC182" s="750"/>
      <c r="AD182" s="750"/>
      <c r="AE182" s="750"/>
      <c r="AF182" s="750"/>
      <c r="AG182" s="750"/>
      <c r="AH182" s="750"/>
      <c r="AI182" s="750"/>
      <c r="AJ182" s="750"/>
      <c r="AK182" s="750"/>
      <c r="AL182" s="750"/>
      <c r="AM182" s="750"/>
      <c r="AN182" s="750"/>
      <c r="AO182" s="750"/>
      <c r="AP182" s="750"/>
      <c r="AQ182" s="750"/>
      <c r="AR182" s="750"/>
      <c r="AS182" s="750"/>
      <c r="AT182" s="750"/>
      <c r="AU182" s="750"/>
      <c r="AV182" s="750"/>
      <c r="AW182" s="750"/>
      <c r="AX182" s="750"/>
      <c r="AY182" s="750"/>
      <c r="AZ182" s="750"/>
      <c r="BA182" s="750"/>
      <c r="BB182" s="750"/>
      <c r="BC182" s="750"/>
      <c r="BD182" s="750"/>
      <c r="BE182" s="750"/>
      <c r="BF182" s="750"/>
      <c r="BG182" s="750"/>
      <c r="BH182" s="750"/>
      <c r="BI182" s="750"/>
      <c r="BJ182" s="750"/>
      <c r="BK182" s="750"/>
      <c r="BL182" s="750"/>
      <c r="BM182" s="750"/>
      <c r="BN182" s="750"/>
      <c r="BO182" s="750"/>
    </row>
    <row r="183" spans="1:67" s="780" customFormat="1">
      <c r="A183" s="851"/>
      <c r="M183" s="750"/>
      <c r="N183" s="750"/>
      <c r="O183" s="750"/>
      <c r="P183" s="750"/>
      <c r="Q183" s="750"/>
      <c r="R183" s="750"/>
      <c r="S183" s="750"/>
      <c r="T183" s="750"/>
      <c r="U183" s="750"/>
      <c r="V183" s="750"/>
      <c r="W183" s="750"/>
      <c r="X183" s="750"/>
      <c r="Y183" s="750"/>
      <c r="Z183" s="750"/>
      <c r="AA183" s="750"/>
      <c r="AB183" s="750"/>
      <c r="AC183" s="750"/>
      <c r="AD183" s="750"/>
      <c r="AE183" s="750"/>
      <c r="AF183" s="750"/>
      <c r="AG183" s="750"/>
      <c r="AH183" s="750"/>
      <c r="AI183" s="750"/>
      <c r="AJ183" s="750"/>
      <c r="AK183" s="750"/>
      <c r="AL183" s="750"/>
      <c r="AM183" s="750"/>
      <c r="AN183" s="750"/>
      <c r="AO183" s="750"/>
      <c r="AP183" s="750"/>
      <c r="AQ183" s="750"/>
      <c r="AR183" s="750"/>
      <c r="AS183" s="750"/>
      <c r="AT183" s="750"/>
      <c r="AU183" s="750"/>
      <c r="AV183" s="750"/>
      <c r="AW183" s="750"/>
      <c r="AX183" s="750"/>
      <c r="AY183" s="750"/>
      <c r="AZ183" s="750"/>
      <c r="BA183" s="750"/>
      <c r="BB183" s="750"/>
      <c r="BC183" s="750"/>
      <c r="BD183" s="750"/>
      <c r="BE183" s="750"/>
      <c r="BF183" s="750"/>
      <c r="BG183" s="750"/>
      <c r="BH183" s="750"/>
      <c r="BI183" s="750"/>
      <c r="BJ183" s="750"/>
      <c r="BK183" s="750"/>
      <c r="BL183" s="750"/>
      <c r="BM183" s="750"/>
      <c r="BN183" s="750"/>
      <c r="BO183" s="750"/>
    </row>
    <row r="184" spans="1:67" s="780" customFormat="1">
      <c r="A184" s="851"/>
      <c r="M184" s="750"/>
      <c r="N184" s="750"/>
      <c r="O184" s="750"/>
      <c r="P184" s="750"/>
      <c r="Q184" s="750"/>
      <c r="R184" s="750"/>
      <c r="S184" s="750"/>
      <c r="T184" s="750"/>
      <c r="U184" s="750"/>
      <c r="V184" s="750"/>
      <c r="W184" s="750"/>
      <c r="X184" s="750"/>
      <c r="Y184" s="750"/>
      <c r="Z184" s="750"/>
      <c r="AA184" s="750"/>
      <c r="AB184" s="750"/>
      <c r="AC184" s="750"/>
      <c r="AD184" s="750"/>
      <c r="AE184" s="750"/>
      <c r="AF184" s="750"/>
      <c r="AG184" s="750"/>
      <c r="AH184" s="750"/>
      <c r="AI184" s="750"/>
      <c r="AJ184" s="750"/>
      <c r="AK184" s="750"/>
      <c r="AL184" s="750"/>
      <c r="AM184" s="750"/>
      <c r="AN184" s="750"/>
      <c r="AO184" s="750"/>
      <c r="AP184" s="750"/>
      <c r="AQ184" s="750"/>
      <c r="AR184" s="750"/>
      <c r="AS184" s="750"/>
      <c r="AT184" s="750"/>
      <c r="AU184" s="750"/>
      <c r="AV184" s="750"/>
      <c r="AW184" s="750"/>
      <c r="AX184" s="750"/>
      <c r="AY184" s="750"/>
      <c r="AZ184" s="750"/>
      <c r="BA184" s="750"/>
      <c r="BB184" s="750"/>
      <c r="BC184" s="750"/>
      <c r="BD184" s="750"/>
      <c r="BE184" s="750"/>
      <c r="BF184" s="750"/>
      <c r="BG184" s="750"/>
      <c r="BH184" s="750"/>
      <c r="BI184" s="750"/>
      <c r="BJ184" s="750"/>
      <c r="BK184" s="750"/>
      <c r="BL184" s="750"/>
      <c r="BM184" s="750"/>
      <c r="BN184" s="750"/>
      <c r="BO184" s="750"/>
    </row>
    <row r="185" spans="1:67" s="780" customFormat="1">
      <c r="A185" s="851"/>
      <c r="M185" s="750"/>
      <c r="N185" s="750"/>
      <c r="O185" s="750"/>
      <c r="P185" s="750"/>
      <c r="Q185" s="750"/>
      <c r="R185" s="750"/>
      <c r="S185" s="750"/>
      <c r="T185" s="750"/>
      <c r="U185" s="750"/>
      <c r="V185" s="750"/>
      <c r="W185" s="750"/>
      <c r="X185" s="750"/>
      <c r="Y185" s="750"/>
      <c r="Z185" s="750"/>
      <c r="AA185" s="750"/>
      <c r="AB185" s="750"/>
      <c r="AC185" s="750"/>
      <c r="AD185" s="750"/>
      <c r="AE185" s="750"/>
      <c r="AF185" s="750"/>
      <c r="AG185" s="750"/>
      <c r="AH185" s="750"/>
      <c r="AI185" s="750"/>
      <c r="AJ185" s="750"/>
      <c r="AK185" s="750"/>
      <c r="AL185" s="750"/>
      <c r="AM185" s="750"/>
      <c r="AN185" s="750"/>
      <c r="AO185" s="750"/>
      <c r="AP185" s="750"/>
      <c r="AQ185" s="750"/>
      <c r="AR185" s="750"/>
      <c r="AS185" s="750"/>
      <c r="AT185" s="750"/>
      <c r="AU185" s="750"/>
      <c r="AV185" s="750"/>
      <c r="AW185" s="750"/>
      <c r="AX185" s="750"/>
      <c r="AY185" s="750"/>
      <c r="AZ185" s="750"/>
      <c r="BA185" s="750"/>
      <c r="BB185" s="750"/>
      <c r="BC185" s="750"/>
      <c r="BD185" s="750"/>
      <c r="BE185" s="750"/>
      <c r="BF185" s="750"/>
      <c r="BG185" s="750"/>
      <c r="BH185" s="750"/>
      <c r="BI185" s="750"/>
      <c r="BJ185" s="750"/>
      <c r="BK185" s="750"/>
      <c r="BL185" s="750"/>
      <c r="BM185" s="750"/>
      <c r="BN185" s="750"/>
      <c r="BO185" s="750"/>
    </row>
    <row r="186" spans="1:67" s="780" customFormat="1">
      <c r="A186" s="851"/>
      <c r="M186" s="750"/>
      <c r="N186" s="750"/>
      <c r="O186" s="750"/>
      <c r="P186" s="750"/>
      <c r="Q186" s="750"/>
      <c r="R186" s="750"/>
      <c r="S186" s="750"/>
      <c r="T186" s="750"/>
      <c r="U186" s="750"/>
      <c r="V186" s="750"/>
      <c r="W186" s="750"/>
      <c r="X186" s="750"/>
      <c r="Y186" s="750"/>
      <c r="Z186" s="750"/>
      <c r="AA186" s="750"/>
      <c r="AB186" s="750"/>
      <c r="AC186" s="750"/>
      <c r="AD186" s="750"/>
      <c r="AE186" s="750"/>
      <c r="AF186" s="750"/>
      <c r="AG186" s="750"/>
      <c r="AH186" s="750"/>
      <c r="AI186" s="750"/>
      <c r="AJ186" s="750"/>
      <c r="AK186" s="750"/>
      <c r="AL186" s="750"/>
      <c r="AM186" s="750"/>
      <c r="AN186" s="750"/>
      <c r="AO186" s="750"/>
      <c r="AP186" s="750"/>
      <c r="AQ186" s="750"/>
      <c r="AR186" s="750"/>
      <c r="AS186" s="750"/>
      <c r="AT186" s="750"/>
      <c r="AU186" s="750"/>
      <c r="AV186" s="750"/>
      <c r="AW186" s="750"/>
      <c r="AX186" s="750"/>
      <c r="AY186" s="750"/>
      <c r="AZ186" s="750"/>
      <c r="BA186" s="750"/>
      <c r="BB186" s="750"/>
      <c r="BC186" s="750"/>
      <c r="BD186" s="750"/>
      <c r="BE186" s="750"/>
      <c r="BF186" s="750"/>
      <c r="BG186" s="750"/>
      <c r="BH186" s="750"/>
      <c r="BI186" s="750"/>
      <c r="BJ186" s="750"/>
      <c r="BK186" s="750"/>
      <c r="BL186" s="750"/>
      <c r="BM186" s="750"/>
      <c r="BN186" s="750"/>
      <c r="BO186" s="750"/>
    </row>
    <row r="187" spans="1:67" s="780" customFormat="1">
      <c r="A187" s="851"/>
      <c r="M187" s="750"/>
      <c r="N187" s="750"/>
      <c r="O187" s="750"/>
      <c r="P187" s="750"/>
      <c r="Q187" s="750"/>
      <c r="R187" s="750"/>
      <c r="S187" s="750"/>
      <c r="T187" s="750"/>
      <c r="U187" s="750"/>
      <c r="V187" s="750"/>
      <c r="W187" s="750"/>
      <c r="X187" s="750"/>
      <c r="Y187" s="750"/>
      <c r="Z187" s="750"/>
      <c r="AA187" s="750"/>
      <c r="AB187" s="750"/>
      <c r="AC187" s="750"/>
      <c r="AD187" s="750"/>
      <c r="AE187" s="750"/>
      <c r="AF187" s="750"/>
      <c r="AG187" s="750"/>
      <c r="AH187" s="750"/>
      <c r="AI187" s="750"/>
      <c r="AJ187" s="750"/>
      <c r="AK187" s="750"/>
      <c r="AL187" s="750"/>
      <c r="AM187" s="750"/>
      <c r="AN187" s="750"/>
      <c r="AO187" s="750"/>
      <c r="AP187" s="750"/>
      <c r="AQ187" s="750"/>
      <c r="AR187" s="750"/>
      <c r="AS187" s="750"/>
      <c r="AT187" s="750"/>
      <c r="AU187" s="750"/>
      <c r="AV187" s="750"/>
      <c r="AW187" s="750"/>
      <c r="AX187" s="750"/>
      <c r="AY187" s="750"/>
      <c r="AZ187" s="750"/>
      <c r="BA187" s="750"/>
      <c r="BB187" s="750"/>
      <c r="BC187" s="750"/>
      <c r="BD187" s="750"/>
      <c r="BE187" s="750"/>
      <c r="BF187" s="750"/>
      <c r="BG187" s="750"/>
      <c r="BH187" s="750"/>
      <c r="BI187" s="750"/>
      <c r="BJ187" s="750"/>
      <c r="BK187" s="750"/>
      <c r="BL187" s="750"/>
      <c r="BM187" s="750"/>
      <c r="BN187" s="750"/>
      <c r="BO187" s="750"/>
    </row>
    <row r="188" spans="1:67" s="780" customFormat="1">
      <c r="A188" s="851"/>
      <c r="M188" s="750"/>
      <c r="N188" s="750"/>
      <c r="O188" s="750"/>
      <c r="P188" s="750"/>
      <c r="Q188" s="750"/>
      <c r="R188" s="750"/>
      <c r="S188" s="750"/>
      <c r="T188" s="750"/>
      <c r="U188" s="750"/>
      <c r="V188" s="750"/>
      <c r="W188" s="750"/>
      <c r="X188" s="750"/>
      <c r="Y188" s="750"/>
      <c r="Z188" s="750"/>
      <c r="AA188" s="750"/>
      <c r="AB188" s="750"/>
      <c r="AC188" s="750"/>
      <c r="AD188" s="750"/>
      <c r="AE188" s="750"/>
      <c r="AF188" s="750"/>
      <c r="AG188" s="750"/>
      <c r="AH188" s="750"/>
      <c r="AI188" s="750"/>
      <c r="AJ188" s="750"/>
      <c r="AK188" s="750"/>
      <c r="AL188" s="750"/>
      <c r="AM188" s="750"/>
      <c r="AN188" s="750"/>
      <c r="AO188" s="750"/>
      <c r="AP188" s="750"/>
      <c r="AQ188" s="750"/>
      <c r="AR188" s="750"/>
      <c r="AS188" s="750"/>
      <c r="AT188" s="750"/>
      <c r="AU188" s="750"/>
      <c r="AV188" s="750"/>
      <c r="AW188" s="750"/>
      <c r="AX188" s="750"/>
      <c r="AY188" s="750"/>
      <c r="AZ188" s="750"/>
      <c r="BA188" s="750"/>
      <c r="BB188" s="750"/>
      <c r="BC188" s="750"/>
      <c r="BD188" s="750"/>
      <c r="BE188" s="750"/>
      <c r="BF188" s="750"/>
      <c r="BG188" s="750"/>
      <c r="BH188" s="750"/>
      <c r="BI188" s="750"/>
      <c r="BJ188" s="750"/>
      <c r="BK188" s="750"/>
      <c r="BL188" s="750"/>
      <c r="BM188" s="750"/>
      <c r="BN188" s="750"/>
      <c r="BO188" s="750"/>
    </row>
    <row r="189" spans="1:67" s="780" customFormat="1">
      <c r="A189" s="851"/>
      <c r="M189" s="750"/>
      <c r="N189" s="750"/>
      <c r="O189" s="750"/>
      <c r="P189" s="750"/>
      <c r="Q189" s="750"/>
      <c r="R189" s="750"/>
      <c r="S189" s="750"/>
      <c r="T189" s="750"/>
      <c r="U189" s="750"/>
      <c r="V189" s="750"/>
      <c r="W189" s="750"/>
      <c r="X189" s="750"/>
      <c r="Y189" s="750"/>
      <c r="Z189" s="750"/>
      <c r="AA189" s="750"/>
      <c r="AB189" s="750"/>
      <c r="AC189" s="750"/>
      <c r="AD189" s="750"/>
      <c r="AE189" s="750"/>
      <c r="AF189" s="750"/>
      <c r="AG189" s="750"/>
      <c r="AH189" s="750"/>
      <c r="AI189" s="750"/>
      <c r="AJ189" s="750"/>
      <c r="AK189" s="750"/>
      <c r="AL189" s="750"/>
      <c r="AM189" s="750"/>
      <c r="AN189" s="750"/>
      <c r="AO189" s="750"/>
      <c r="AP189" s="750"/>
      <c r="AQ189" s="750"/>
      <c r="AR189" s="750"/>
      <c r="AS189" s="750"/>
      <c r="AT189" s="750"/>
      <c r="AU189" s="750"/>
      <c r="AV189" s="750"/>
      <c r="AW189" s="750"/>
      <c r="AX189" s="750"/>
      <c r="AY189" s="750"/>
      <c r="AZ189" s="750"/>
      <c r="BA189" s="750"/>
      <c r="BB189" s="750"/>
      <c r="BC189" s="750"/>
      <c r="BD189" s="750"/>
      <c r="BE189" s="750"/>
      <c r="BF189" s="750"/>
      <c r="BG189" s="750"/>
      <c r="BH189" s="750"/>
      <c r="BI189" s="750"/>
      <c r="BJ189" s="750"/>
      <c r="BK189" s="750"/>
      <c r="BL189" s="750"/>
      <c r="BM189" s="750"/>
      <c r="BN189" s="750"/>
      <c r="BO189" s="750"/>
    </row>
    <row r="190" spans="1:67" s="780" customFormat="1">
      <c r="A190" s="851"/>
      <c r="M190" s="750"/>
      <c r="N190" s="750"/>
      <c r="O190" s="750"/>
      <c r="P190" s="750"/>
      <c r="Q190" s="750"/>
      <c r="R190" s="750"/>
      <c r="S190" s="750"/>
      <c r="T190" s="750"/>
      <c r="U190" s="750"/>
      <c r="V190" s="750"/>
      <c r="W190" s="750"/>
      <c r="X190" s="750"/>
      <c r="Y190" s="750"/>
      <c r="Z190" s="750"/>
      <c r="AA190" s="750"/>
      <c r="AB190" s="750"/>
      <c r="AC190" s="750"/>
      <c r="AD190" s="750"/>
      <c r="AE190" s="750"/>
      <c r="AF190" s="750"/>
      <c r="AG190" s="750"/>
      <c r="AH190" s="750"/>
      <c r="AI190" s="750"/>
      <c r="AJ190" s="750"/>
      <c r="AK190" s="750"/>
      <c r="AL190" s="750"/>
      <c r="AM190" s="750"/>
      <c r="AN190" s="750"/>
      <c r="AO190" s="750"/>
      <c r="AP190" s="750"/>
      <c r="AQ190" s="750"/>
      <c r="AR190" s="750"/>
      <c r="AS190" s="750"/>
      <c r="AT190" s="750"/>
      <c r="AU190" s="750"/>
      <c r="AV190" s="750"/>
      <c r="AW190" s="750"/>
      <c r="AX190" s="750"/>
      <c r="AY190" s="750"/>
      <c r="AZ190" s="750"/>
      <c r="BA190" s="750"/>
      <c r="BB190" s="750"/>
      <c r="BC190" s="750"/>
      <c r="BD190" s="750"/>
      <c r="BE190" s="750"/>
      <c r="BF190" s="750"/>
      <c r="BG190" s="750"/>
      <c r="BH190" s="750"/>
      <c r="BI190" s="750"/>
      <c r="BJ190" s="750"/>
      <c r="BK190" s="750"/>
      <c r="BL190" s="750"/>
      <c r="BM190" s="750"/>
      <c r="BN190" s="750"/>
      <c r="BO190" s="750"/>
    </row>
    <row r="191" spans="1:67" s="780" customFormat="1">
      <c r="A191" s="851"/>
      <c r="M191" s="750"/>
      <c r="N191" s="750"/>
      <c r="O191" s="750"/>
      <c r="P191" s="750"/>
      <c r="Q191" s="750"/>
      <c r="R191" s="750"/>
      <c r="S191" s="750"/>
      <c r="T191" s="750"/>
      <c r="U191" s="750"/>
      <c r="V191" s="750"/>
      <c r="W191" s="750"/>
      <c r="X191" s="750"/>
      <c r="Y191" s="750"/>
      <c r="Z191" s="750"/>
      <c r="AA191" s="750"/>
      <c r="AB191" s="750"/>
      <c r="AC191" s="750"/>
      <c r="AD191" s="750"/>
      <c r="AE191" s="750"/>
      <c r="AF191" s="750"/>
      <c r="AG191" s="750"/>
      <c r="AH191" s="750"/>
      <c r="AI191" s="750"/>
      <c r="AJ191" s="750"/>
      <c r="AK191" s="750"/>
      <c r="AL191" s="750"/>
      <c r="AM191" s="750"/>
      <c r="AN191" s="750"/>
      <c r="AO191" s="750"/>
      <c r="AP191" s="750"/>
      <c r="AQ191" s="750"/>
      <c r="AR191" s="750"/>
      <c r="AS191" s="750"/>
      <c r="AT191" s="750"/>
      <c r="AU191" s="750"/>
      <c r="AV191" s="750"/>
      <c r="AW191" s="750"/>
      <c r="AX191" s="750"/>
      <c r="AY191" s="750"/>
      <c r="AZ191" s="750"/>
      <c r="BA191" s="750"/>
      <c r="BB191" s="750"/>
      <c r="BC191" s="750"/>
      <c r="BD191" s="750"/>
      <c r="BE191" s="750"/>
      <c r="BF191" s="750"/>
      <c r="BG191" s="750"/>
      <c r="BH191" s="750"/>
      <c r="BI191" s="750"/>
      <c r="BJ191" s="750"/>
      <c r="BK191" s="750"/>
      <c r="BL191" s="750"/>
      <c r="BM191" s="750"/>
      <c r="BN191" s="750"/>
      <c r="BO191" s="750"/>
    </row>
    <row r="192" spans="1:67" s="780" customFormat="1">
      <c r="A192" s="851"/>
      <c r="M192" s="750"/>
      <c r="N192" s="750"/>
      <c r="O192" s="750"/>
      <c r="P192" s="750"/>
      <c r="Q192" s="750"/>
      <c r="R192" s="750"/>
      <c r="S192" s="750"/>
      <c r="T192" s="750"/>
      <c r="U192" s="750"/>
      <c r="V192" s="750"/>
      <c r="W192" s="750"/>
      <c r="X192" s="750"/>
      <c r="Y192" s="750"/>
      <c r="Z192" s="750"/>
      <c r="AA192" s="750"/>
      <c r="AB192" s="750"/>
      <c r="AC192" s="750"/>
      <c r="AD192" s="750"/>
      <c r="AE192" s="750"/>
      <c r="AF192" s="750"/>
      <c r="AG192" s="750"/>
      <c r="AH192" s="750"/>
      <c r="AI192" s="750"/>
      <c r="AJ192" s="750"/>
      <c r="AK192" s="750"/>
      <c r="AL192" s="750"/>
      <c r="AM192" s="750"/>
      <c r="AN192" s="750"/>
      <c r="AO192" s="750"/>
      <c r="AP192" s="750"/>
      <c r="AQ192" s="750"/>
      <c r="AR192" s="750"/>
      <c r="AS192" s="750"/>
      <c r="AT192" s="750"/>
      <c r="AU192" s="750"/>
      <c r="AV192" s="750"/>
      <c r="AW192" s="750"/>
      <c r="AX192" s="750"/>
      <c r="AY192" s="750"/>
      <c r="AZ192" s="750"/>
      <c r="BA192" s="750"/>
      <c r="BB192" s="750"/>
      <c r="BC192" s="750"/>
      <c r="BD192" s="750"/>
      <c r="BE192" s="750"/>
      <c r="BF192" s="750"/>
      <c r="BG192" s="750"/>
      <c r="BH192" s="750"/>
      <c r="BI192" s="750"/>
      <c r="BJ192" s="750"/>
      <c r="BK192" s="750"/>
      <c r="BL192" s="750"/>
      <c r="BM192" s="750"/>
      <c r="BN192" s="750"/>
      <c r="BO192" s="750"/>
    </row>
    <row r="193" spans="1:67" s="780" customFormat="1">
      <c r="A193" s="851"/>
      <c r="M193" s="750"/>
      <c r="N193" s="750"/>
      <c r="O193" s="750"/>
      <c r="P193" s="750"/>
      <c r="Q193" s="750"/>
      <c r="R193" s="750"/>
      <c r="S193" s="750"/>
      <c r="T193" s="750"/>
      <c r="U193" s="750"/>
      <c r="V193" s="750"/>
      <c r="W193" s="750"/>
      <c r="X193" s="750"/>
      <c r="Y193" s="750"/>
      <c r="Z193" s="750"/>
      <c r="AA193" s="750"/>
      <c r="AB193" s="750"/>
      <c r="AC193" s="750"/>
      <c r="AD193" s="750"/>
      <c r="AE193" s="750"/>
      <c r="AF193" s="750"/>
      <c r="AG193" s="750"/>
      <c r="AH193" s="750"/>
      <c r="AI193" s="750"/>
      <c r="AJ193" s="750"/>
      <c r="AK193" s="750"/>
      <c r="AL193" s="750"/>
      <c r="AM193" s="750"/>
      <c r="AN193" s="750"/>
      <c r="AO193" s="750"/>
      <c r="AP193" s="750"/>
      <c r="AQ193" s="750"/>
      <c r="AR193" s="750"/>
      <c r="AS193" s="750"/>
      <c r="AT193" s="750"/>
      <c r="AU193" s="750"/>
      <c r="AV193" s="750"/>
      <c r="AW193" s="750"/>
      <c r="AX193" s="750"/>
      <c r="AY193" s="750"/>
      <c r="AZ193" s="750"/>
      <c r="BA193" s="750"/>
      <c r="BB193" s="750"/>
      <c r="BC193" s="750"/>
      <c r="BD193" s="750"/>
      <c r="BE193" s="750"/>
      <c r="BF193" s="750"/>
      <c r="BG193" s="750"/>
      <c r="BH193" s="750"/>
      <c r="BI193" s="750"/>
      <c r="BJ193" s="750"/>
      <c r="BK193" s="750"/>
      <c r="BL193" s="750"/>
      <c r="BM193" s="750"/>
      <c r="BN193" s="750"/>
      <c r="BO193" s="750"/>
    </row>
    <row r="194" spans="1:67" s="780" customFormat="1">
      <c r="A194" s="851"/>
      <c r="M194" s="750"/>
      <c r="N194" s="750"/>
      <c r="O194" s="750"/>
      <c r="P194" s="750"/>
      <c r="Q194" s="750"/>
      <c r="R194" s="750"/>
      <c r="S194" s="750"/>
      <c r="T194" s="750"/>
      <c r="U194" s="750"/>
      <c r="V194" s="750"/>
      <c r="W194" s="750"/>
      <c r="X194" s="750"/>
      <c r="Y194" s="750"/>
      <c r="Z194" s="750"/>
      <c r="AA194" s="750"/>
      <c r="AB194" s="750"/>
      <c r="AC194" s="750"/>
      <c r="AD194" s="750"/>
      <c r="AE194" s="750"/>
      <c r="AF194" s="750"/>
      <c r="AG194" s="750"/>
      <c r="AH194" s="750"/>
      <c r="AI194" s="750"/>
      <c r="AJ194" s="750"/>
      <c r="AK194" s="750"/>
      <c r="AL194" s="750"/>
      <c r="AM194" s="750"/>
      <c r="AN194" s="750"/>
      <c r="AO194" s="750"/>
      <c r="AP194" s="750"/>
      <c r="AQ194" s="750"/>
      <c r="AR194" s="750"/>
      <c r="AS194" s="750"/>
      <c r="AT194" s="750"/>
      <c r="AU194" s="750"/>
      <c r="AV194" s="750"/>
      <c r="AW194" s="750"/>
      <c r="AX194" s="750"/>
      <c r="AY194" s="750"/>
      <c r="AZ194" s="750"/>
      <c r="BA194" s="750"/>
      <c r="BB194" s="750"/>
      <c r="BC194" s="750"/>
      <c r="BD194" s="750"/>
      <c r="BE194" s="750"/>
      <c r="BF194" s="750"/>
      <c r="BG194" s="750"/>
      <c r="BH194" s="750"/>
      <c r="BI194" s="750"/>
      <c r="BJ194" s="750"/>
      <c r="BK194" s="750"/>
      <c r="BL194" s="750"/>
      <c r="BM194" s="750"/>
      <c r="BN194" s="750"/>
      <c r="BO194" s="750"/>
    </row>
    <row r="195" spans="1:67" s="780" customFormat="1">
      <c r="A195" s="851"/>
      <c r="M195" s="750"/>
      <c r="N195" s="750"/>
      <c r="O195" s="750"/>
      <c r="P195" s="750"/>
      <c r="Q195" s="750"/>
      <c r="R195" s="750"/>
      <c r="S195" s="750"/>
      <c r="T195" s="750"/>
      <c r="U195" s="750"/>
      <c r="V195" s="750"/>
      <c r="W195" s="750"/>
      <c r="X195" s="750"/>
      <c r="Y195" s="750"/>
      <c r="Z195" s="750"/>
      <c r="AA195" s="750"/>
      <c r="AB195" s="750"/>
      <c r="AC195" s="750"/>
      <c r="AD195" s="750"/>
      <c r="AE195" s="750"/>
      <c r="AF195" s="750"/>
      <c r="AG195" s="750"/>
      <c r="AH195" s="750"/>
      <c r="AI195" s="750"/>
      <c r="AJ195" s="750"/>
      <c r="AK195" s="750"/>
      <c r="AL195" s="750"/>
      <c r="AM195" s="750"/>
      <c r="AN195" s="750"/>
      <c r="AO195" s="750"/>
      <c r="AP195" s="750"/>
      <c r="AQ195" s="750"/>
      <c r="AR195" s="750"/>
      <c r="AS195" s="750"/>
      <c r="AT195" s="750"/>
      <c r="AU195" s="750"/>
      <c r="AV195" s="750"/>
      <c r="AW195" s="750"/>
      <c r="AX195" s="750"/>
      <c r="AY195" s="750"/>
      <c r="AZ195" s="750"/>
      <c r="BA195" s="750"/>
      <c r="BB195" s="750"/>
      <c r="BC195" s="750"/>
      <c r="BD195" s="750"/>
      <c r="BE195" s="750"/>
      <c r="BF195" s="750"/>
      <c r="BG195" s="750"/>
      <c r="BH195" s="750"/>
      <c r="BI195" s="750"/>
      <c r="BJ195" s="750"/>
      <c r="BK195" s="750"/>
      <c r="BL195" s="750"/>
      <c r="BM195" s="750"/>
      <c r="BN195" s="750"/>
      <c r="BO195" s="750"/>
    </row>
    <row r="196" spans="1:67" s="780" customFormat="1">
      <c r="A196" s="851"/>
      <c r="M196" s="750"/>
      <c r="N196" s="750"/>
      <c r="O196" s="750"/>
      <c r="P196" s="750"/>
      <c r="Q196" s="750"/>
      <c r="R196" s="750"/>
      <c r="S196" s="750"/>
      <c r="T196" s="750"/>
      <c r="U196" s="750"/>
      <c r="V196" s="750"/>
      <c r="W196" s="750"/>
      <c r="X196" s="750"/>
      <c r="Y196" s="750"/>
      <c r="Z196" s="750"/>
      <c r="AA196" s="750"/>
      <c r="AB196" s="750"/>
      <c r="AC196" s="750"/>
      <c r="AD196" s="750"/>
      <c r="AE196" s="750"/>
      <c r="AF196" s="750"/>
      <c r="AG196" s="750"/>
      <c r="AH196" s="750"/>
      <c r="AI196" s="750"/>
      <c r="AJ196" s="750"/>
      <c r="AK196" s="750"/>
      <c r="AL196" s="750"/>
      <c r="AM196" s="750"/>
      <c r="AN196" s="750"/>
      <c r="AO196" s="750"/>
      <c r="AP196" s="750"/>
      <c r="AQ196" s="750"/>
      <c r="AR196" s="750"/>
      <c r="AS196" s="750"/>
      <c r="AT196" s="750"/>
      <c r="AU196" s="750"/>
      <c r="AV196" s="750"/>
      <c r="AW196" s="750"/>
      <c r="AX196" s="750"/>
      <c r="AY196" s="750"/>
      <c r="AZ196" s="750"/>
      <c r="BA196" s="750"/>
      <c r="BB196" s="750"/>
      <c r="BC196" s="750"/>
      <c r="BD196" s="750"/>
      <c r="BE196" s="750"/>
      <c r="BF196" s="750"/>
      <c r="BG196" s="750"/>
      <c r="BH196" s="750"/>
      <c r="BI196" s="750"/>
      <c r="BJ196" s="750"/>
      <c r="BK196" s="750"/>
      <c r="BL196" s="750"/>
      <c r="BM196" s="750"/>
      <c r="BN196" s="750"/>
      <c r="BO196" s="750"/>
    </row>
    <row r="197" spans="1:67" s="780" customFormat="1">
      <c r="A197" s="851"/>
      <c r="M197" s="750"/>
      <c r="N197" s="750"/>
      <c r="O197" s="750"/>
      <c r="P197" s="750"/>
      <c r="Q197" s="750"/>
      <c r="R197" s="750"/>
      <c r="S197" s="750"/>
      <c r="T197" s="750"/>
      <c r="U197" s="750"/>
      <c r="V197" s="750"/>
      <c r="W197" s="750"/>
      <c r="X197" s="750"/>
      <c r="Y197" s="750"/>
      <c r="Z197" s="750"/>
      <c r="AA197" s="750"/>
      <c r="AB197" s="750"/>
      <c r="AC197" s="750"/>
      <c r="AD197" s="750"/>
      <c r="AE197" s="750"/>
      <c r="AF197" s="750"/>
      <c r="AG197" s="750"/>
      <c r="AH197" s="750"/>
      <c r="AI197" s="750"/>
      <c r="AJ197" s="750"/>
      <c r="AK197" s="750"/>
      <c r="AL197" s="750"/>
      <c r="AM197" s="750"/>
      <c r="AN197" s="750"/>
      <c r="AO197" s="750"/>
      <c r="AP197" s="750"/>
      <c r="AQ197" s="750"/>
      <c r="AR197" s="750"/>
      <c r="AS197" s="750"/>
      <c r="AT197" s="750"/>
      <c r="AU197" s="750"/>
      <c r="AV197" s="750"/>
      <c r="AW197" s="750"/>
      <c r="AX197" s="750"/>
      <c r="AY197" s="750"/>
      <c r="AZ197" s="750"/>
      <c r="BA197" s="750"/>
      <c r="BB197" s="750"/>
      <c r="BC197" s="750"/>
      <c r="BD197" s="750"/>
      <c r="BE197" s="750"/>
      <c r="BF197" s="750"/>
      <c r="BG197" s="750"/>
      <c r="BH197" s="750"/>
      <c r="BI197" s="750"/>
      <c r="BJ197" s="750"/>
      <c r="BK197" s="750"/>
      <c r="BL197" s="750"/>
      <c r="BM197" s="750"/>
      <c r="BN197" s="750"/>
      <c r="BO197" s="750"/>
    </row>
    <row r="198" spans="1:67" s="780" customFormat="1">
      <c r="A198" s="851"/>
      <c r="M198" s="750"/>
      <c r="N198" s="750"/>
      <c r="O198" s="750"/>
      <c r="P198" s="750"/>
      <c r="Q198" s="750"/>
      <c r="R198" s="750"/>
      <c r="S198" s="750"/>
      <c r="T198" s="750"/>
      <c r="U198" s="750"/>
      <c r="V198" s="750"/>
      <c r="W198" s="750"/>
      <c r="X198" s="750"/>
      <c r="Y198" s="750"/>
      <c r="Z198" s="750"/>
      <c r="AA198" s="750"/>
      <c r="AB198" s="750"/>
      <c r="AC198" s="750"/>
      <c r="AD198" s="750"/>
      <c r="AE198" s="750"/>
      <c r="AF198" s="750"/>
      <c r="AG198" s="750"/>
      <c r="AH198" s="750"/>
      <c r="AI198" s="750"/>
      <c r="AJ198" s="750"/>
      <c r="AK198" s="750"/>
      <c r="AL198" s="750"/>
      <c r="AM198" s="750"/>
      <c r="AN198" s="750"/>
      <c r="AO198" s="750"/>
      <c r="AP198" s="750"/>
      <c r="AQ198" s="750"/>
      <c r="AR198" s="750"/>
      <c r="AS198" s="750"/>
      <c r="AT198" s="750"/>
      <c r="AU198" s="750"/>
      <c r="AV198" s="750"/>
      <c r="AW198" s="750"/>
      <c r="AX198" s="750"/>
      <c r="AY198" s="750"/>
      <c r="AZ198" s="750"/>
      <c r="BA198" s="750"/>
      <c r="BB198" s="750"/>
      <c r="BC198" s="750"/>
      <c r="BD198" s="750"/>
      <c r="BE198" s="750"/>
      <c r="BF198" s="750"/>
      <c r="BG198" s="750"/>
      <c r="BH198" s="750"/>
      <c r="BI198" s="750"/>
      <c r="BJ198" s="750"/>
      <c r="BK198" s="750"/>
      <c r="BL198" s="750"/>
      <c r="BM198" s="750"/>
      <c r="BN198" s="750"/>
      <c r="BO198" s="750"/>
    </row>
    <row r="199" spans="1:67" s="780" customFormat="1">
      <c r="A199" s="851"/>
      <c r="M199" s="750"/>
      <c r="N199" s="750"/>
      <c r="O199" s="750"/>
      <c r="P199" s="750"/>
      <c r="Q199" s="750"/>
      <c r="R199" s="750"/>
      <c r="S199" s="750"/>
      <c r="T199" s="750"/>
      <c r="U199" s="750"/>
      <c r="V199" s="750"/>
      <c r="W199" s="750"/>
      <c r="X199" s="750"/>
      <c r="Y199" s="750"/>
      <c r="Z199" s="750"/>
      <c r="AA199" s="750"/>
      <c r="AB199" s="750"/>
      <c r="AC199" s="750"/>
      <c r="AD199" s="750"/>
      <c r="AE199" s="750"/>
      <c r="AF199" s="750"/>
      <c r="AG199" s="750"/>
      <c r="AH199" s="750"/>
      <c r="AI199" s="750"/>
      <c r="AJ199" s="750"/>
      <c r="AK199" s="750"/>
      <c r="AL199" s="750"/>
      <c r="AM199" s="750"/>
      <c r="AN199" s="750"/>
      <c r="AO199" s="750"/>
      <c r="AP199" s="750"/>
      <c r="AQ199" s="750"/>
      <c r="AR199" s="750"/>
      <c r="AS199" s="750"/>
      <c r="AT199" s="750"/>
      <c r="AU199" s="750"/>
      <c r="AV199" s="750"/>
      <c r="AW199" s="750"/>
      <c r="AX199" s="750"/>
      <c r="AY199" s="750"/>
      <c r="AZ199" s="750"/>
      <c r="BA199" s="750"/>
      <c r="BB199" s="750"/>
      <c r="BC199" s="750"/>
      <c r="BD199" s="750"/>
      <c r="BE199" s="750"/>
      <c r="BF199" s="750"/>
      <c r="BG199" s="750"/>
      <c r="BH199" s="750"/>
      <c r="BI199" s="750"/>
      <c r="BJ199" s="750"/>
      <c r="BK199" s="750"/>
      <c r="BL199" s="750"/>
      <c r="BM199" s="750"/>
      <c r="BN199" s="750"/>
      <c r="BO199" s="750"/>
    </row>
    <row r="200" spans="1:67" s="780" customFormat="1">
      <c r="A200" s="851"/>
      <c r="M200" s="750"/>
      <c r="N200" s="750"/>
      <c r="O200" s="750"/>
      <c r="P200" s="750"/>
      <c r="Q200" s="750"/>
      <c r="R200" s="750"/>
      <c r="S200" s="750"/>
      <c r="T200" s="750"/>
      <c r="U200" s="750"/>
      <c r="V200" s="750"/>
      <c r="W200" s="750"/>
      <c r="X200" s="750"/>
      <c r="Y200" s="750"/>
      <c r="Z200" s="750"/>
      <c r="AA200" s="750"/>
      <c r="AB200" s="750"/>
      <c r="AC200" s="750"/>
      <c r="AD200" s="750"/>
      <c r="AE200" s="750"/>
      <c r="AF200" s="750"/>
      <c r="AG200" s="750"/>
      <c r="AH200" s="750"/>
      <c r="AI200" s="750"/>
      <c r="AJ200" s="750"/>
      <c r="AK200" s="750"/>
      <c r="AL200" s="750"/>
      <c r="AM200" s="750"/>
      <c r="AN200" s="750"/>
      <c r="AO200" s="750"/>
      <c r="AP200" s="750"/>
      <c r="AQ200" s="750"/>
      <c r="AR200" s="750"/>
      <c r="AS200" s="750"/>
      <c r="AT200" s="750"/>
      <c r="AU200" s="750"/>
      <c r="AV200" s="750"/>
      <c r="AW200" s="750"/>
      <c r="AX200" s="750"/>
      <c r="AY200" s="750"/>
      <c r="AZ200" s="750"/>
      <c r="BA200" s="750"/>
      <c r="BB200" s="750"/>
      <c r="BC200" s="750"/>
      <c r="BD200" s="750"/>
      <c r="BE200" s="750"/>
      <c r="BF200" s="750"/>
      <c r="BG200" s="750"/>
      <c r="BH200" s="750"/>
      <c r="BI200" s="750"/>
      <c r="BJ200" s="750"/>
      <c r="BK200" s="750"/>
      <c r="BL200" s="750"/>
      <c r="BM200" s="750"/>
      <c r="BN200" s="750"/>
      <c r="BO200" s="750"/>
    </row>
    <row r="201" spans="1:67" s="780" customFormat="1">
      <c r="A201" s="851"/>
      <c r="M201" s="750"/>
      <c r="N201" s="750"/>
      <c r="O201" s="750"/>
      <c r="P201" s="750"/>
      <c r="Q201" s="750"/>
      <c r="R201" s="750"/>
      <c r="S201" s="750"/>
      <c r="T201" s="750"/>
      <c r="U201" s="750"/>
      <c r="V201" s="750"/>
      <c r="W201" s="750"/>
      <c r="X201" s="750"/>
      <c r="Y201" s="750"/>
      <c r="Z201" s="750"/>
      <c r="AA201" s="750"/>
      <c r="AB201" s="750"/>
      <c r="AC201" s="750"/>
      <c r="AD201" s="750"/>
      <c r="AE201" s="750"/>
      <c r="AF201" s="750"/>
      <c r="AG201" s="750"/>
      <c r="AH201" s="750"/>
      <c r="AI201" s="750"/>
      <c r="AJ201" s="750"/>
      <c r="AK201" s="750"/>
      <c r="AL201" s="750"/>
      <c r="AM201" s="750"/>
      <c r="AN201" s="750"/>
      <c r="AO201" s="750"/>
      <c r="AP201" s="750"/>
      <c r="AQ201" s="750"/>
      <c r="AR201" s="750"/>
      <c r="AS201" s="750"/>
      <c r="AT201" s="750"/>
      <c r="AU201" s="750"/>
      <c r="AV201" s="750"/>
      <c r="AW201" s="750"/>
      <c r="AX201" s="750"/>
      <c r="AY201" s="750"/>
      <c r="AZ201" s="750"/>
      <c r="BA201" s="750"/>
      <c r="BB201" s="750"/>
      <c r="BC201" s="750"/>
      <c r="BD201" s="750"/>
      <c r="BE201" s="750"/>
      <c r="BF201" s="750"/>
      <c r="BG201" s="750"/>
      <c r="BH201" s="750"/>
      <c r="BI201" s="750"/>
      <c r="BJ201" s="750"/>
      <c r="BK201" s="750"/>
      <c r="BL201" s="750"/>
      <c r="BM201" s="750"/>
      <c r="BN201" s="750"/>
      <c r="BO201" s="750"/>
    </row>
    <row r="202" spans="1:67" s="780" customFormat="1">
      <c r="A202" s="851"/>
      <c r="M202" s="750"/>
      <c r="N202" s="750"/>
      <c r="O202" s="750"/>
      <c r="P202" s="750"/>
      <c r="Q202" s="750"/>
      <c r="R202" s="750"/>
      <c r="S202" s="750"/>
      <c r="T202" s="750"/>
      <c r="U202" s="750"/>
      <c r="V202" s="750"/>
      <c r="W202" s="750"/>
      <c r="X202" s="750"/>
      <c r="Y202" s="750"/>
      <c r="Z202" s="750"/>
      <c r="AA202" s="750"/>
      <c r="AB202" s="750"/>
      <c r="AC202" s="750"/>
      <c r="AD202" s="750"/>
      <c r="AE202" s="750"/>
      <c r="AF202" s="750"/>
      <c r="AG202" s="750"/>
      <c r="AH202" s="750"/>
      <c r="AI202" s="750"/>
      <c r="AJ202" s="750"/>
      <c r="AK202" s="750"/>
      <c r="AL202" s="750"/>
      <c r="AM202" s="750"/>
      <c r="AN202" s="750"/>
      <c r="AO202" s="750"/>
      <c r="AP202" s="750"/>
      <c r="AQ202" s="750"/>
      <c r="AR202" s="750"/>
      <c r="AS202" s="750"/>
      <c r="AT202" s="750"/>
      <c r="AU202" s="750"/>
      <c r="AV202" s="750"/>
      <c r="AW202" s="750"/>
      <c r="AX202" s="750"/>
      <c r="AY202" s="750"/>
      <c r="AZ202" s="750"/>
      <c r="BA202" s="750"/>
      <c r="BB202" s="750"/>
      <c r="BC202" s="750"/>
      <c r="BD202" s="750"/>
      <c r="BE202" s="750"/>
      <c r="BF202" s="750"/>
      <c r="BG202" s="750"/>
      <c r="BH202" s="750"/>
      <c r="BI202" s="750"/>
      <c r="BJ202" s="750"/>
      <c r="BK202" s="750"/>
      <c r="BL202" s="750"/>
      <c r="BM202" s="750"/>
      <c r="BN202" s="750"/>
      <c r="BO202" s="750"/>
    </row>
    <row r="203" spans="1:67" s="780" customFormat="1">
      <c r="A203" s="851"/>
      <c r="M203" s="750"/>
      <c r="N203" s="750"/>
      <c r="O203" s="750"/>
      <c r="P203" s="750"/>
      <c r="Q203" s="750"/>
      <c r="R203" s="750"/>
      <c r="S203" s="750"/>
      <c r="T203" s="750"/>
      <c r="U203" s="750"/>
      <c r="V203" s="750"/>
      <c r="W203" s="750"/>
      <c r="X203" s="750"/>
      <c r="Y203" s="750"/>
      <c r="Z203" s="750"/>
      <c r="AA203" s="750"/>
      <c r="AB203" s="750"/>
      <c r="AC203" s="750"/>
      <c r="AD203" s="750"/>
      <c r="AE203" s="750"/>
      <c r="AF203" s="750"/>
      <c r="AG203" s="750"/>
      <c r="AH203" s="750"/>
      <c r="AI203" s="750"/>
      <c r="AJ203" s="750"/>
      <c r="AK203" s="750"/>
      <c r="AL203" s="750"/>
      <c r="AM203" s="750"/>
      <c r="AN203" s="750"/>
      <c r="AO203" s="750"/>
      <c r="AP203" s="750"/>
      <c r="AQ203" s="750"/>
      <c r="AR203" s="750"/>
      <c r="AS203" s="750"/>
      <c r="AT203" s="750"/>
      <c r="AU203" s="750"/>
      <c r="AV203" s="750"/>
      <c r="AW203" s="750"/>
      <c r="AX203" s="750"/>
      <c r="AY203" s="750"/>
      <c r="AZ203" s="750"/>
      <c r="BA203" s="750"/>
      <c r="BB203" s="750"/>
      <c r="BC203" s="750"/>
      <c r="BD203" s="750"/>
      <c r="BE203" s="750"/>
      <c r="BF203" s="750"/>
      <c r="BG203" s="750"/>
      <c r="BH203" s="750"/>
      <c r="BI203" s="750"/>
      <c r="BJ203" s="750"/>
      <c r="BK203" s="750"/>
      <c r="BL203" s="750"/>
      <c r="BM203" s="750"/>
      <c r="BN203" s="750"/>
      <c r="BO203" s="750"/>
    </row>
    <row r="204" spans="1:67" s="780" customFormat="1">
      <c r="A204" s="851"/>
      <c r="M204" s="750"/>
      <c r="N204" s="750"/>
      <c r="O204" s="750"/>
      <c r="P204" s="750"/>
      <c r="Q204" s="750"/>
      <c r="R204" s="750"/>
      <c r="S204" s="750"/>
      <c r="T204" s="750"/>
      <c r="U204" s="750"/>
      <c r="V204" s="750"/>
      <c r="W204" s="750"/>
      <c r="X204" s="750"/>
      <c r="Y204" s="750"/>
      <c r="Z204" s="750"/>
      <c r="AA204" s="750"/>
      <c r="AB204" s="750"/>
      <c r="AC204" s="750"/>
      <c r="AD204" s="750"/>
      <c r="AE204" s="750"/>
      <c r="AF204" s="750"/>
      <c r="AG204" s="750"/>
      <c r="AH204" s="750"/>
      <c r="AI204" s="750"/>
      <c r="AJ204" s="750"/>
      <c r="AK204" s="750"/>
      <c r="AL204" s="750"/>
      <c r="AM204" s="750"/>
      <c r="AN204" s="750"/>
      <c r="AO204" s="750"/>
      <c r="AP204" s="750"/>
      <c r="AQ204" s="750"/>
      <c r="AR204" s="750"/>
      <c r="AS204" s="750"/>
      <c r="AT204" s="750"/>
      <c r="AU204" s="750"/>
      <c r="AV204" s="750"/>
      <c r="AW204" s="750"/>
      <c r="AX204" s="750"/>
      <c r="AY204" s="750"/>
      <c r="AZ204" s="750"/>
      <c r="BA204" s="750"/>
      <c r="BB204" s="750"/>
      <c r="BC204" s="750"/>
      <c r="BD204" s="750"/>
      <c r="BE204" s="750"/>
      <c r="BF204" s="750"/>
      <c r="BG204" s="750"/>
      <c r="BH204" s="750"/>
      <c r="BI204" s="750"/>
      <c r="BJ204" s="750"/>
      <c r="BK204" s="750"/>
      <c r="BL204" s="750"/>
      <c r="BM204" s="750"/>
      <c r="BN204" s="750"/>
      <c r="BO204" s="750"/>
    </row>
    <row r="205" spans="1:67" s="780" customFormat="1">
      <c r="A205" s="851"/>
      <c r="M205" s="750"/>
      <c r="N205" s="750"/>
      <c r="O205" s="750"/>
      <c r="P205" s="750"/>
      <c r="Q205" s="750"/>
      <c r="R205" s="750"/>
      <c r="S205" s="750"/>
      <c r="T205" s="750"/>
      <c r="U205" s="750"/>
      <c r="V205" s="750"/>
      <c r="W205" s="750"/>
      <c r="X205" s="750"/>
      <c r="Y205" s="750"/>
      <c r="Z205" s="750"/>
      <c r="AA205" s="750"/>
      <c r="AB205" s="750"/>
      <c r="AC205" s="750"/>
      <c r="AD205" s="750"/>
      <c r="AE205" s="750"/>
      <c r="AF205" s="750"/>
      <c r="AG205" s="750"/>
      <c r="AH205" s="750"/>
      <c r="AI205" s="750"/>
      <c r="AJ205" s="750"/>
      <c r="AK205" s="750"/>
      <c r="AL205" s="750"/>
      <c r="AM205" s="750"/>
      <c r="AN205" s="750"/>
      <c r="AO205" s="750"/>
      <c r="AP205" s="750"/>
      <c r="AQ205" s="750"/>
      <c r="AR205" s="750"/>
      <c r="AS205" s="750"/>
      <c r="AT205" s="750"/>
      <c r="AU205" s="750"/>
      <c r="AV205" s="750"/>
      <c r="AW205" s="750"/>
      <c r="AX205" s="750"/>
      <c r="AY205" s="750"/>
      <c r="AZ205" s="750"/>
      <c r="BA205" s="750"/>
      <c r="BB205" s="750"/>
      <c r="BC205" s="750"/>
      <c r="BD205" s="750"/>
      <c r="BE205" s="750"/>
      <c r="BF205" s="750"/>
      <c r="BG205" s="750"/>
      <c r="BH205" s="750"/>
      <c r="BI205" s="750"/>
      <c r="BJ205" s="750"/>
      <c r="BK205" s="750"/>
      <c r="BL205" s="750"/>
      <c r="BM205" s="750"/>
      <c r="BN205" s="750"/>
      <c r="BO205" s="750"/>
    </row>
    <row r="206" spans="1:67" s="780" customFormat="1">
      <c r="A206" s="851"/>
      <c r="M206" s="750"/>
      <c r="N206" s="750"/>
      <c r="O206" s="750"/>
      <c r="P206" s="750"/>
      <c r="Q206" s="750"/>
      <c r="R206" s="750"/>
      <c r="S206" s="750"/>
      <c r="T206" s="750"/>
      <c r="U206" s="750"/>
      <c r="V206" s="750"/>
      <c r="W206" s="750"/>
      <c r="X206" s="750"/>
      <c r="Y206" s="750"/>
      <c r="Z206" s="750"/>
      <c r="AA206" s="750"/>
      <c r="AB206" s="750"/>
      <c r="AC206" s="750"/>
      <c r="AD206" s="750"/>
      <c r="AE206" s="750"/>
      <c r="AF206" s="750"/>
      <c r="AG206" s="750"/>
      <c r="AH206" s="750"/>
      <c r="AI206" s="750"/>
      <c r="AJ206" s="750"/>
      <c r="AK206" s="750"/>
      <c r="AL206" s="750"/>
      <c r="AM206" s="750"/>
      <c r="AN206" s="750"/>
      <c r="AO206" s="750"/>
      <c r="AP206" s="750"/>
      <c r="AQ206" s="750"/>
      <c r="AR206" s="750"/>
      <c r="AS206" s="750"/>
      <c r="AT206" s="750"/>
      <c r="AU206" s="750"/>
      <c r="AV206" s="750"/>
      <c r="AW206" s="750"/>
      <c r="AX206" s="750"/>
      <c r="AY206" s="750"/>
      <c r="AZ206" s="750"/>
      <c r="BA206" s="750"/>
      <c r="BB206" s="750"/>
      <c r="BC206" s="750"/>
      <c r="BD206" s="750"/>
      <c r="BE206" s="750"/>
      <c r="BF206" s="750"/>
      <c r="BG206" s="750"/>
      <c r="BH206" s="750"/>
      <c r="BI206" s="750"/>
      <c r="BJ206" s="750"/>
      <c r="BK206" s="750"/>
      <c r="BL206" s="750"/>
      <c r="BM206" s="750"/>
      <c r="BN206" s="750"/>
      <c r="BO206" s="750"/>
    </row>
    <row r="207" spans="1:67" s="780" customFormat="1">
      <c r="A207" s="851"/>
      <c r="M207" s="750"/>
      <c r="N207" s="750"/>
      <c r="O207" s="750"/>
      <c r="P207" s="750"/>
      <c r="Q207" s="750"/>
      <c r="R207" s="750"/>
      <c r="S207" s="750"/>
      <c r="T207" s="750"/>
      <c r="U207" s="750"/>
      <c r="V207" s="750"/>
      <c r="W207" s="750"/>
      <c r="X207" s="750"/>
      <c r="Y207" s="750"/>
      <c r="Z207" s="750"/>
      <c r="AA207" s="750"/>
      <c r="AB207" s="750"/>
      <c r="AC207" s="750"/>
      <c r="AD207" s="750"/>
      <c r="AE207" s="750"/>
      <c r="AF207" s="750"/>
      <c r="AG207" s="750"/>
      <c r="AH207" s="750"/>
      <c r="AI207" s="750"/>
      <c r="AJ207" s="750"/>
      <c r="AK207" s="750"/>
      <c r="AL207" s="750"/>
      <c r="AM207" s="750"/>
      <c r="AN207" s="750"/>
      <c r="AO207" s="750"/>
      <c r="AP207" s="750"/>
      <c r="AQ207" s="750"/>
      <c r="AR207" s="750"/>
      <c r="AS207" s="750"/>
      <c r="AT207" s="750"/>
      <c r="AU207" s="750"/>
      <c r="AV207" s="750"/>
      <c r="AW207" s="750"/>
      <c r="AX207" s="750"/>
      <c r="AY207" s="750"/>
      <c r="AZ207" s="750"/>
      <c r="BA207" s="750"/>
      <c r="BB207" s="750"/>
      <c r="BC207" s="750"/>
      <c r="BD207" s="750"/>
      <c r="BE207" s="750"/>
      <c r="BF207" s="750"/>
      <c r="BG207" s="750"/>
      <c r="BH207" s="750"/>
      <c r="BI207" s="750"/>
      <c r="BJ207" s="750"/>
      <c r="BK207" s="750"/>
      <c r="BL207" s="750"/>
      <c r="BM207" s="750"/>
      <c r="BN207" s="750"/>
      <c r="BO207" s="750"/>
    </row>
    <row r="208" spans="1:67" s="780" customFormat="1">
      <c r="A208" s="851"/>
      <c r="M208" s="750"/>
      <c r="N208" s="750"/>
      <c r="O208" s="750"/>
      <c r="P208" s="750"/>
      <c r="Q208" s="750"/>
      <c r="R208" s="750"/>
      <c r="S208" s="750"/>
      <c r="T208" s="750"/>
      <c r="U208" s="750"/>
      <c r="V208" s="750"/>
      <c r="W208" s="750"/>
      <c r="X208" s="750"/>
      <c r="Y208" s="750"/>
      <c r="Z208" s="750"/>
      <c r="AA208" s="750"/>
      <c r="AB208" s="750"/>
      <c r="AC208" s="750"/>
      <c r="AD208" s="750"/>
      <c r="AE208" s="750"/>
      <c r="AF208" s="750"/>
      <c r="AG208" s="750"/>
      <c r="AH208" s="750"/>
      <c r="AI208" s="750"/>
      <c r="AJ208" s="750"/>
      <c r="AK208" s="750"/>
      <c r="AL208" s="750"/>
      <c r="AM208" s="750"/>
      <c r="AN208" s="750"/>
      <c r="AO208" s="750"/>
      <c r="AP208" s="750"/>
      <c r="AQ208" s="750"/>
      <c r="AR208" s="750"/>
      <c r="AS208" s="750"/>
      <c r="AT208" s="750"/>
      <c r="AU208" s="750"/>
      <c r="AV208" s="750"/>
      <c r="AW208" s="750"/>
      <c r="AX208" s="750"/>
      <c r="AY208" s="750"/>
      <c r="AZ208" s="750"/>
      <c r="BA208" s="750"/>
      <c r="BB208" s="750"/>
      <c r="BC208" s="750"/>
      <c r="BD208" s="750"/>
      <c r="BE208" s="750"/>
      <c r="BF208" s="750"/>
      <c r="BG208" s="750"/>
      <c r="BH208" s="750"/>
      <c r="BI208" s="750"/>
      <c r="BJ208" s="750"/>
      <c r="BK208" s="750"/>
      <c r="BL208" s="750"/>
      <c r="BM208" s="750"/>
      <c r="BN208" s="750"/>
      <c r="BO208" s="750"/>
    </row>
    <row r="209" spans="1:67" s="780" customFormat="1">
      <c r="A209" s="851"/>
      <c r="M209" s="750"/>
      <c r="N209" s="750"/>
      <c r="O209" s="750"/>
      <c r="P209" s="750"/>
      <c r="Q209" s="750"/>
      <c r="R209" s="750"/>
      <c r="S209" s="750"/>
      <c r="T209" s="750"/>
      <c r="U209" s="750"/>
      <c r="V209" s="750"/>
      <c r="W209" s="750"/>
      <c r="X209" s="750"/>
      <c r="Y209" s="750"/>
      <c r="Z209" s="750"/>
      <c r="AA209" s="750"/>
      <c r="AB209" s="750"/>
      <c r="AC209" s="750"/>
      <c r="AD209" s="750"/>
      <c r="AE209" s="750"/>
      <c r="AF209" s="750"/>
      <c r="AG209" s="750"/>
      <c r="AH209" s="750"/>
      <c r="AI209" s="750"/>
      <c r="AJ209" s="750"/>
      <c r="AK209" s="750"/>
      <c r="AL209" s="750"/>
      <c r="AM209" s="750"/>
      <c r="AN209" s="750"/>
      <c r="AO209" s="750"/>
      <c r="AP209" s="750"/>
      <c r="AQ209" s="750"/>
      <c r="AR209" s="750"/>
      <c r="AS209" s="750"/>
      <c r="AT209" s="750"/>
      <c r="AU209" s="750"/>
      <c r="AV209" s="750"/>
      <c r="AW209" s="750"/>
      <c r="AX209" s="750"/>
      <c r="AY209" s="750"/>
      <c r="AZ209" s="750"/>
      <c r="BA209" s="750"/>
      <c r="BB209" s="750"/>
      <c r="BC209" s="750"/>
      <c r="BD209" s="750"/>
      <c r="BE209" s="750"/>
      <c r="BF209" s="750"/>
      <c r="BG209" s="750"/>
      <c r="BH209" s="750"/>
      <c r="BI209" s="750"/>
      <c r="BJ209" s="750"/>
      <c r="BK209" s="750"/>
      <c r="BL209" s="750"/>
      <c r="BM209" s="750"/>
      <c r="BN209" s="750"/>
      <c r="BO209" s="750"/>
    </row>
    <row r="210" spans="1:67" s="780" customFormat="1">
      <c r="A210" s="851"/>
      <c r="M210" s="750"/>
      <c r="N210" s="750"/>
      <c r="O210" s="750"/>
      <c r="P210" s="750"/>
      <c r="Q210" s="750"/>
      <c r="R210" s="750"/>
      <c r="S210" s="750"/>
      <c r="T210" s="750"/>
      <c r="U210" s="750"/>
      <c r="V210" s="750"/>
      <c r="W210" s="750"/>
      <c r="X210" s="750"/>
      <c r="Y210" s="750"/>
      <c r="Z210" s="750"/>
      <c r="AA210" s="750"/>
      <c r="AB210" s="750"/>
      <c r="AC210" s="750"/>
      <c r="AD210" s="750"/>
      <c r="AE210" s="750"/>
      <c r="AF210" s="750"/>
      <c r="AG210" s="750"/>
      <c r="AH210" s="750"/>
      <c r="AI210" s="750"/>
      <c r="AJ210" s="750"/>
      <c r="AK210" s="750"/>
      <c r="AL210" s="750"/>
      <c r="AM210" s="750"/>
      <c r="AN210" s="750"/>
      <c r="AO210" s="750"/>
      <c r="AP210" s="750"/>
      <c r="AQ210" s="750"/>
      <c r="AR210" s="750"/>
      <c r="AS210" s="750"/>
      <c r="AT210" s="750"/>
      <c r="AU210" s="750"/>
      <c r="AV210" s="750"/>
      <c r="AW210" s="750"/>
      <c r="AX210" s="750"/>
      <c r="AY210" s="750"/>
      <c r="AZ210" s="750"/>
      <c r="BA210" s="750"/>
      <c r="BB210" s="750"/>
      <c r="BC210" s="750"/>
      <c r="BD210" s="750"/>
      <c r="BE210" s="750"/>
      <c r="BF210" s="750"/>
      <c r="BG210" s="750"/>
      <c r="BH210" s="750"/>
      <c r="BI210" s="750"/>
      <c r="BJ210" s="750"/>
      <c r="BK210" s="750"/>
      <c r="BL210" s="750"/>
      <c r="BM210" s="750"/>
      <c r="BN210" s="750"/>
      <c r="BO210" s="750"/>
    </row>
    <row r="211" spans="1:67" s="780" customFormat="1">
      <c r="A211" s="851"/>
      <c r="M211" s="750"/>
      <c r="N211" s="750"/>
      <c r="O211" s="750"/>
      <c r="P211" s="750"/>
      <c r="Q211" s="750"/>
      <c r="R211" s="750"/>
      <c r="S211" s="750"/>
      <c r="T211" s="750"/>
      <c r="U211" s="750"/>
      <c r="V211" s="750"/>
      <c r="W211" s="750"/>
      <c r="X211" s="750"/>
      <c r="Y211" s="750"/>
      <c r="Z211" s="750"/>
      <c r="AA211" s="750"/>
      <c r="AB211" s="750"/>
      <c r="AC211" s="750"/>
      <c r="AD211" s="750"/>
      <c r="AE211" s="750"/>
      <c r="AF211" s="750"/>
      <c r="AG211" s="750"/>
      <c r="AH211" s="750"/>
      <c r="AI211" s="750"/>
      <c r="AJ211" s="750"/>
      <c r="AK211" s="750"/>
      <c r="AL211" s="750"/>
      <c r="AM211" s="750"/>
      <c r="AN211" s="750"/>
      <c r="AO211" s="750"/>
      <c r="AP211" s="750"/>
      <c r="AQ211" s="750"/>
      <c r="AR211" s="750"/>
      <c r="AS211" s="750"/>
      <c r="AT211" s="750"/>
      <c r="AU211" s="750"/>
      <c r="AV211" s="750"/>
      <c r="AW211" s="750"/>
      <c r="AX211" s="750"/>
      <c r="AY211" s="750"/>
      <c r="AZ211" s="750"/>
      <c r="BA211" s="750"/>
      <c r="BB211" s="750"/>
      <c r="BC211" s="750"/>
      <c r="BD211" s="750"/>
      <c r="BE211" s="750"/>
      <c r="BF211" s="750"/>
      <c r="BG211" s="750"/>
      <c r="BH211" s="750"/>
      <c r="BI211" s="750"/>
      <c r="BJ211" s="750"/>
      <c r="BK211" s="750"/>
      <c r="BL211" s="750"/>
      <c r="BM211" s="750"/>
      <c r="BN211" s="750"/>
      <c r="BO211" s="750"/>
    </row>
    <row r="212" spans="1:67" s="780" customFormat="1">
      <c r="A212" s="851"/>
      <c r="M212" s="750"/>
      <c r="N212" s="750"/>
      <c r="O212" s="750"/>
      <c r="P212" s="750"/>
      <c r="Q212" s="750"/>
      <c r="R212" s="750"/>
      <c r="S212" s="750"/>
      <c r="T212" s="750"/>
      <c r="U212" s="750"/>
      <c r="V212" s="750"/>
      <c r="W212" s="750"/>
      <c r="X212" s="750"/>
      <c r="Y212" s="750"/>
      <c r="Z212" s="750"/>
      <c r="AA212" s="750"/>
      <c r="AB212" s="750"/>
      <c r="AC212" s="750"/>
      <c r="AD212" s="750"/>
      <c r="AE212" s="750"/>
      <c r="AF212" s="750"/>
      <c r="AG212" s="750"/>
      <c r="AH212" s="750"/>
      <c r="AI212" s="750"/>
      <c r="AJ212" s="750"/>
      <c r="AK212" s="750"/>
      <c r="AL212" s="750"/>
      <c r="AM212" s="750"/>
      <c r="AN212" s="750"/>
      <c r="AO212" s="750"/>
      <c r="AP212" s="750"/>
      <c r="AQ212" s="750"/>
      <c r="AR212" s="750"/>
      <c r="AS212" s="750"/>
      <c r="AT212" s="750"/>
      <c r="AU212" s="750"/>
      <c r="AV212" s="750"/>
      <c r="AW212" s="750"/>
      <c r="AX212" s="750"/>
      <c r="AY212" s="750"/>
      <c r="AZ212" s="750"/>
      <c r="BA212" s="750"/>
      <c r="BB212" s="750"/>
      <c r="BC212" s="750"/>
      <c r="BD212" s="750"/>
      <c r="BE212" s="750"/>
      <c r="BF212" s="750"/>
      <c r="BG212" s="750"/>
      <c r="BH212" s="750"/>
      <c r="BI212" s="750"/>
      <c r="BJ212" s="750"/>
      <c r="BK212" s="750"/>
      <c r="BL212" s="750"/>
      <c r="BM212" s="750"/>
      <c r="BN212" s="750"/>
      <c r="BO212" s="750"/>
    </row>
    <row r="213" spans="1:67" s="780" customFormat="1">
      <c r="A213" s="851"/>
      <c r="M213" s="750"/>
      <c r="N213" s="750"/>
      <c r="O213" s="750"/>
      <c r="P213" s="750"/>
      <c r="Q213" s="750"/>
      <c r="R213" s="750"/>
      <c r="S213" s="750"/>
      <c r="T213" s="750"/>
      <c r="U213" s="750"/>
      <c r="V213" s="750"/>
      <c r="W213" s="750"/>
      <c r="X213" s="750"/>
      <c r="Y213" s="750"/>
      <c r="Z213" s="750"/>
      <c r="AA213" s="750"/>
      <c r="AB213" s="750"/>
      <c r="AC213" s="750"/>
      <c r="AD213" s="750"/>
      <c r="AE213" s="750"/>
      <c r="AF213" s="750"/>
      <c r="AG213" s="750"/>
      <c r="AH213" s="750"/>
      <c r="AI213" s="750"/>
      <c r="AJ213" s="750"/>
      <c r="AK213" s="750"/>
      <c r="AL213" s="750"/>
      <c r="AM213" s="750"/>
      <c r="AN213" s="750"/>
      <c r="AO213" s="750"/>
      <c r="AP213" s="750"/>
      <c r="AQ213" s="750"/>
      <c r="AR213" s="750"/>
      <c r="AS213" s="750"/>
      <c r="AT213" s="750"/>
      <c r="AU213" s="750"/>
      <c r="AV213" s="750"/>
      <c r="AW213" s="750"/>
      <c r="AX213" s="750"/>
      <c r="AY213" s="750"/>
      <c r="AZ213" s="750"/>
      <c r="BA213" s="750"/>
      <c r="BB213" s="750"/>
      <c r="BC213" s="750"/>
      <c r="BD213" s="750"/>
      <c r="BE213" s="750"/>
      <c r="BF213" s="750"/>
      <c r="BG213" s="750"/>
      <c r="BH213" s="750"/>
      <c r="BI213" s="750"/>
      <c r="BJ213" s="750"/>
      <c r="BK213" s="750"/>
      <c r="BL213" s="750"/>
      <c r="BM213" s="750"/>
      <c r="BN213" s="750"/>
      <c r="BO213" s="750"/>
    </row>
    <row r="214" spans="1:67" s="780" customFormat="1">
      <c r="A214" s="851"/>
      <c r="M214" s="750"/>
      <c r="N214" s="750"/>
      <c r="O214" s="750"/>
      <c r="P214" s="750"/>
      <c r="Q214" s="750"/>
      <c r="R214" s="750"/>
      <c r="S214" s="750"/>
      <c r="T214" s="750"/>
      <c r="U214" s="750"/>
      <c r="V214" s="750"/>
      <c r="W214" s="750"/>
      <c r="X214" s="750"/>
      <c r="Y214" s="750"/>
      <c r="Z214" s="750"/>
      <c r="AA214" s="750"/>
      <c r="AB214" s="750"/>
      <c r="AC214" s="750"/>
      <c r="AD214" s="750"/>
      <c r="AE214" s="750"/>
      <c r="AF214" s="750"/>
      <c r="AG214" s="750"/>
      <c r="AH214" s="750"/>
      <c r="AI214" s="750"/>
      <c r="AJ214" s="750"/>
      <c r="AK214" s="750"/>
      <c r="AL214" s="750"/>
      <c r="AM214" s="750"/>
      <c r="AN214" s="750"/>
      <c r="AO214" s="750"/>
      <c r="AP214" s="750"/>
      <c r="AQ214" s="750"/>
      <c r="AR214" s="750"/>
      <c r="AS214" s="750"/>
      <c r="AT214" s="750"/>
      <c r="AU214" s="750"/>
      <c r="AV214" s="750"/>
      <c r="AW214" s="750"/>
      <c r="AX214" s="750"/>
      <c r="AY214" s="750"/>
      <c r="AZ214" s="750"/>
      <c r="BA214" s="750"/>
      <c r="BB214" s="750"/>
      <c r="BC214" s="750"/>
      <c r="BD214" s="750"/>
      <c r="BE214" s="750"/>
      <c r="BF214" s="750"/>
      <c r="BG214" s="750"/>
      <c r="BH214" s="750"/>
      <c r="BI214" s="750"/>
      <c r="BJ214" s="750"/>
      <c r="BK214" s="750"/>
      <c r="BL214" s="750"/>
      <c r="BM214" s="750"/>
      <c r="BN214" s="750"/>
      <c r="BO214" s="750"/>
    </row>
    <row r="215" spans="1:67" s="780" customFormat="1">
      <c r="A215" s="851"/>
      <c r="M215" s="750"/>
      <c r="N215" s="750"/>
      <c r="O215" s="750"/>
      <c r="P215" s="750"/>
      <c r="Q215" s="750"/>
      <c r="R215" s="750"/>
      <c r="S215" s="750"/>
      <c r="T215" s="750"/>
      <c r="U215" s="750"/>
      <c r="V215" s="750"/>
      <c r="W215" s="750"/>
      <c r="X215" s="750"/>
      <c r="Y215" s="750"/>
      <c r="Z215" s="750"/>
      <c r="AA215" s="750"/>
      <c r="AB215" s="750"/>
      <c r="AC215" s="750"/>
      <c r="AD215" s="750"/>
      <c r="AE215" s="750"/>
      <c r="AF215" s="750"/>
      <c r="AG215" s="750"/>
      <c r="AH215" s="750"/>
      <c r="AI215" s="750"/>
      <c r="AJ215" s="750"/>
      <c r="AK215" s="750"/>
      <c r="AL215" s="750"/>
      <c r="AM215" s="750"/>
      <c r="AN215" s="750"/>
      <c r="AO215" s="750"/>
      <c r="AP215" s="750"/>
      <c r="AQ215" s="750"/>
      <c r="AR215" s="750"/>
      <c r="AS215" s="750"/>
      <c r="AT215" s="750"/>
      <c r="AU215" s="750"/>
      <c r="AV215" s="750"/>
      <c r="AW215" s="750"/>
      <c r="AX215" s="750"/>
      <c r="AY215" s="750"/>
      <c r="AZ215" s="750"/>
      <c r="BA215" s="750"/>
      <c r="BB215" s="750"/>
      <c r="BC215" s="750"/>
      <c r="BD215" s="750"/>
      <c r="BE215" s="750"/>
      <c r="BF215" s="750"/>
      <c r="BG215" s="750"/>
      <c r="BH215" s="750"/>
      <c r="BI215" s="750"/>
      <c r="BJ215" s="750"/>
      <c r="BK215" s="750"/>
      <c r="BL215" s="750"/>
      <c r="BM215" s="750"/>
      <c r="BN215" s="750"/>
      <c r="BO215" s="750"/>
    </row>
    <row r="216" spans="1:67" s="780" customFormat="1">
      <c r="A216" s="851"/>
      <c r="M216" s="750"/>
      <c r="N216" s="750"/>
      <c r="O216" s="750"/>
      <c r="P216" s="750"/>
      <c r="Q216" s="750"/>
      <c r="R216" s="750"/>
      <c r="S216" s="750"/>
      <c r="T216" s="750"/>
      <c r="U216" s="750"/>
      <c r="V216" s="750"/>
      <c r="W216" s="750"/>
      <c r="X216" s="750"/>
      <c r="Y216" s="750"/>
      <c r="Z216" s="750"/>
      <c r="AA216" s="750"/>
      <c r="AB216" s="750"/>
      <c r="AC216" s="750"/>
      <c r="AD216" s="750"/>
      <c r="AE216" s="750"/>
      <c r="AF216" s="750"/>
      <c r="AG216" s="750"/>
      <c r="AH216" s="750"/>
      <c r="AI216" s="750"/>
      <c r="AJ216" s="750"/>
      <c r="AK216" s="750"/>
      <c r="AL216" s="750"/>
      <c r="AM216" s="750"/>
      <c r="AN216" s="750"/>
      <c r="AO216" s="750"/>
      <c r="AP216" s="750"/>
      <c r="AQ216" s="750"/>
      <c r="AR216" s="750"/>
      <c r="AS216" s="750"/>
      <c r="AT216" s="750"/>
      <c r="AU216" s="750"/>
      <c r="AV216" s="750"/>
      <c r="AW216" s="750"/>
      <c r="AX216" s="750"/>
      <c r="AY216" s="750"/>
      <c r="AZ216" s="750"/>
      <c r="BA216" s="750"/>
      <c r="BB216" s="750"/>
      <c r="BC216" s="750"/>
      <c r="BD216" s="750"/>
      <c r="BE216" s="750"/>
      <c r="BF216" s="750"/>
      <c r="BG216" s="750"/>
      <c r="BH216" s="750"/>
      <c r="BI216" s="750"/>
      <c r="BJ216" s="750"/>
      <c r="BK216" s="750"/>
      <c r="BL216" s="750"/>
      <c r="BM216" s="750"/>
      <c r="BN216" s="750"/>
      <c r="BO216" s="750"/>
    </row>
  </sheetData>
  <mergeCells count="3">
    <mergeCell ref="A1:O1"/>
    <mergeCell ref="A3:O3"/>
    <mergeCell ref="A5:O5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N24"/>
  <sheetViews>
    <sheetView view="pageBreakPreview" topLeftCell="A15" zoomScale="80" zoomScaleNormal="100" zoomScaleSheetLayoutView="80" workbookViewId="0">
      <selection activeCell="A24" sqref="A24"/>
    </sheetView>
  </sheetViews>
  <sheetFormatPr defaultColWidth="8" defaultRowHeight="15.75"/>
  <cols>
    <col min="1" max="1" width="26.42578125" style="650" customWidth="1"/>
    <col min="2" max="2" width="11" style="531" customWidth="1"/>
    <col min="3" max="3" width="5.42578125" style="531" customWidth="1"/>
    <col min="4" max="4" width="11" style="531" customWidth="1"/>
    <col min="5" max="5" width="5.42578125" style="531" customWidth="1"/>
    <col min="6" max="6" width="11" style="531" customWidth="1"/>
    <col min="7" max="7" width="5.42578125" style="531" customWidth="1"/>
    <col min="8" max="8" width="11" style="531" customWidth="1"/>
    <col min="9" max="9" width="5.42578125" style="531" customWidth="1"/>
    <col min="10" max="10" width="11" style="531" customWidth="1"/>
    <col min="11" max="11" width="5.85546875" style="531" customWidth="1"/>
    <col min="12" max="12" width="11" style="531" customWidth="1"/>
    <col min="13" max="13" width="5.42578125" style="531" customWidth="1"/>
    <col min="14" max="14" width="11" style="531" customWidth="1"/>
    <col min="15" max="15" width="5.42578125" style="531" customWidth="1"/>
    <col min="16" max="16" width="11" style="531" customWidth="1"/>
    <col min="17" max="17" width="5.42578125" style="531" customWidth="1"/>
    <col min="18" max="18" width="11" style="531" customWidth="1"/>
    <col min="19" max="19" width="5.42578125" style="531" customWidth="1"/>
    <col min="20" max="20" width="11" style="531" customWidth="1"/>
    <col min="21" max="21" width="5.42578125" style="531" customWidth="1"/>
    <col min="22" max="22" width="9.42578125" style="531" customWidth="1"/>
    <col min="23" max="23" width="8" style="531"/>
    <col min="24" max="24" width="10" style="531" customWidth="1"/>
    <col min="25" max="25" width="8" style="531"/>
    <col min="26" max="26" width="10" style="531" customWidth="1"/>
    <col min="27" max="27" width="8" style="531"/>
    <col min="28" max="28" width="10" style="531" customWidth="1"/>
    <col min="29" max="16384" width="8" style="531"/>
  </cols>
  <sheetData>
    <row r="1" spans="1:40" s="575" customFormat="1" ht="19.5" thickBot="1">
      <c r="A1" s="2074" t="s">
        <v>429</v>
      </c>
      <c r="B1" s="2074"/>
      <c r="C1" s="2074"/>
      <c r="D1" s="2074"/>
      <c r="E1" s="2074"/>
      <c r="F1" s="2074"/>
      <c r="G1" s="2074"/>
      <c r="H1" s="2074"/>
      <c r="I1" s="2074"/>
      <c r="J1" s="2074"/>
      <c r="K1" s="2074"/>
      <c r="L1" s="2074"/>
      <c r="M1" s="2074"/>
      <c r="N1" s="2074"/>
      <c r="O1" s="2074"/>
      <c r="P1" s="2074"/>
      <c r="Q1" s="2074"/>
      <c r="R1" s="2074"/>
      <c r="S1" s="2074"/>
      <c r="T1" s="2074"/>
      <c r="U1" s="2074"/>
      <c r="V1" s="2074"/>
      <c r="W1" s="2074"/>
      <c r="X1" s="2074"/>
      <c r="Y1" s="2074"/>
      <c r="Z1" s="2074"/>
      <c r="AA1" s="2074"/>
      <c r="AB1" s="2074"/>
      <c r="AC1" s="2074"/>
      <c r="AD1" s="852"/>
      <c r="AE1" s="852"/>
      <c r="AF1" s="852"/>
      <c r="AG1" s="852"/>
      <c r="AH1" s="852"/>
      <c r="AI1" s="852"/>
      <c r="AJ1" s="852"/>
      <c r="AK1" s="852"/>
      <c r="AL1" s="852"/>
      <c r="AM1" s="852"/>
      <c r="AN1" s="852"/>
    </row>
    <row r="2" spans="1:40" s="575" customFormat="1">
      <c r="A2" s="647"/>
      <c r="K2" s="853"/>
      <c r="L2" s="853"/>
      <c r="M2" s="853"/>
      <c r="N2" s="853"/>
      <c r="O2" s="853"/>
      <c r="P2" s="853"/>
      <c r="Q2" s="853"/>
      <c r="R2" s="853"/>
      <c r="S2" s="853"/>
      <c r="T2" s="854"/>
    </row>
    <row r="3" spans="1:40" s="575" customFormat="1" ht="21">
      <c r="A3" s="2075" t="s">
        <v>1106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  <c r="N3" s="2075"/>
      <c r="O3" s="2075"/>
      <c r="P3" s="2075"/>
      <c r="Q3" s="2075"/>
      <c r="R3" s="2075"/>
      <c r="S3" s="2075"/>
      <c r="T3" s="2075"/>
      <c r="U3" s="2075"/>
      <c r="V3" s="2075"/>
      <c r="W3" s="2075"/>
      <c r="X3" s="2075"/>
      <c r="Y3" s="2075"/>
      <c r="Z3" s="2075"/>
      <c r="AA3" s="2075"/>
      <c r="AB3" s="2075"/>
      <c r="AC3" s="2075"/>
    </row>
    <row r="4" spans="1:40" s="575" customFormat="1">
      <c r="A4" s="853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603"/>
    </row>
    <row r="5" spans="1:40" s="575" customFormat="1" ht="36.75" customHeight="1">
      <c r="A5" s="2096" t="s">
        <v>1107</v>
      </c>
      <c r="B5" s="2096"/>
      <c r="C5" s="2096"/>
      <c r="D5" s="2096"/>
      <c r="E5" s="2096"/>
      <c r="F5" s="2096"/>
      <c r="G5" s="2096"/>
      <c r="H5" s="2096"/>
      <c r="I5" s="2096"/>
      <c r="J5" s="2096"/>
      <c r="K5" s="2096"/>
      <c r="L5" s="2096"/>
      <c r="M5" s="2096"/>
      <c r="N5" s="2096"/>
      <c r="O5" s="2096"/>
      <c r="P5" s="2096"/>
      <c r="Q5" s="2096"/>
      <c r="R5" s="2096"/>
      <c r="S5" s="2096"/>
      <c r="T5" s="2096"/>
      <c r="U5" s="2096"/>
      <c r="V5" s="2096"/>
      <c r="W5" s="2096"/>
      <c r="X5" s="2096"/>
      <c r="Y5" s="2096"/>
      <c r="Z5" s="2096"/>
      <c r="AA5" s="2096"/>
      <c r="AB5" s="2096"/>
      <c r="AC5" s="2096"/>
    </row>
    <row r="6" spans="1:40" s="575" customFormat="1">
      <c r="A6" s="647"/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</row>
    <row r="7" spans="1:40" s="575" customFormat="1">
      <c r="A7" s="520" t="s">
        <v>468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  <c r="S7" s="647"/>
    </row>
    <row r="8" spans="1:40">
      <c r="A8" s="2097"/>
      <c r="B8" s="2070" t="s">
        <v>469</v>
      </c>
      <c r="C8" s="2070"/>
      <c r="D8" s="2070" t="s">
        <v>358</v>
      </c>
      <c r="E8" s="2070"/>
      <c r="F8" s="2070" t="s">
        <v>583</v>
      </c>
      <c r="G8" s="2070"/>
      <c r="H8" s="2070" t="s">
        <v>527</v>
      </c>
      <c r="I8" s="2070"/>
      <c r="J8" s="2070" t="s">
        <v>155</v>
      </c>
      <c r="K8" s="2070"/>
      <c r="L8" s="2070" t="s">
        <v>156</v>
      </c>
      <c r="M8" s="2070"/>
      <c r="N8" s="2070" t="s">
        <v>157</v>
      </c>
      <c r="O8" s="2070"/>
      <c r="P8" s="2070" t="s">
        <v>158</v>
      </c>
      <c r="Q8" s="2070"/>
      <c r="R8" s="2070" t="s">
        <v>159</v>
      </c>
      <c r="S8" s="2070"/>
      <c r="T8" s="2070" t="s">
        <v>160</v>
      </c>
      <c r="U8" s="2070"/>
      <c r="V8" s="2070" t="s">
        <v>161</v>
      </c>
      <c r="W8" s="2070"/>
      <c r="X8" s="2070" t="s">
        <v>998</v>
      </c>
      <c r="Y8" s="2070"/>
      <c r="Z8" s="2070" t="s">
        <v>1090</v>
      </c>
      <c r="AA8" s="2070"/>
      <c r="AB8" s="2070" t="s">
        <v>1116</v>
      </c>
      <c r="AC8" s="2070"/>
    </row>
    <row r="9" spans="1:40" s="855" customFormat="1" ht="30.75" customHeight="1">
      <c r="A9" s="2098"/>
      <c r="B9" s="685" t="s">
        <v>470</v>
      </c>
      <c r="C9" s="1927" t="s">
        <v>471</v>
      </c>
      <c r="D9" s="685" t="s">
        <v>470</v>
      </c>
      <c r="E9" s="1927" t="s">
        <v>471</v>
      </c>
      <c r="F9" s="685" t="s">
        <v>470</v>
      </c>
      <c r="G9" s="1927" t="s">
        <v>471</v>
      </c>
      <c r="H9" s="685" t="s">
        <v>470</v>
      </c>
      <c r="I9" s="1927" t="s">
        <v>471</v>
      </c>
      <c r="J9" s="685" t="s">
        <v>470</v>
      </c>
      <c r="K9" s="1927" t="s">
        <v>471</v>
      </c>
      <c r="L9" s="685" t="s">
        <v>470</v>
      </c>
      <c r="M9" s="1927" t="s">
        <v>471</v>
      </c>
      <c r="N9" s="685" t="s">
        <v>470</v>
      </c>
      <c r="O9" s="1927" t="s">
        <v>471</v>
      </c>
      <c r="P9" s="685" t="s">
        <v>470</v>
      </c>
      <c r="Q9" s="1927" t="s">
        <v>471</v>
      </c>
      <c r="R9" s="685" t="s">
        <v>470</v>
      </c>
      <c r="S9" s="1927" t="s">
        <v>471</v>
      </c>
      <c r="T9" s="685" t="s">
        <v>470</v>
      </c>
      <c r="U9" s="1927" t="s">
        <v>471</v>
      </c>
      <c r="V9" s="685" t="s">
        <v>470</v>
      </c>
      <c r="W9" s="1927" t="s">
        <v>471</v>
      </c>
      <c r="X9" s="685" t="s">
        <v>470</v>
      </c>
      <c r="Y9" s="1927" t="s">
        <v>471</v>
      </c>
      <c r="Z9" s="685" t="s">
        <v>470</v>
      </c>
      <c r="AA9" s="1927" t="s">
        <v>471</v>
      </c>
      <c r="AB9" s="685" t="s">
        <v>470</v>
      </c>
      <c r="AC9" s="1927" t="s">
        <v>471</v>
      </c>
    </row>
    <row r="10" spans="1:40" s="854" customFormat="1">
      <c r="A10" s="856"/>
      <c r="B10" s="857"/>
      <c r="C10" s="858"/>
      <c r="D10" s="858"/>
      <c r="E10" s="858"/>
      <c r="F10" s="858"/>
      <c r="G10" s="858"/>
      <c r="H10" s="858"/>
      <c r="I10" s="858"/>
      <c r="J10" s="858"/>
      <c r="K10" s="858"/>
      <c r="L10" s="858"/>
      <c r="M10" s="858"/>
      <c r="N10" s="858"/>
      <c r="O10" s="858"/>
      <c r="P10" s="858"/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9"/>
    </row>
    <row r="11" spans="1:40" s="854" customFormat="1" ht="20.25" customHeight="1">
      <c r="A11" s="540" t="s">
        <v>584</v>
      </c>
      <c r="B11" s="585">
        <v>524950.723</v>
      </c>
      <c r="C11" s="586">
        <v>8.9420517433976379</v>
      </c>
      <c r="D11" s="587">
        <v>818326.51799999992</v>
      </c>
      <c r="E11" s="586">
        <v>7.9550099967553525</v>
      </c>
      <c r="F11" s="587">
        <v>967730.01899999985</v>
      </c>
      <c r="G11" s="586">
        <v>7.688755032822848</v>
      </c>
      <c r="H11" s="587">
        <v>1743050.7872845698</v>
      </c>
      <c r="I11" s="586">
        <v>8.2596659203291107</v>
      </c>
      <c r="J11" s="587">
        <v>135773.25889077</v>
      </c>
      <c r="K11" s="586">
        <v>8.9729527580508712</v>
      </c>
      <c r="L11" s="587">
        <v>157796.04518833</v>
      </c>
      <c r="M11" s="586">
        <v>8.5537312521273368</v>
      </c>
      <c r="N11" s="587">
        <v>193133.42595428004</v>
      </c>
      <c r="O11" s="586">
        <v>8.1898949414334634</v>
      </c>
      <c r="P11" s="587">
        <v>143277.99900970992</v>
      </c>
      <c r="Q11" s="586">
        <v>8.3376349474588611</v>
      </c>
      <c r="R11" s="587">
        <v>159575.92458252999</v>
      </c>
      <c r="S11" s="586">
        <v>8.2866287754372401</v>
      </c>
      <c r="T11" s="587">
        <v>155180.78447536999</v>
      </c>
      <c r="U11" s="586">
        <v>8.410559053063869</v>
      </c>
      <c r="V11" s="587">
        <v>176680.65896363999</v>
      </c>
      <c r="W11" s="586">
        <v>8.4984804994218592</v>
      </c>
      <c r="X11" s="587">
        <v>178778.28963181001</v>
      </c>
      <c r="Y11" s="586">
        <v>8.1566962582870932</v>
      </c>
      <c r="Z11" s="587">
        <v>214413.13224716004</v>
      </c>
      <c r="AA11" s="586">
        <v>8.682537888932556</v>
      </c>
      <c r="AB11" s="587">
        <v>178259.91892351001</v>
      </c>
      <c r="AC11" s="588">
        <v>9.3503667811286082</v>
      </c>
    </row>
    <row r="12" spans="1:40" s="854" customFormat="1" ht="20.25" customHeight="1">
      <c r="A12" s="528" t="s">
        <v>402</v>
      </c>
      <c r="B12" s="589"/>
      <c r="C12" s="530"/>
      <c r="D12" s="590"/>
      <c r="E12" s="530"/>
      <c r="F12" s="590"/>
      <c r="G12" s="530"/>
      <c r="H12" s="590"/>
      <c r="I12" s="530"/>
      <c r="J12" s="590"/>
      <c r="K12" s="530"/>
      <c r="L12" s="590"/>
      <c r="M12" s="530"/>
      <c r="N12" s="590"/>
      <c r="O12" s="530"/>
      <c r="P12" s="590"/>
      <c r="Q12" s="530"/>
      <c r="R12" s="590"/>
      <c r="S12" s="530"/>
      <c r="T12" s="590"/>
      <c r="U12" s="530"/>
      <c r="V12" s="590"/>
      <c r="W12" s="530"/>
      <c r="X12" s="590"/>
      <c r="Y12" s="530"/>
      <c r="Z12" s="590"/>
      <c r="AA12" s="530"/>
      <c r="AB12" s="590"/>
      <c r="AC12" s="534"/>
    </row>
    <row r="13" spans="1:40" s="854" customFormat="1" ht="21.75" customHeight="1">
      <c r="A13" s="539"/>
      <c r="B13" s="589"/>
      <c r="C13" s="530"/>
      <c r="D13" s="590"/>
      <c r="E13" s="530"/>
      <c r="F13" s="590"/>
      <c r="G13" s="530"/>
      <c r="H13" s="590"/>
      <c r="I13" s="530"/>
      <c r="J13" s="590"/>
      <c r="K13" s="530"/>
      <c r="L13" s="590"/>
      <c r="M13" s="530"/>
      <c r="N13" s="590"/>
      <c r="O13" s="530"/>
      <c r="P13" s="590"/>
      <c r="Q13" s="530"/>
      <c r="R13" s="590"/>
      <c r="S13" s="530"/>
      <c r="T13" s="590"/>
      <c r="U13" s="530"/>
      <c r="V13" s="590"/>
      <c r="W13" s="530"/>
      <c r="X13" s="590"/>
      <c r="Y13" s="530"/>
      <c r="Z13" s="590"/>
      <c r="AA13" s="530"/>
      <c r="AB13" s="590"/>
      <c r="AC13" s="534"/>
    </row>
    <row r="14" spans="1:40" s="854" customFormat="1" ht="20.25" customHeight="1">
      <c r="A14" s="540" t="s">
        <v>423</v>
      </c>
      <c r="B14" s="585">
        <v>524950.723</v>
      </c>
      <c r="C14" s="586">
        <v>8.9420517433976379</v>
      </c>
      <c r="D14" s="587">
        <v>818326.51799999992</v>
      </c>
      <c r="E14" s="586">
        <v>7.9550099967553543</v>
      </c>
      <c r="F14" s="587">
        <v>967730.01899999985</v>
      </c>
      <c r="G14" s="586">
        <v>7.688755032822848</v>
      </c>
      <c r="H14" s="587">
        <v>1743050.7872845698</v>
      </c>
      <c r="I14" s="586">
        <v>8.2596659203291107</v>
      </c>
      <c r="J14" s="587">
        <v>135773.25889077</v>
      </c>
      <c r="K14" s="586">
        <v>8.9729527580508712</v>
      </c>
      <c r="L14" s="587">
        <v>157796.04518833</v>
      </c>
      <c r="M14" s="586">
        <v>8.5537312521273368</v>
      </c>
      <c r="N14" s="587">
        <v>193133.42595428004</v>
      </c>
      <c r="O14" s="586">
        <v>8.1898949414334634</v>
      </c>
      <c r="P14" s="587">
        <v>143277.99900970992</v>
      </c>
      <c r="Q14" s="586">
        <v>8.3376349474588611</v>
      </c>
      <c r="R14" s="587">
        <v>159575.92458252999</v>
      </c>
      <c r="S14" s="586">
        <v>8.2866287754372401</v>
      </c>
      <c r="T14" s="587">
        <v>155180.78447536999</v>
      </c>
      <c r="U14" s="586">
        <v>8.410559053063869</v>
      </c>
      <c r="V14" s="587">
        <v>176680.65896363999</v>
      </c>
      <c r="W14" s="586">
        <v>8.4984804994218592</v>
      </c>
      <c r="X14" s="587">
        <v>178778.28963181001</v>
      </c>
      <c r="Y14" s="586">
        <v>8.1566962582870914</v>
      </c>
      <c r="Z14" s="587">
        <v>214413.13224716004</v>
      </c>
      <c r="AA14" s="586">
        <v>8.6825378889325542</v>
      </c>
      <c r="AB14" s="587">
        <v>178259.91892351001</v>
      </c>
      <c r="AC14" s="588">
        <v>9.35036678112861</v>
      </c>
    </row>
    <row r="15" spans="1:40" s="575" customFormat="1" ht="20.25" customHeight="1">
      <c r="A15" s="536" t="s">
        <v>480</v>
      </c>
      <c r="B15" s="589">
        <v>425.86700000000002</v>
      </c>
      <c r="C15" s="603">
        <v>11.844816809003747</v>
      </c>
      <c r="D15" s="590">
        <v>413.21500000000003</v>
      </c>
      <c r="E15" s="603">
        <v>8.2219474123640239</v>
      </c>
      <c r="F15" s="590">
        <v>5392.2970000000014</v>
      </c>
      <c r="G15" s="603">
        <v>1.9550162574502103</v>
      </c>
      <c r="H15" s="590">
        <v>2261.7230458599997</v>
      </c>
      <c r="I15" s="603">
        <v>11.759485082243458</v>
      </c>
      <c r="J15" s="590">
        <v>185.72317221</v>
      </c>
      <c r="K15" s="603">
        <v>14.06316716191308</v>
      </c>
      <c r="L15" s="590">
        <v>53.285400409999994</v>
      </c>
      <c r="M15" s="603">
        <v>12.894501285482599</v>
      </c>
      <c r="N15" s="590">
        <v>36.570633610000002</v>
      </c>
      <c r="O15" s="603">
        <v>5.1924939711210003</v>
      </c>
      <c r="P15" s="590">
        <v>35.554185559999993</v>
      </c>
      <c r="Q15" s="603">
        <v>13.156162938032438</v>
      </c>
      <c r="R15" s="590">
        <v>15.097295730000001</v>
      </c>
      <c r="S15" s="603">
        <v>15.825437168872362</v>
      </c>
      <c r="T15" s="590">
        <v>48.765854220000001</v>
      </c>
      <c r="U15" s="603">
        <v>12.476545013930448</v>
      </c>
      <c r="V15" s="590">
        <v>9.56967341</v>
      </c>
      <c r="W15" s="603">
        <v>12.40470966396334</v>
      </c>
      <c r="X15" s="590">
        <v>140.60017864999998</v>
      </c>
      <c r="Y15" s="603">
        <v>4.7611027210455124</v>
      </c>
      <c r="Z15" s="590">
        <v>17.627868689999996</v>
      </c>
      <c r="AA15" s="603">
        <v>13.681730836996609</v>
      </c>
      <c r="AB15" s="590">
        <v>25.637798750000002</v>
      </c>
      <c r="AC15" s="604">
        <v>16.745329832577767</v>
      </c>
    </row>
    <row r="16" spans="1:40" s="575" customFormat="1" ht="20.25" customHeight="1">
      <c r="A16" s="536" t="s">
        <v>481</v>
      </c>
      <c r="B16" s="711">
        <v>524524.85600000003</v>
      </c>
      <c r="C16" s="538">
        <v>8.9396949592794908</v>
      </c>
      <c r="D16" s="458">
        <v>817913.30299999984</v>
      </c>
      <c r="E16" s="538">
        <v>7.9548751382761171</v>
      </c>
      <c r="F16" s="458">
        <v>962337.72200000007</v>
      </c>
      <c r="G16" s="538">
        <v>7.7208830702990978</v>
      </c>
      <c r="H16" s="458">
        <v>1740789.0642387101</v>
      </c>
      <c r="I16" s="538">
        <v>8.2551187745447869</v>
      </c>
      <c r="J16" s="458">
        <v>135587.53571855999</v>
      </c>
      <c r="K16" s="538">
        <v>8.9659803563378073</v>
      </c>
      <c r="L16" s="458">
        <v>157742.75978791999</v>
      </c>
      <c r="M16" s="538">
        <v>8.5522649428677155</v>
      </c>
      <c r="N16" s="458">
        <v>193096.85532067003</v>
      </c>
      <c r="O16" s="538">
        <v>8.1904626195164933</v>
      </c>
      <c r="P16" s="458">
        <v>143242.44482414992</v>
      </c>
      <c r="Q16" s="538">
        <v>8.3364389413552686</v>
      </c>
      <c r="R16" s="458">
        <v>159560.82728679999</v>
      </c>
      <c r="S16" s="538">
        <v>8.285915469911675</v>
      </c>
      <c r="T16" s="458">
        <v>155132.01862115</v>
      </c>
      <c r="U16" s="538">
        <v>8.4092809076468846</v>
      </c>
      <c r="V16" s="458">
        <v>176671.08929022998</v>
      </c>
      <c r="W16" s="538">
        <v>8.4982689122429971</v>
      </c>
      <c r="X16" s="458">
        <v>178637.68945316001</v>
      </c>
      <c r="Y16" s="538">
        <v>8.1593688245267266</v>
      </c>
      <c r="Z16" s="458">
        <v>214395.50437847004</v>
      </c>
      <c r="AA16" s="538">
        <v>8.6821268489851455</v>
      </c>
      <c r="AB16" s="458">
        <v>178234.28112476002</v>
      </c>
      <c r="AC16" s="546">
        <v>9.3493030655892628</v>
      </c>
    </row>
    <row r="17" spans="1:29" s="575" customFormat="1" ht="20.25" customHeight="1">
      <c r="A17" s="860"/>
      <c r="B17" s="537"/>
      <c r="C17" s="538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  <c r="AC17" s="546"/>
    </row>
    <row r="18" spans="1:29" s="854" customFormat="1" ht="20.25" customHeight="1">
      <c r="A18" s="540" t="s">
        <v>426</v>
      </c>
      <c r="B18" s="692" t="s">
        <v>442</v>
      </c>
      <c r="C18" s="586" t="s">
        <v>442</v>
      </c>
      <c r="D18" s="586" t="s">
        <v>442</v>
      </c>
      <c r="E18" s="586" t="s">
        <v>442</v>
      </c>
      <c r="F18" s="861" t="s">
        <v>442</v>
      </c>
      <c r="G18" s="586" t="s">
        <v>442</v>
      </c>
      <c r="H18" s="861" t="s">
        <v>442</v>
      </c>
      <c r="I18" s="586" t="s">
        <v>442</v>
      </c>
      <c r="J18" s="861" t="s">
        <v>442</v>
      </c>
      <c r="K18" s="586" t="s">
        <v>442</v>
      </c>
      <c r="L18" s="861" t="s">
        <v>442</v>
      </c>
      <c r="M18" s="586" t="s">
        <v>442</v>
      </c>
      <c r="N18" s="861" t="s">
        <v>442</v>
      </c>
      <c r="O18" s="586" t="s">
        <v>442</v>
      </c>
      <c r="P18" s="861" t="s">
        <v>442</v>
      </c>
      <c r="Q18" s="586" t="s">
        <v>442</v>
      </c>
      <c r="R18" s="861" t="s">
        <v>442</v>
      </c>
      <c r="S18" s="586" t="s">
        <v>442</v>
      </c>
      <c r="T18" s="861" t="s">
        <v>442</v>
      </c>
      <c r="U18" s="586" t="s">
        <v>442</v>
      </c>
      <c r="V18" s="861" t="s">
        <v>442</v>
      </c>
      <c r="W18" s="586" t="s">
        <v>442</v>
      </c>
      <c r="X18" s="861" t="s">
        <v>442</v>
      </c>
      <c r="Y18" s="586" t="s">
        <v>442</v>
      </c>
      <c r="Z18" s="861" t="s">
        <v>442</v>
      </c>
      <c r="AA18" s="586" t="s">
        <v>442</v>
      </c>
      <c r="AB18" s="861" t="s">
        <v>442</v>
      </c>
      <c r="AC18" s="588" t="s">
        <v>442</v>
      </c>
    </row>
    <row r="19" spans="1:29" s="854" customFormat="1" ht="20.25" customHeight="1">
      <c r="A19" s="536" t="s">
        <v>480</v>
      </c>
      <c r="B19" s="529" t="s">
        <v>442</v>
      </c>
      <c r="C19" s="530" t="s">
        <v>442</v>
      </c>
      <c r="D19" s="530" t="s">
        <v>442</v>
      </c>
      <c r="E19" s="530" t="s">
        <v>442</v>
      </c>
      <c r="F19" s="530" t="s">
        <v>442</v>
      </c>
      <c r="G19" s="530" t="s">
        <v>442</v>
      </c>
      <c r="H19" s="530" t="s">
        <v>442</v>
      </c>
      <c r="I19" s="530" t="s">
        <v>442</v>
      </c>
      <c r="J19" s="530" t="s">
        <v>442</v>
      </c>
      <c r="K19" s="530" t="s">
        <v>442</v>
      </c>
      <c r="L19" s="530" t="s">
        <v>442</v>
      </c>
      <c r="M19" s="530" t="s">
        <v>442</v>
      </c>
      <c r="N19" s="530" t="s">
        <v>442</v>
      </c>
      <c r="O19" s="530" t="s">
        <v>442</v>
      </c>
      <c r="P19" s="530" t="s">
        <v>442</v>
      </c>
      <c r="Q19" s="530" t="s">
        <v>442</v>
      </c>
      <c r="R19" s="530" t="s">
        <v>442</v>
      </c>
      <c r="S19" s="530" t="s">
        <v>442</v>
      </c>
      <c r="T19" s="530" t="s">
        <v>442</v>
      </c>
      <c r="U19" s="530" t="s">
        <v>442</v>
      </c>
      <c r="V19" s="530" t="s">
        <v>442</v>
      </c>
      <c r="W19" s="530" t="s">
        <v>442</v>
      </c>
      <c r="X19" s="530" t="s">
        <v>442</v>
      </c>
      <c r="Y19" s="530" t="s">
        <v>442</v>
      </c>
      <c r="Z19" s="530" t="s">
        <v>442</v>
      </c>
      <c r="AA19" s="530" t="s">
        <v>442</v>
      </c>
      <c r="AB19" s="530" t="s">
        <v>442</v>
      </c>
      <c r="AC19" s="534" t="s">
        <v>442</v>
      </c>
    </row>
    <row r="20" spans="1:29" s="854" customFormat="1" ht="20.25" customHeight="1">
      <c r="A20" s="536" t="s">
        <v>481</v>
      </c>
      <c r="B20" s="529" t="s">
        <v>442</v>
      </c>
      <c r="C20" s="530" t="s">
        <v>442</v>
      </c>
      <c r="D20" s="530" t="s">
        <v>442</v>
      </c>
      <c r="E20" s="530" t="s">
        <v>442</v>
      </c>
      <c r="F20" s="530" t="s">
        <v>442</v>
      </c>
      <c r="G20" s="530" t="s">
        <v>442</v>
      </c>
      <c r="H20" s="530" t="s">
        <v>442</v>
      </c>
      <c r="I20" s="530" t="s">
        <v>442</v>
      </c>
      <c r="J20" s="530" t="s">
        <v>442</v>
      </c>
      <c r="K20" s="530" t="s">
        <v>442</v>
      </c>
      <c r="L20" s="530" t="s">
        <v>442</v>
      </c>
      <c r="M20" s="530" t="s">
        <v>442</v>
      </c>
      <c r="N20" s="530" t="s">
        <v>442</v>
      </c>
      <c r="O20" s="530" t="s">
        <v>442</v>
      </c>
      <c r="P20" s="530" t="s">
        <v>442</v>
      </c>
      <c r="Q20" s="530" t="s">
        <v>442</v>
      </c>
      <c r="R20" s="530" t="s">
        <v>442</v>
      </c>
      <c r="S20" s="530" t="s">
        <v>442</v>
      </c>
      <c r="T20" s="530" t="s">
        <v>442</v>
      </c>
      <c r="U20" s="530" t="s">
        <v>442</v>
      </c>
      <c r="V20" s="530" t="s">
        <v>442</v>
      </c>
      <c r="W20" s="530" t="s">
        <v>442</v>
      </c>
      <c r="X20" s="530" t="s">
        <v>442</v>
      </c>
      <c r="Y20" s="530" t="s">
        <v>442</v>
      </c>
      <c r="Z20" s="530" t="s">
        <v>442</v>
      </c>
      <c r="AA20" s="530" t="s">
        <v>442</v>
      </c>
      <c r="AB20" s="530" t="s">
        <v>442</v>
      </c>
      <c r="AC20" s="534" t="s">
        <v>442</v>
      </c>
    </row>
    <row r="21" spans="1:29" s="575" customFormat="1">
      <c r="A21" s="553"/>
      <c r="B21" s="862"/>
      <c r="C21" s="863"/>
      <c r="D21" s="863"/>
      <c r="E21" s="863"/>
      <c r="F21" s="863"/>
      <c r="G21" s="863"/>
      <c r="H21" s="863"/>
      <c r="I21" s="863"/>
      <c r="J21" s="863"/>
      <c r="K21" s="863"/>
      <c r="L21" s="863"/>
      <c r="M21" s="863"/>
      <c r="N21" s="863"/>
      <c r="O21" s="863"/>
      <c r="P21" s="863"/>
      <c r="Q21" s="863"/>
      <c r="R21" s="863"/>
      <c r="S21" s="863"/>
      <c r="T21" s="863"/>
      <c r="U21" s="863"/>
      <c r="V21" s="863"/>
      <c r="W21" s="863"/>
      <c r="X21" s="863"/>
      <c r="Y21" s="863"/>
      <c r="Z21" s="863"/>
      <c r="AA21" s="863"/>
      <c r="AB21" s="863"/>
      <c r="AC21" s="864"/>
    </row>
    <row r="22" spans="1:29" s="575" customFormat="1">
      <c r="A22" s="650"/>
      <c r="B22" s="531"/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</row>
    <row r="23" spans="1:29">
      <c r="A23" s="579" t="s">
        <v>337</v>
      </c>
      <c r="C23" s="446"/>
      <c r="E23" s="446"/>
      <c r="G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</row>
    <row r="24" spans="1:29">
      <c r="A24" s="1724" t="s">
        <v>996</v>
      </c>
    </row>
  </sheetData>
  <mergeCells count="18">
    <mergeCell ref="A1:AC1"/>
    <mergeCell ref="A3:AC3"/>
    <mergeCell ref="A5:AC5"/>
    <mergeCell ref="A8:A9"/>
    <mergeCell ref="B8:C8"/>
    <mergeCell ref="D8:E8"/>
    <mergeCell ref="F8:G8"/>
    <mergeCell ref="H8:I8"/>
    <mergeCell ref="J8:K8"/>
    <mergeCell ref="L8:M8"/>
    <mergeCell ref="Z8:AA8"/>
    <mergeCell ref="AB8:AC8"/>
    <mergeCell ref="N8:O8"/>
    <mergeCell ref="P8:Q8"/>
    <mergeCell ref="R8:S8"/>
    <mergeCell ref="T8:U8"/>
    <mergeCell ref="V8:W8"/>
    <mergeCell ref="X8:Y8"/>
  </mergeCells>
  <hyperlinks>
    <hyperlink ref="A2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H29"/>
  <sheetViews>
    <sheetView view="pageBreakPreview" topLeftCell="A22" zoomScale="90" zoomScaleNormal="70" zoomScaleSheetLayoutView="90" workbookViewId="0">
      <selection activeCell="A29" sqref="A29"/>
    </sheetView>
  </sheetViews>
  <sheetFormatPr defaultRowHeight="15"/>
  <cols>
    <col min="1" max="1" width="17" style="1818" customWidth="1"/>
    <col min="2" max="8" width="18.7109375" style="1818" customWidth="1"/>
    <col min="9" max="16384" width="9.140625" style="1818"/>
  </cols>
  <sheetData>
    <row r="1" spans="1:8" ht="19.5" thickBot="1">
      <c r="A1" s="2066" t="s">
        <v>429</v>
      </c>
      <c r="B1" s="2066"/>
      <c r="C1" s="2066"/>
      <c r="D1" s="2066"/>
      <c r="E1" s="2066"/>
      <c r="F1" s="2066"/>
      <c r="G1" s="2066"/>
      <c r="H1" s="2066"/>
    </row>
    <row r="3" spans="1:8" ht="21">
      <c r="A3" s="2067" t="s">
        <v>1106</v>
      </c>
      <c r="B3" s="2067"/>
      <c r="C3" s="2067"/>
      <c r="D3" s="2067"/>
      <c r="E3" s="2067"/>
      <c r="F3" s="2067"/>
      <c r="G3" s="2067"/>
      <c r="H3" s="2067"/>
    </row>
    <row r="5" spans="1:8" ht="18.75">
      <c r="A5" s="2099" t="s">
        <v>1108</v>
      </c>
      <c r="B5" s="2099"/>
      <c r="C5" s="2099"/>
      <c r="D5" s="2099"/>
      <c r="E5" s="2099"/>
      <c r="F5" s="2099"/>
      <c r="G5" s="2099"/>
      <c r="H5" s="2099"/>
    </row>
    <row r="7" spans="1:8">
      <c r="A7" s="1818" t="s">
        <v>461</v>
      </c>
    </row>
    <row r="8" spans="1:8" s="1865" customFormat="1" ht="42.75" customHeight="1">
      <c r="A8" s="2100"/>
      <c r="B8" s="2100" t="s">
        <v>462</v>
      </c>
      <c r="C8" s="2100" t="s">
        <v>423</v>
      </c>
      <c r="D8" s="2102" t="s">
        <v>398</v>
      </c>
      <c r="E8" s="2103"/>
      <c r="F8" s="2100" t="s">
        <v>426</v>
      </c>
      <c r="G8" s="2102" t="s">
        <v>398</v>
      </c>
      <c r="H8" s="2103"/>
    </row>
    <row r="9" spans="1:8" s="1865" customFormat="1" ht="42.75" customHeight="1">
      <c r="A9" s="2101"/>
      <c r="B9" s="2101"/>
      <c r="C9" s="2101"/>
      <c r="D9" s="1935" t="s">
        <v>585</v>
      </c>
      <c r="E9" s="1935" t="s">
        <v>481</v>
      </c>
      <c r="F9" s="2101"/>
      <c r="G9" s="1935" t="s">
        <v>585</v>
      </c>
      <c r="H9" s="1935" t="s">
        <v>481</v>
      </c>
    </row>
    <row r="10" spans="1:8" s="1819" customFormat="1">
      <c r="A10" s="1951"/>
      <c r="B10" s="1866" t="s">
        <v>586</v>
      </c>
      <c r="C10" s="1866" t="s">
        <v>587</v>
      </c>
      <c r="D10" s="1866">
        <v>3</v>
      </c>
      <c r="E10" s="1866">
        <v>4</v>
      </c>
      <c r="F10" s="1866" t="s">
        <v>588</v>
      </c>
      <c r="G10" s="1866">
        <v>6</v>
      </c>
      <c r="H10" s="1866">
        <v>7</v>
      </c>
    </row>
    <row r="11" spans="1:8" ht="15.75">
      <c r="A11" s="1952" t="s">
        <v>198</v>
      </c>
      <c r="B11" s="865">
        <v>1303334.6329999999</v>
      </c>
      <c r="C11" s="865">
        <v>1254541.4249999998</v>
      </c>
      <c r="D11" s="865">
        <v>2482.248</v>
      </c>
      <c r="E11" s="865">
        <v>1252059.1769999999</v>
      </c>
      <c r="F11" s="865">
        <v>48793.207999999999</v>
      </c>
      <c r="G11" s="865">
        <v>163.22399999999999</v>
      </c>
      <c r="H11" s="866">
        <v>48629.983999999997</v>
      </c>
    </row>
    <row r="12" spans="1:8" ht="15.75">
      <c r="A12" s="1953" t="s">
        <v>589</v>
      </c>
      <c r="B12" s="867">
        <v>1767152.4950000001</v>
      </c>
      <c r="C12" s="867">
        <v>1741608.2010000001</v>
      </c>
      <c r="D12" s="867">
        <v>1977.259</v>
      </c>
      <c r="E12" s="867">
        <v>1739630.942</v>
      </c>
      <c r="F12" s="867">
        <v>25544.294000000002</v>
      </c>
      <c r="G12" s="867">
        <v>102.61499999999999</v>
      </c>
      <c r="H12" s="868">
        <v>25441.679</v>
      </c>
    </row>
    <row r="13" spans="1:8" ht="15.75">
      <c r="A13" s="1953" t="s">
        <v>200</v>
      </c>
      <c r="B13" s="867">
        <v>2373221.304</v>
      </c>
      <c r="C13" s="867">
        <v>2367122.3139999998</v>
      </c>
      <c r="D13" s="867">
        <v>6964.8010000000004</v>
      </c>
      <c r="E13" s="867">
        <v>2360157.5129999998</v>
      </c>
      <c r="F13" s="867">
        <v>6098.99</v>
      </c>
      <c r="G13" s="867">
        <v>59.231999999999999</v>
      </c>
      <c r="H13" s="868">
        <v>6039.7579999999998</v>
      </c>
    </row>
    <row r="14" spans="1:8" ht="15.75">
      <c r="A14" s="1953" t="s">
        <v>339</v>
      </c>
      <c r="B14" s="867">
        <v>3307446.2214809763</v>
      </c>
      <c r="C14" s="867">
        <v>3305241.8454780765</v>
      </c>
      <c r="D14" s="867">
        <v>4995.9723613199985</v>
      </c>
      <c r="E14" s="867">
        <v>3300245.8731167563</v>
      </c>
      <c r="F14" s="867">
        <v>2204.3760028999995</v>
      </c>
      <c r="G14" s="867">
        <v>6.0567765599999994</v>
      </c>
      <c r="H14" s="868">
        <v>2198.3192263399997</v>
      </c>
    </row>
    <row r="15" spans="1:8" ht="15.75">
      <c r="A15" s="1954"/>
      <c r="B15" s="869"/>
      <c r="C15" s="869"/>
      <c r="D15" s="869"/>
      <c r="E15" s="869"/>
      <c r="F15" s="869"/>
      <c r="G15" s="869"/>
      <c r="H15" s="870"/>
    </row>
    <row r="16" spans="1:8" ht="15.75">
      <c r="A16" s="1954">
        <v>2022</v>
      </c>
      <c r="B16" s="869"/>
      <c r="C16" s="869"/>
      <c r="D16" s="869"/>
      <c r="E16" s="869"/>
      <c r="F16" s="869"/>
      <c r="G16" s="869"/>
      <c r="H16" s="870"/>
    </row>
    <row r="17" spans="1:8" ht="15.75">
      <c r="A17" s="1955" t="s">
        <v>155</v>
      </c>
      <c r="B17" s="871">
        <v>3452611.9069658499</v>
      </c>
      <c r="C17" s="871">
        <v>3450125.1199020999</v>
      </c>
      <c r="D17" s="871">
        <v>5040.5070596999994</v>
      </c>
      <c r="E17" s="871">
        <v>3445084.6128424001</v>
      </c>
      <c r="F17" s="871">
        <v>2486.78706375</v>
      </c>
      <c r="G17" s="871">
        <v>6.9432709500000005</v>
      </c>
      <c r="H17" s="872">
        <v>2479.8437927999998</v>
      </c>
    </row>
    <row r="18" spans="1:8" ht="15.75">
      <c r="A18" s="1954" t="s">
        <v>156</v>
      </c>
      <c r="B18" s="871">
        <v>3529091.973277139</v>
      </c>
      <c r="C18" s="871">
        <v>3526835.9763528588</v>
      </c>
      <c r="D18" s="871">
        <v>4978.8861580400007</v>
      </c>
      <c r="E18" s="871">
        <v>3521857.090194819</v>
      </c>
      <c r="F18" s="871">
        <v>2255.9969242799998</v>
      </c>
      <c r="G18" s="871">
        <v>6.5408417699999992</v>
      </c>
      <c r="H18" s="872">
        <v>2249.4560825099998</v>
      </c>
    </row>
    <row r="19" spans="1:8" ht="15.75">
      <c r="A19" s="1955" t="s">
        <v>157</v>
      </c>
      <c r="B19" s="871">
        <v>3676887.890976713</v>
      </c>
      <c r="C19" s="871">
        <v>3674663.6084380229</v>
      </c>
      <c r="D19" s="871">
        <v>4899.9021866099993</v>
      </c>
      <c r="E19" s="871">
        <v>3669763.7062514131</v>
      </c>
      <c r="F19" s="871">
        <v>2224.2825386900004</v>
      </c>
      <c r="G19" s="871">
        <v>6.2612874500000002</v>
      </c>
      <c r="H19" s="872">
        <v>2218.0212512400003</v>
      </c>
    </row>
    <row r="20" spans="1:8" ht="15.75">
      <c r="A20" s="1955" t="s">
        <v>158</v>
      </c>
      <c r="B20" s="871">
        <v>3775940.6216554591</v>
      </c>
      <c r="C20" s="871">
        <v>3774016.655639709</v>
      </c>
      <c r="D20" s="871">
        <v>4880.8541284599996</v>
      </c>
      <c r="E20" s="871">
        <v>3769135.801511249</v>
      </c>
      <c r="F20" s="871">
        <v>1923.96601575</v>
      </c>
      <c r="G20" s="871">
        <v>5.8164973</v>
      </c>
      <c r="H20" s="872">
        <v>1918.14951845</v>
      </c>
    </row>
    <row r="21" spans="1:8" ht="15.75">
      <c r="A21" s="1955" t="s">
        <v>159</v>
      </c>
      <c r="B21" s="871">
        <v>3890145.4130034549</v>
      </c>
      <c r="C21" s="871">
        <v>3888593.7599935848</v>
      </c>
      <c r="D21" s="871">
        <v>4737.4258036200008</v>
      </c>
      <c r="E21" s="871">
        <v>3883856.3341899649</v>
      </c>
      <c r="F21" s="871">
        <v>1551.65300987</v>
      </c>
      <c r="G21" s="871">
        <v>6.5973698199999999</v>
      </c>
      <c r="H21" s="872">
        <v>1545.05564005</v>
      </c>
    </row>
    <row r="22" spans="1:8" ht="15.75">
      <c r="A22" s="1955">
        <v>44743</v>
      </c>
      <c r="B22" s="871">
        <v>4016677.3978701085</v>
      </c>
      <c r="C22" s="871">
        <v>4015245.8852269086</v>
      </c>
      <c r="D22" s="871">
        <v>4999.1445488600002</v>
      </c>
      <c r="E22" s="871">
        <v>4010246.7406780487</v>
      </c>
      <c r="F22" s="871">
        <v>1431.5126432</v>
      </c>
      <c r="G22" s="871">
        <v>6.6920507800000006</v>
      </c>
      <c r="H22" s="872">
        <v>1424.8205924199999</v>
      </c>
    </row>
    <row r="23" spans="1:8" ht="15.75">
      <c r="A23" s="1955">
        <v>44774</v>
      </c>
      <c r="B23" s="871">
        <v>4140757.5302174715</v>
      </c>
      <c r="C23" s="871">
        <v>4139341.9372048015</v>
      </c>
      <c r="D23" s="871">
        <v>4689.7262722399992</v>
      </c>
      <c r="E23" s="871">
        <v>4134652.2109325617</v>
      </c>
      <c r="F23" s="871">
        <v>1415.5930126700002</v>
      </c>
      <c r="G23" s="871">
        <v>6.62359995</v>
      </c>
      <c r="H23" s="872">
        <v>1408.9694127200003</v>
      </c>
    </row>
    <row r="24" spans="1:8" ht="15.75">
      <c r="A24" s="1955">
        <v>44805</v>
      </c>
      <c r="B24" s="871">
        <v>4276997.713208491</v>
      </c>
      <c r="C24" s="871">
        <v>4275512.766001421</v>
      </c>
      <c r="D24" s="871">
        <v>1766.0000766000007</v>
      </c>
      <c r="E24" s="871">
        <v>4273746.7659248207</v>
      </c>
      <c r="F24" s="871">
        <v>1484.9472070699996</v>
      </c>
      <c r="G24" s="871">
        <v>6.6867205999999992</v>
      </c>
      <c r="H24" s="872">
        <v>1478.2604864699997</v>
      </c>
    </row>
    <row r="25" spans="1:8" ht="15.75">
      <c r="A25" s="1955">
        <v>44835</v>
      </c>
      <c r="B25" s="871">
        <v>4443344.8473160565</v>
      </c>
      <c r="C25" s="871">
        <v>4441974.9291347265</v>
      </c>
      <c r="D25" s="871">
        <v>4506.9484834199993</v>
      </c>
      <c r="E25" s="871">
        <v>4437467.9806513069</v>
      </c>
      <c r="F25" s="871">
        <v>1369.9181813300002</v>
      </c>
      <c r="G25" s="871">
        <v>6.5694564599999996</v>
      </c>
      <c r="H25" s="872">
        <v>1363.3487248700001</v>
      </c>
    </row>
    <row r="26" spans="1:8" ht="15.75">
      <c r="A26" s="1956">
        <v>44866</v>
      </c>
      <c r="B26" s="873">
        <v>4534860.6449224595</v>
      </c>
      <c r="C26" s="873">
        <v>4533567.2962363893</v>
      </c>
      <c r="D26" s="873">
        <v>3846.6419194500004</v>
      </c>
      <c r="E26" s="873">
        <v>4529720.6543169394</v>
      </c>
      <c r="F26" s="873">
        <v>1293.34868607</v>
      </c>
      <c r="G26" s="873">
        <v>6.5771712100000004</v>
      </c>
      <c r="H26" s="874">
        <v>1286.77151486</v>
      </c>
    </row>
    <row r="27" spans="1:8">
      <c r="A27" s="875"/>
      <c r="B27" s="875"/>
      <c r="C27" s="875"/>
      <c r="D27" s="875"/>
      <c r="E27" s="875"/>
      <c r="F27" s="875"/>
      <c r="G27" s="876"/>
      <c r="H27" s="876"/>
    </row>
    <row r="28" spans="1:8">
      <c r="A28" s="1867" t="s">
        <v>337</v>
      </c>
    </row>
    <row r="29" spans="1:8" ht="15.75">
      <c r="A29" s="1722" t="s">
        <v>996</v>
      </c>
    </row>
  </sheetData>
  <mergeCells count="9">
    <mergeCell ref="A1:H1"/>
    <mergeCell ref="A3:H3"/>
    <mergeCell ref="A5:H5"/>
    <mergeCell ref="A8:A9"/>
    <mergeCell ref="B8:B9"/>
    <mergeCell ref="C8:C9"/>
    <mergeCell ref="D8:E8"/>
    <mergeCell ref="F8:F9"/>
    <mergeCell ref="G8:H8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5" fitToHeight="0" orientation="landscape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C28"/>
  <sheetViews>
    <sheetView view="pageBreakPreview" zoomScale="85" zoomScaleNormal="75" zoomScaleSheetLayoutView="85" workbookViewId="0">
      <selection activeCell="A28" sqref="A28"/>
    </sheetView>
  </sheetViews>
  <sheetFormatPr defaultColWidth="8" defaultRowHeight="15"/>
  <cols>
    <col min="1" max="1" width="35.7109375" style="579" customWidth="1"/>
    <col min="2" max="2" width="10.42578125" style="643" customWidth="1"/>
    <col min="3" max="3" width="5.42578125" style="643" customWidth="1"/>
    <col min="4" max="4" width="10.42578125" style="643" customWidth="1"/>
    <col min="5" max="5" width="5.42578125" style="643" customWidth="1"/>
    <col min="6" max="6" width="10.42578125" style="643" customWidth="1"/>
    <col min="7" max="7" width="5.42578125" style="643" customWidth="1"/>
    <col min="8" max="8" width="10.42578125" style="643" customWidth="1"/>
    <col min="9" max="9" width="5.42578125" style="643" customWidth="1"/>
    <col min="10" max="10" width="11.85546875" style="643" customWidth="1"/>
    <col min="11" max="11" width="5.85546875" style="643" customWidth="1"/>
    <col min="12" max="12" width="10.42578125" style="643" customWidth="1"/>
    <col min="13" max="13" width="5.42578125" style="643" customWidth="1"/>
    <col min="14" max="14" width="10.42578125" style="643" customWidth="1"/>
    <col min="15" max="15" width="5.42578125" style="643" customWidth="1"/>
    <col min="16" max="16" width="10.42578125" style="643" customWidth="1"/>
    <col min="17" max="17" width="5.42578125" style="643" customWidth="1"/>
    <col min="18" max="18" width="10.42578125" style="643" customWidth="1"/>
    <col min="19" max="19" width="5.42578125" style="643" customWidth="1"/>
    <col min="20" max="20" width="9" style="643" customWidth="1"/>
    <col min="21" max="21" width="6" style="643" customWidth="1"/>
    <col min="22" max="22" width="10.42578125" style="643" customWidth="1"/>
    <col min="23" max="23" width="5.42578125" style="643" customWidth="1"/>
    <col min="24" max="24" width="9.28515625" style="617" customWidth="1"/>
    <col min="25" max="25" width="8" style="617"/>
    <col min="26" max="26" width="10.85546875" style="617" customWidth="1"/>
    <col min="27" max="27" width="8" style="617"/>
    <col min="28" max="28" width="10.85546875" style="617" customWidth="1"/>
    <col min="29" max="16384" width="8" style="617"/>
  </cols>
  <sheetData>
    <row r="1" spans="1:29" s="877" customFormat="1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  <c r="Q1" s="2052"/>
      <c r="R1" s="2052"/>
      <c r="S1" s="2052"/>
      <c r="T1" s="2052"/>
      <c r="U1" s="2052"/>
      <c r="V1" s="2052"/>
      <c r="W1" s="2052"/>
      <c r="X1" s="2052"/>
      <c r="Y1" s="2052"/>
      <c r="Z1" s="2052"/>
      <c r="AA1" s="2052"/>
      <c r="AB1" s="2052"/>
      <c r="AC1" s="2052"/>
    </row>
    <row r="2" spans="1:29" ht="15" customHeight="1">
      <c r="A2" s="878"/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</row>
    <row r="3" spans="1:29" ht="21">
      <c r="A3" s="2036" t="s">
        <v>1109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  <c r="S3" s="2036"/>
      <c r="T3" s="2036"/>
      <c r="U3" s="2036"/>
      <c r="V3" s="2036"/>
      <c r="W3" s="2036"/>
      <c r="X3" s="2036"/>
      <c r="Y3" s="2036"/>
      <c r="Z3" s="2036"/>
      <c r="AA3" s="2036"/>
      <c r="AB3" s="2036"/>
      <c r="AC3" s="2036"/>
    </row>
    <row r="4" spans="1:29" ht="15" customHeight="1">
      <c r="A4" s="878"/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</row>
    <row r="5" spans="1:29" ht="18.75">
      <c r="A5" s="2071" t="s">
        <v>1110</v>
      </c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71"/>
      <c r="AB5" s="2071"/>
      <c r="AC5" s="2071"/>
    </row>
    <row r="6" spans="1:29" ht="15" customHeight="1"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0"/>
      <c r="U6" s="880"/>
      <c r="V6" s="880"/>
      <c r="W6" s="880"/>
    </row>
    <row r="7" spans="1:29" ht="15" customHeight="1">
      <c r="A7" s="579" t="s">
        <v>590</v>
      </c>
      <c r="B7" s="881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81"/>
      <c r="Q7" s="881"/>
      <c r="R7" s="881"/>
      <c r="S7" s="881"/>
      <c r="T7" s="881"/>
      <c r="U7" s="881"/>
      <c r="V7" s="881"/>
      <c r="W7" s="881"/>
    </row>
    <row r="8" spans="1:29" s="883" customFormat="1" ht="20.100000000000001" customHeight="1">
      <c r="A8" s="882"/>
      <c r="B8" s="2104" t="s">
        <v>469</v>
      </c>
      <c r="C8" s="2105"/>
      <c r="D8" s="2104" t="s">
        <v>358</v>
      </c>
      <c r="E8" s="2105"/>
      <c r="F8" s="2104" t="s">
        <v>583</v>
      </c>
      <c r="G8" s="2105"/>
      <c r="H8" s="2104" t="s">
        <v>527</v>
      </c>
      <c r="I8" s="2105"/>
      <c r="J8" s="2104" t="s">
        <v>155</v>
      </c>
      <c r="K8" s="2105"/>
      <c r="L8" s="2104" t="s">
        <v>156</v>
      </c>
      <c r="M8" s="2105"/>
      <c r="N8" s="2104" t="s">
        <v>157</v>
      </c>
      <c r="O8" s="2105"/>
      <c r="P8" s="2104" t="s">
        <v>158</v>
      </c>
      <c r="Q8" s="2105"/>
      <c r="R8" s="2104" t="s">
        <v>159</v>
      </c>
      <c r="S8" s="2105"/>
      <c r="T8" s="2104" t="s">
        <v>160</v>
      </c>
      <c r="U8" s="2105"/>
      <c r="V8" s="2104" t="s">
        <v>161</v>
      </c>
      <c r="W8" s="2105"/>
      <c r="X8" s="2104" t="s">
        <v>998</v>
      </c>
      <c r="Y8" s="2105"/>
      <c r="Z8" s="2104" t="s">
        <v>1090</v>
      </c>
      <c r="AA8" s="2105"/>
      <c r="AB8" s="2104" t="s">
        <v>1116</v>
      </c>
      <c r="AC8" s="2105"/>
    </row>
    <row r="9" spans="1:29" s="883" customFormat="1" ht="27.75" customHeight="1">
      <c r="A9" s="884"/>
      <c r="B9" s="685" t="s">
        <v>470</v>
      </c>
      <c r="C9" s="1927" t="s">
        <v>471</v>
      </c>
      <c r="D9" s="685" t="s">
        <v>470</v>
      </c>
      <c r="E9" s="1927" t="s">
        <v>471</v>
      </c>
      <c r="F9" s="685" t="s">
        <v>470</v>
      </c>
      <c r="G9" s="1927" t="s">
        <v>471</v>
      </c>
      <c r="H9" s="685" t="s">
        <v>470</v>
      </c>
      <c r="I9" s="1927" t="s">
        <v>471</v>
      </c>
      <c r="J9" s="685" t="s">
        <v>470</v>
      </c>
      <c r="K9" s="1927" t="s">
        <v>471</v>
      </c>
      <c r="L9" s="685" t="s">
        <v>470</v>
      </c>
      <c r="M9" s="1927" t="s">
        <v>471</v>
      </c>
      <c r="N9" s="685" t="s">
        <v>470</v>
      </c>
      <c r="O9" s="1927" t="s">
        <v>471</v>
      </c>
      <c r="P9" s="685" t="s">
        <v>470</v>
      </c>
      <c r="Q9" s="1927" t="s">
        <v>471</v>
      </c>
      <c r="R9" s="685" t="s">
        <v>470</v>
      </c>
      <c r="S9" s="1927" t="s">
        <v>471</v>
      </c>
      <c r="T9" s="685" t="s">
        <v>470</v>
      </c>
      <c r="U9" s="1927" t="s">
        <v>471</v>
      </c>
      <c r="V9" s="685" t="s">
        <v>470</v>
      </c>
      <c r="W9" s="1927" t="s">
        <v>471</v>
      </c>
      <c r="X9" s="685" t="s">
        <v>470</v>
      </c>
      <c r="Y9" s="1927" t="s">
        <v>471</v>
      </c>
      <c r="Z9" s="685" t="s">
        <v>470</v>
      </c>
      <c r="AA9" s="1927" t="s">
        <v>471</v>
      </c>
      <c r="AB9" s="685" t="s">
        <v>470</v>
      </c>
      <c r="AC9" s="1927" t="s">
        <v>471</v>
      </c>
    </row>
    <row r="10" spans="1:29" s="888" customFormat="1" ht="15" customHeight="1">
      <c r="A10" s="652" t="s">
        <v>473</v>
      </c>
      <c r="B10" s="963">
        <v>3480133.1529999999</v>
      </c>
      <c r="C10" s="886">
        <v>20.367472392220854</v>
      </c>
      <c r="D10" s="885">
        <v>4521209.5150000006</v>
      </c>
      <c r="E10" s="886">
        <v>20.25830115300684</v>
      </c>
      <c r="F10" s="885">
        <v>3830064.3689999995</v>
      </c>
      <c r="G10" s="886">
        <v>19.855582680986526</v>
      </c>
      <c r="H10" s="885">
        <v>790907.20091706992</v>
      </c>
      <c r="I10" s="886">
        <v>18.89744387059794</v>
      </c>
      <c r="J10" s="885">
        <v>644416.87102888082</v>
      </c>
      <c r="K10" s="886">
        <v>19.374332083967097</v>
      </c>
      <c r="L10" s="885">
        <v>549513.99321833241</v>
      </c>
      <c r="M10" s="886">
        <v>19.35148711369526</v>
      </c>
      <c r="N10" s="885">
        <v>572466.46042738936</v>
      </c>
      <c r="O10" s="886">
        <v>18.874879626751788</v>
      </c>
      <c r="P10" s="885">
        <v>682689.8771226916</v>
      </c>
      <c r="Q10" s="886">
        <v>17.533559010538635</v>
      </c>
      <c r="R10" s="885">
        <v>759355.69638820132</v>
      </c>
      <c r="S10" s="886">
        <v>17.350629831132224</v>
      </c>
      <c r="T10" s="885">
        <v>857845.45770390797</v>
      </c>
      <c r="U10" s="886">
        <v>16.292466095442371</v>
      </c>
      <c r="V10" s="885">
        <v>839178.55337907025</v>
      </c>
      <c r="W10" s="886">
        <v>18.28933482592462</v>
      </c>
      <c r="X10" s="885">
        <v>736337.74800364778</v>
      </c>
      <c r="Y10" s="886">
        <v>18.6054546618168</v>
      </c>
      <c r="Z10" s="885">
        <v>745385.21795616916</v>
      </c>
      <c r="AA10" s="886">
        <v>17.934881926824279</v>
      </c>
      <c r="AB10" s="885">
        <v>954798.67882674001</v>
      </c>
      <c r="AC10" s="887">
        <v>14.348764247367221</v>
      </c>
    </row>
    <row r="11" spans="1:29" s="888" customFormat="1" ht="15" customHeight="1">
      <c r="A11" s="528" t="s">
        <v>402</v>
      </c>
      <c r="B11" s="597"/>
      <c r="C11" s="542"/>
      <c r="D11" s="452"/>
      <c r="E11" s="542"/>
      <c r="F11" s="452"/>
      <c r="G11" s="542"/>
      <c r="H11" s="452"/>
      <c r="I11" s="542"/>
      <c r="J11" s="452"/>
      <c r="K11" s="542"/>
      <c r="L11" s="452"/>
      <c r="M11" s="542"/>
      <c r="N11" s="452"/>
      <c r="O11" s="542"/>
      <c r="P11" s="452"/>
      <c r="Q11" s="542"/>
      <c r="R11" s="452"/>
      <c r="S11" s="542"/>
      <c r="T11" s="452"/>
      <c r="U11" s="542"/>
      <c r="V11" s="452"/>
      <c r="W11" s="542"/>
      <c r="X11" s="452"/>
      <c r="Y11" s="542"/>
      <c r="Z11" s="452"/>
      <c r="AA11" s="542"/>
      <c r="AB11" s="452"/>
      <c r="AC11" s="543"/>
    </row>
    <row r="12" spans="1:29" s="888" customFormat="1" ht="15" customHeight="1">
      <c r="A12" s="536" t="s">
        <v>591</v>
      </c>
      <c r="B12" s="711">
        <v>390256.47100000008</v>
      </c>
      <c r="C12" s="538">
        <v>21.523023452723219</v>
      </c>
      <c r="D12" s="458">
        <v>398558.00900000002</v>
      </c>
      <c r="E12" s="538">
        <v>19.410067637305964</v>
      </c>
      <c r="F12" s="458">
        <v>336632.93</v>
      </c>
      <c r="G12" s="538">
        <v>21.255251926274713</v>
      </c>
      <c r="H12" s="458">
        <v>33596.358772610009</v>
      </c>
      <c r="I12" s="538">
        <v>12.651726213448256</v>
      </c>
      <c r="J12" s="458">
        <v>144027.56075256006</v>
      </c>
      <c r="K12" s="538">
        <v>14.878568638297741</v>
      </c>
      <c r="L12" s="458">
        <v>112499.81151622994</v>
      </c>
      <c r="M12" s="538">
        <v>14.674044487501444</v>
      </c>
      <c r="N12" s="458">
        <v>149227.97061968999</v>
      </c>
      <c r="O12" s="538">
        <v>13.201151093354358</v>
      </c>
      <c r="P12" s="458">
        <v>183693.97946175004</v>
      </c>
      <c r="Q12" s="538">
        <v>13.315437616066093</v>
      </c>
      <c r="R12" s="458">
        <v>180242.35535283008</v>
      </c>
      <c r="S12" s="538">
        <v>13.189922401563747</v>
      </c>
      <c r="T12" s="458">
        <v>152361.49695649001</v>
      </c>
      <c r="U12" s="538">
        <v>16.701915912796135</v>
      </c>
      <c r="V12" s="458">
        <v>212882.93901546003</v>
      </c>
      <c r="W12" s="538">
        <v>14.457513009654409</v>
      </c>
      <c r="X12" s="458">
        <v>185936.05005925996</v>
      </c>
      <c r="Y12" s="538">
        <v>14.962617899988475</v>
      </c>
      <c r="Z12" s="458">
        <v>198444.16812647998</v>
      </c>
      <c r="AA12" s="538">
        <v>14.057571687045753</v>
      </c>
      <c r="AB12" s="458">
        <v>188153.5675426301</v>
      </c>
      <c r="AC12" s="546">
        <v>14.351168404390375</v>
      </c>
    </row>
    <row r="13" spans="1:29" s="888" customFormat="1" ht="15" customHeight="1">
      <c r="A13" s="536" t="s">
        <v>592</v>
      </c>
      <c r="B13" s="1407">
        <v>3089876.6820000005</v>
      </c>
      <c r="C13" s="890">
        <v>20.221524406154273</v>
      </c>
      <c r="D13" s="889">
        <v>4122651.5060000001</v>
      </c>
      <c r="E13" s="890">
        <v>20.340304266947658</v>
      </c>
      <c r="F13" s="889">
        <v>3493431.4389999998</v>
      </c>
      <c r="G13" s="890">
        <v>19.720708198031996</v>
      </c>
      <c r="H13" s="889">
        <v>757310.84214445984</v>
      </c>
      <c r="I13" s="890">
        <v>19.174520811168144</v>
      </c>
      <c r="J13" s="889">
        <v>500389.31027632067</v>
      </c>
      <c r="K13" s="890">
        <v>20.668352218895013</v>
      </c>
      <c r="L13" s="889">
        <v>437014.18170210248</v>
      </c>
      <c r="M13" s="890">
        <v>20.555593149282647</v>
      </c>
      <c r="N13" s="889">
        <v>423238.4898076994</v>
      </c>
      <c r="O13" s="890">
        <v>20.875356935114272</v>
      </c>
      <c r="P13" s="889">
        <v>498995.89766094153</v>
      </c>
      <c r="Q13" s="890">
        <v>19.086364371134891</v>
      </c>
      <c r="R13" s="889">
        <v>579113.3410353713</v>
      </c>
      <c r="S13" s="890">
        <v>18.645602082503014</v>
      </c>
      <c r="T13" s="889">
        <v>705483.96074741811</v>
      </c>
      <c r="U13" s="890">
        <v>16.20403830605013</v>
      </c>
      <c r="V13" s="889">
        <v>626295.61436361016</v>
      </c>
      <c r="W13" s="890">
        <v>19.59180201765172</v>
      </c>
      <c r="X13" s="889">
        <v>550401.69794438768</v>
      </c>
      <c r="Y13" s="890">
        <v>19.836073464474389</v>
      </c>
      <c r="Z13" s="889">
        <v>546941.04982968909</v>
      </c>
      <c r="AA13" s="890">
        <v>19.341669011722576</v>
      </c>
      <c r="AB13" s="889">
        <v>766645.11128410976</v>
      </c>
      <c r="AC13" s="891">
        <v>14.348174208098515</v>
      </c>
    </row>
    <row r="14" spans="1:29" s="888" customFormat="1" ht="15" customHeight="1">
      <c r="A14" s="540"/>
      <c r="B14" s="597"/>
      <c r="C14" s="542"/>
      <c r="D14" s="452"/>
      <c r="E14" s="542"/>
      <c r="F14" s="452"/>
      <c r="G14" s="542"/>
      <c r="H14" s="452"/>
      <c r="I14" s="542"/>
      <c r="J14" s="452"/>
      <c r="K14" s="542"/>
      <c r="L14" s="452"/>
      <c r="M14" s="542"/>
      <c r="N14" s="452"/>
      <c r="O14" s="542"/>
      <c r="P14" s="452"/>
      <c r="Q14" s="542"/>
      <c r="R14" s="452"/>
      <c r="S14" s="542"/>
      <c r="T14" s="452"/>
      <c r="U14" s="542"/>
      <c r="V14" s="452"/>
      <c r="W14" s="542"/>
      <c r="X14" s="452"/>
      <c r="Y14" s="542"/>
      <c r="Z14" s="452"/>
      <c r="AA14" s="542"/>
      <c r="AB14" s="452"/>
      <c r="AC14" s="543"/>
    </row>
    <row r="15" spans="1:29" s="892" customFormat="1" ht="15" customHeight="1">
      <c r="A15" s="1824" t="s">
        <v>490</v>
      </c>
      <c r="B15" s="597"/>
      <c r="C15" s="542"/>
      <c r="D15" s="452"/>
      <c r="E15" s="542"/>
      <c r="F15" s="452"/>
      <c r="G15" s="542"/>
      <c r="H15" s="452"/>
      <c r="I15" s="542"/>
      <c r="J15" s="452"/>
      <c r="K15" s="542"/>
      <c r="L15" s="452"/>
      <c r="M15" s="542"/>
      <c r="N15" s="452"/>
      <c r="O15" s="542"/>
      <c r="P15" s="452"/>
      <c r="Q15" s="542"/>
      <c r="R15" s="452"/>
      <c r="S15" s="542"/>
      <c r="T15" s="452"/>
      <c r="U15" s="542"/>
      <c r="V15" s="452"/>
      <c r="W15" s="542"/>
      <c r="X15" s="452"/>
      <c r="Y15" s="542"/>
      <c r="Z15" s="452"/>
      <c r="AA15" s="542"/>
      <c r="AB15" s="452"/>
      <c r="AC15" s="543"/>
    </row>
    <row r="16" spans="1:29" s="888" customFormat="1" ht="15" customHeight="1">
      <c r="A16" s="1823" t="s">
        <v>463</v>
      </c>
      <c r="B16" s="1405">
        <v>3471521.3050000006</v>
      </c>
      <c r="C16" s="894">
        <v>20.39725784839737</v>
      </c>
      <c r="D16" s="893">
        <v>4489274.449</v>
      </c>
      <c r="E16" s="894">
        <v>20.370020819218702</v>
      </c>
      <c r="F16" s="893">
        <v>3826447.9509999994</v>
      </c>
      <c r="G16" s="894">
        <v>19.869772109147871</v>
      </c>
      <c r="H16" s="893">
        <v>790078.20256973989</v>
      </c>
      <c r="I16" s="894">
        <v>18.912049402016212</v>
      </c>
      <c r="J16" s="893">
        <v>643919.13558216067</v>
      </c>
      <c r="K16" s="894">
        <v>19.383955838073732</v>
      </c>
      <c r="L16" s="893">
        <v>548867.94735882943</v>
      </c>
      <c r="M16" s="894">
        <v>19.36486415670392</v>
      </c>
      <c r="N16" s="893">
        <v>571972.58989248052</v>
      </c>
      <c r="O16" s="894">
        <v>18.885785997717399</v>
      </c>
      <c r="P16" s="893">
        <v>682121.72446621966</v>
      </c>
      <c r="Q16" s="894">
        <v>17.542811176868931</v>
      </c>
      <c r="R16" s="893">
        <v>758778.8746824204</v>
      </c>
      <c r="S16" s="894">
        <v>17.358334078981606</v>
      </c>
      <c r="T16" s="893">
        <v>857146.26415940118</v>
      </c>
      <c r="U16" s="894">
        <v>16.300560290119865</v>
      </c>
      <c r="V16" s="893">
        <v>838448.14014231006</v>
      </c>
      <c r="W16" s="894">
        <v>18.300558096416452</v>
      </c>
      <c r="X16" s="893">
        <v>735661.78027626977</v>
      </c>
      <c r="Y16" s="894">
        <v>18.617160941242648</v>
      </c>
      <c r="Z16" s="893">
        <v>744479.61032111896</v>
      </c>
      <c r="AA16" s="894">
        <v>17.950764407016283</v>
      </c>
      <c r="AB16" s="893">
        <v>953864.39850857982</v>
      </c>
      <c r="AC16" s="895">
        <v>14.358810235102982</v>
      </c>
    </row>
    <row r="17" spans="1:29" ht="15" customHeight="1">
      <c r="A17" s="528" t="s">
        <v>402</v>
      </c>
      <c r="B17" s="597"/>
      <c r="C17" s="542"/>
      <c r="D17" s="452"/>
      <c r="E17" s="542"/>
      <c r="F17" s="452"/>
      <c r="G17" s="542"/>
      <c r="H17" s="452"/>
      <c r="I17" s="542"/>
      <c r="J17" s="452"/>
      <c r="K17" s="542"/>
      <c r="L17" s="452"/>
      <c r="M17" s="542"/>
      <c r="N17" s="452"/>
      <c r="O17" s="542"/>
      <c r="P17" s="452"/>
      <c r="Q17" s="542"/>
      <c r="R17" s="452"/>
      <c r="S17" s="542"/>
      <c r="T17" s="452"/>
      <c r="U17" s="542"/>
      <c r="V17" s="452"/>
      <c r="W17" s="542"/>
      <c r="X17" s="452"/>
      <c r="Y17" s="542"/>
      <c r="Z17" s="452"/>
      <c r="AA17" s="542"/>
      <c r="AB17" s="452"/>
      <c r="AC17" s="543"/>
    </row>
    <row r="18" spans="1:29" s="888" customFormat="1" ht="15" customHeight="1">
      <c r="A18" s="570" t="s">
        <v>591</v>
      </c>
      <c r="B18" s="711">
        <v>382656.14</v>
      </c>
      <c r="C18" s="538">
        <v>21.782177943775352</v>
      </c>
      <c r="D18" s="458">
        <v>367068.19299999997</v>
      </c>
      <c r="E18" s="538">
        <v>20.692279927346597</v>
      </c>
      <c r="F18" s="458">
        <v>333161.84100000001</v>
      </c>
      <c r="G18" s="538">
        <v>21.415964513273174</v>
      </c>
      <c r="H18" s="458">
        <v>33596.358772610009</v>
      </c>
      <c r="I18" s="538">
        <v>12.651726213448256</v>
      </c>
      <c r="J18" s="458">
        <v>143968.56061718005</v>
      </c>
      <c r="K18" s="538">
        <v>14.880176955145632</v>
      </c>
      <c r="L18" s="458">
        <v>112499.81151622994</v>
      </c>
      <c r="M18" s="538">
        <v>14.674044487501444</v>
      </c>
      <c r="N18" s="458">
        <v>149227.97061968999</v>
      </c>
      <c r="O18" s="538">
        <v>13.201151093354358</v>
      </c>
      <c r="P18" s="458">
        <v>183693.97946175004</v>
      </c>
      <c r="Q18" s="538">
        <v>13.315437616066093</v>
      </c>
      <c r="R18" s="458">
        <v>180242.35535283008</v>
      </c>
      <c r="S18" s="538">
        <v>13.189922401563747</v>
      </c>
      <c r="T18" s="458">
        <v>152361.49695649001</v>
      </c>
      <c r="U18" s="538">
        <v>16.701915912796135</v>
      </c>
      <c r="V18" s="458">
        <v>212882.93901546003</v>
      </c>
      <c r="W18" s="538">
        <v>14.457513009654409</v>
      </c>
      <c r="X18" s="458">
        <v>185825.49093851997</v>
      </c>
      <c r="Y18" s="538">
        <v>14.971520090267301</v>
      </c>
      <c r="Z18" s="458">
        <v>198435.12355949997</v>
      </c>
      <c r="AA18" s="538">
        <v>14.058212423657393</v>
      </c>
      <c r="AB18" s="458">
        <v>188054.80929840013</v>
      </c>
      <c r="AC18" s="546">
        <v>14.35870501671927</v>
      </c>
    </row>
    <row r="19" spans="1:29" s="888" customFormat="1" ht="15" customHeight="1">
      <c r="A19" s="570" t="s">
        <v>592</v>
      </c>
      <c r="B19" s="1407">
        <v>3088865.1650000005</v>
      </c>
      <c r="C19" s="890">
        <v>20.225690573816848</v>
      </c>
      <c r="D19" s="889">
        <v>4122206.2560000001</v>
      </c>
      <c r="E19" s="890">
        <v>20.341324761536939</v>
      </c>
      <c r="F19" s="889">
        <v>3493286.1099999994</v>
      </c>
      <c r="G19" s="890">
        <v>19.722308577196117</v>
      </c>
      <c r="H19" s="889">
        <v>756481.84379712993</v>
      </c>
      <c r="I19" s="890">
        <v>19.190078631138096</v>
      </c>
      <c r="J19" s="889">
        <v>499950.57496498065</v>
      </c>
      <c r="K19" s="890">
        <v>20.680889166250438</v>
      </c>
      <c r="L19" s="889">
        <v>436368.1358425995</v>
      </c>
      <c r="M19" s="890">
        <v>20.57420160665982</v>
      </c>
      <c r="N19" s="889">
        <v>422744.61927279038</v>
      </c>
      <c r="O19" s="890">
        <v>20.892450285842955</v>
      </c>
      <c r="P19" s="889">
        <v>498427.74500446953</v>
      </c>
      <c r="Q19" s="890">
        <v>19.100796421146065</v>
      </c>
      <c r="R19" s="889">
        <v>578536.51932959037</v>
      </c>
      <c r="S19" s="890">
        <v>18.656997713368376</v>
      </c>
      <c r="T19" s="889">
        <v>704784.76720291108</v>
      </c>
      <c r="U19" s="890">
        <v>16.213794590393469</v>
      </c>
      <c r="V19" s="889">
        <v>625565.20112685009</v>
      </c>
      <c r="W19" s="890">
        <v>19.608365390308641</v>
      </c>
      <c r="X19" s="889">
        <v>549836.28933774971</v>
      </c>
      <c r="Y19" s="890">
        <v>19.849260411675903</v>
      </c>
      <c r="Z19" s="889">
        <v>546044.4867616191</v>
      </c>
      <c r="AA19" s="890">
        <v>19.365336026190608</v>
      </c>
      <c r="AB19" s="889">
        <v>765809.58921017963</v>
      </c>
      <c r="AC19" s="891">
        <v>14.358836072887437</v>
      </c>
    </row>
    <row r="20" spans="1:29" s="888" customFormat="1" ht="15" customHeight="1">
      <c r="A20" s="540"/>
      <c r="B20" s="597"/>
      <c r="C20" s="542"/>
      <c r="D20" s="452"/>
      <c r="E20" s="542"/>
      <c r="F20" s="452"/>
      <c r="G20" s="542"/>
      <c r="H20" s="452"/>
      <c r="I20" s="542"/>
      <c r="J20" s="452"/>
      <c r="K20" s="542"/>
      <c r="L20" s="452"/>
      <c r="M20" s="542"/>
      <c r="N20" s="452"/>
      <c r="O20" s="542"/>
      <c r="P20" s="452"/>
      <c r="Q20" s="542"/>
      <c r="R20" s="452"/>
      <c r="S20" s="542"/>
      <c r="T20" s="452"/>
      <c r="U20" s="542"/>
      <c r="V20" s="452"/>
      <c r="W20" s="542"/>
      <c r="X20" s="452"/>
      <c r="Y20" s="542"/>
      <c r="Z20" s="452"/>
      <c r="AA20" s="542"/>
      <c r="AB20" s="452"/>
      <c r="AC20" s="543"/>
    </row>
    <row r="21" spans="1:29" s="888" customFormat="1" ht="15" customHeight="1">
      <c r="A21" s="1823" t="s">
        <v>593</v>
      </c>
      <c r="B21" s="1405">
        <v>8609.0769999999993</v>
      </c>
      <c r="C21" s="894">
        <v>8.0959650456160581</v>
      </c>
      <c r="D21" s="893">
        <v>31935.065999999999</v>
      </c>
      <c r="E21" s="894">
        <v>4.4486960267936153</v>
      </c>
      <c r="F21" s="893">
        <v>3616.4179999999997</v>
      </c>
      <c r="G21" s="894">
        <v>5.9115424808329093</v>
      </c>
      <c r="H21" s="893">
        <v>828.99834732999989</v>
      </c>
      <c r="I21" s="894">
        <v>4.9776187615563314</v>
      </c>
      <c r="J21" s="893">
        <v>497.73544672000014</v>
      </c>
      <c r="K21" s="894">
        <v>6.9241048272069481</v>
      </c>
      <c r="L21" s="893">
        <v>646.04585950299986</v>
      </c>
      <c r="M21" s="894">
        <v>7.9866125774835046</v>
      </c>
      <c r="N21" s="893">
        <v>493.87053490900007</v>
      </c>
      <c r="O21" s="894">
        <v>6.2437449333560258</v>
      </c>
      <c r="P21" s="893">
        <v>568.1526564720001</v>
      </c>
      <c r="Q21" s="894">
        <v>6.4254464630393082</v>
      </c>
      <c r="R21" s="893">
        <v>576.82170578100022</v>
      </c>
      <c r="S21" s="894">
        <v>7.2160935353459514</v>
      </c>
      <c r="T21" s="893">
        <v>699.19354450699973</v>
      </c>
      <c r="U21" s="894">
        <v>6.3697361393463412</v>
      </c>
      <c r="V21" s="893">
        <v>730.41323676000013</v>
      </c>
      <c r="W21" s="894">
        <v>5.406038362232267</v>
      </c>
      <c r="X21" s="893">
        <v>675.96772737799984</v>
      </c>
      <c r="Y21" s="894">
        <v>5.865405079504451</v>
      </c>
      <c r="Z21" s="893">
        <v>905.60763505000011</v>
      </c>
      <c r="AA21" s="894">
        <v>4.8782531986092259</v>
      </c>
      <c r="AB21" s="893">
        <v>934.28031815999975</v>
      </c>
      <c r="AC21" s="895">
        <v>4.0921957820671437</v>
      </c>
    </row>
    <row r="22" spans="1:29" s="888" customFormat="1" ht="15" customHeight="1">
      <c r="A22" s="528" t="s">
        <v>402</v>
      </c>
      <c r="B22" s="597"/>
      <c r="C22" s="542"/>
      <c r="D22" s="452"/>
      <c r="E22" s="542"/>
      <c r="F22" s="452"/>
      <c r="G22" s="542"/>
      <c r="H22" s="452"/>
      <c r="I22" s="542"/>
      <c r="J22" s="452"/>
      <c r="K22" s="542"/>
      <c r="L22" s="452"/>
      <c r="M22" s="542"/>
      <c r="N22" s="452"/>
      <c r="O22" s="542"/>
      <c r="P22" s="452"/>
      <c r="Q22" s="542"/>
      <c r="R22" s="452"/>
      <c r="S22" s="542"/>
      <c r="T22" s="452"/>
      <c r="U22" s="542"/>
      <c r="V22" s="452"/>
      <c r="W22" s="542"/>
      <c r="X22" s="452"/>
      <c r="Y22" s="542"/>
      <c r="Z22" s="452"/>
      <c r="AA22" s="542"/>
      <c r="AB22" s="452"/>
      <c r="AC22" s="543"/>
    </row>
    <row r="23" spans="1:29" s="888" customFormat="1" ht="15" customHeight="1">
      <c r="A23" s="570" t="s">
        <v>591</v>
      </c>
      <c r="B23" s="711">
        <v>7597.6639999999998</v>
      </c>
      <c r="C23" s="538">
        <v>8.4115971937340195</v>
      </c>
      <c r="D23" s="458">
        <v>31489.815999999999</v>
      </c>
      <c r="E23" s="538">
        <v>4.4488798559357896</v>
      </c>
      <c r="F23" s="763">
        <v>3471.0889999999995</v>
      </c>
      <c r="G23" s="763">
        <v>6.0009103235420564</v>
      </c>
      <c r="H23" s="763">
        <v>0</v>
      </c>
      <c r="I23" s="763">
        <v>0</v>
      </c>
      <c r="J23" s="763">
        <v>59.000135379999996</v>
      </c>
      <c r="K23" s="763">
        <v>10.954051175483928</v>
      </c>
      <c r="L23" s="763">
        <v>0</v>
      </c>
      <c r="M23" s="763">
        <v>0</v>
      </c>
      <c r="N23" s="763">
        <v>0</v>
      </c>
      <c r="O23" s="763">
        <v>0</v>
      </c>
      <c r="P23" s="763">
        <v>0</v>
      </c>
      <c r="Q23" s="763">
        <v>0</v>
      </c>
      <c r="R23" s="763">
        <v>0</v>
      </c>
      <c r="S23" s="763">
        <v>0</v>
      </c>
      <c r="T23" s="763">
        <v>0</v>
      </c>
      <c r="U23" s="763">
        <v>0</v>
      </c>
      <c r="V23" s="763">
        <v>0</v>
      </c>
      <c r="W23" s="763">
        <v>0</v>
      </c>
      <c r="X23" s="763">
        <v>110.55912074</v>
      </c>
      <c r="Y23" s="763">
        <v>0</v>
      </c>
      <c r="Z23" s="763">
        <v>9.0445669800000008</v>
      </c>
      <c r="AA23" s="763">
        <v>0</v>
      </c>
      <c r="AB23" s="763">
        <v>98.758244230000031</v>
      </c>
      <c r="AC23" s="897">
        <v>0</v>
      </c>
    </row>
    <row r="24" spans="1:29" s="888" customFormat="1" ht="15" customHeight="1">
      <c r="A24" s="570" t="s">
        <v>592</v>
      </c>
      <c r="B24" s="1407">
        <v>1011.413</v>
      </c>
      <c r="C24" s="890">
        <v>5.7249583361922136</v>
      </c>
      <c r="D24" s="889">
        <v>445.25</v>
      </c>
      <c r="E24" s="890">
        <v>4.4356949131215151</v>
      </c>
      <c r="F24" s="763">
        <v>145.32900000000001</v>
      </c>
      <c r="G24" s="538">
        <v>3.7770494630494622</v>
      </c>
      <c r="H24" s="763">
        <v>828.99834732999989</v>
      </c>
      <c r="I24" s="538">
        <v>4.9776187615563314</v>
      </c>
      <c r="J24" s="763">
        <v>438.73531134000018</v>
      </c>
      <c r="K24" s="538">
        <v>6.3821667292765998</v>
      </c>
      <c r="L24" s="763">
        <v>646.04585950299986</v>
      </c>
      <c r="M24" s="538">
        <v>7.9866125774835046</v>
      </c>
      <c r="N24" s="763">
        <v>493.87053490900007</v>
      </c>
      <c r="O24" s="538">
        <v>6.2437449333560258</v>
      </c>
      <c r="P24" s="763">
        <v>568.1526564720001</v>
      </c>
      <c r="Q24" s="538">
        <v>6.4254464630393082</v>
      </c>
      <c r="R24" s="763">
        <v>576.82170578100022</v>
      </c>
      <c r="S24" s="538">
        <v>7.2160935353459514</v>
      </c>
      <c r="T24" s="763">
        <v>699.19354450699973</v>
      </c>
      <c r="U24" s="538">
        <v>6.3697361393463412</v>
      </c>
      <c r="V24" s="763">
        <v>730.41323676000013</v>
      </c>
      <c r="W24" s="538">
        <v>5.406038362232267</v>
      </c>
      <c r="X24" s="763">
        <v>565.40860663799981</v>
      </c>
      <c r="Y24" s="538">
        <v>7.0123172785066226</v>
      </c>
      <c r="Z24" s="763">
        <v>896.5630680700001</v>
      </c>
      <c r="AA24" s="538">
        <v>4.9274652277141051</v>
      </c>
      <c r="AB24" s="763">
        <v>835.52207392999969</v>
      </c>
      <c r="AC24" s="546">
        <v>4.5758910464919849</v>
      </c>
    </row>
    <row r="25" spans="1:29" ht="15" customHeight="1">
      <c r="A25" s="553"/>
      <c r="B25" s="1868"/>
      <c r="C25" s="898"/>
      <c r="D25" s="898"/>
      <c r="E25" s="898"/>
      <c r="F25" s="898"/>
      <c r="G25" s="898"/>
      <c r="H25" s="898"/>
      <c r="I25" s="898"/>
      <c r="J25" s="898"/>
      <c r="K25" s="898"/>
      <c r="L25" s="898"/>
      <c r="M25" s="898"/>
      <c r="N25" s="898"/>
      <c r="O25" s="898"/>
      <c r="P25" s="898"/>
      <c r="Q25" s="898"/>
      <c r="R25" s="898"/>
      <c r="S25" s="898"/>
      <c r="T25" s="898"/>
      <c r="U25" s="898"/>
      <c r="V25" s="898"/>
      <c r="W25" s="898"/>
      <c r="X25" s="898"/>
      <c r="Y25" s="898"/>
      <c r="Z25" s="898"/>
      <c r="AA25" s="898"/>
      <c r="AB25" s="898"/>
      <c r="AC25" s="899"/>
    </row>
    <row r="26" spans="1:29" ht="15" customHeight="1"/>
    <row r="27" spans="1:29" s="900" customFormat="1" ht="15" customHeight="1">
      <c r="A27" s="572" t="s">
        <v>594</v>
      </c>
      <c r="C27" s="643"/>
      <c r="E27" s="643"/>
      <c r="G27" s="643"/>
      <c r="I27" s="643"/>
      <c r="J27" s="643"/>
      <c r="K27" s="643"/>
      <c r="L27" s="643"/>
      <c r="M27" s="643"/>
      <c r="N27" s="643"/>
      <c r="O27" s="643"/>
      <c r="P27" s="643"/>
      <c r="Q27" s="643"/>
      <c r="R27" s="643"/>
      <c r="S27" s="643"/>
      <c r="T27" s="643"/>
      <c r="U27" s="643"/>
      <c r="V27" s="643"/>
      <c r="W27" s="643"/>
      <c r="X27" s="643"/>
      <c r="Y27" s="643"/>
      <c r="Z27" s="643"/>
      <c r="AA27" s="643"/>
      <c r="AB27" s="643"/>
      <c r="AC27" s="643"/>
    </row>
    <row r="28" spans="1:29" ht="15.75">
      <c r="A28" s="1724" t="s">
        <v>996</v>
      </c>
    </row>
  </sheetData>
  <mergeCells count="17">
    <mergeCell ref="A1:AC1"/>
    <mergeCell ref="A3:AC3"/>
    <mergeCell ref="A5:AC5"/>
    <mergeCell ref="B8:C8"/>
    <mergeCell ref="D8:E8"/>
    <mergeCell ref="F8:G8"/>
    <mergeCell ref="H8:I8"/>
    <mergeCell ref="J8:K8"/>
    <mergeCell ref="L8:M8"/>
    <mergeCell ref="N8:O8"/>
    <mergeCell ref="AB8:AC8"/>
    <mergeCell ref="P8:Q8"/>
    <mergeCell ref="R8:S8"/>
    <mergeCell ref="T8:U8"/>
    <mergeCell ref="V8:W8"/>
    <mergeCell ref="X8:Y8"/>
    <mergeCell ref="Z8:AA8"/>
  </mergeCells>
  <hyperlinks>
    <hyperlink ref="A2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>
    <oddHeader>&amp;C73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X49"/>
  <sheetViews>
    <sheetView view="pageBreakPreview" zoomScale="70" zoomScaleNormal="84" zoomScaleSheetLayoutView="70" zoomScalePageLayoutView="55" workbookViewId="0">
      <selection activeCell="A42" sqref="A42"/>
    </sheetView>
  </sheetViews>
  <sheetFormatPr defaultColWidth="9.140625" defaultRowHeight="12.75"/>
  <cols>
    <col min="1" max="1" width="40.7109375" style="133" customWidth="1"/>
    <col min="2" max="19" width="10.7109375" style="132" customWidth="1"/>
    <col min="20" max="16384" width="9.140625" style="87"/>
  </cols>
  <sheetData>
    <row r="1" spans="1:24" s="80" customFormat="1" ht="20.100000000000001" customHeight="1" thickBot="1">
      <c r="A1" s="2029" t="s">
        <v>151</v>
      </c>
      <c r="B1" s="2029"/>
      <c r="C1" s="2029"/>
      <c r="D1" s="2029"/>
      <c r="E1" s="2029"/>
      <c r="F1" s="2029"/>
      <c r="G1" s="2029"/>
      <c r="H1" s="2029"/>
      <c r="I1" s="2029"/>
      <c r="J1" s="2029"/>
      <c r="K1" s="2029"/>
      <c r="L1" s="2029"/>
      <c r="M1" s="2029"/>
      <c r="N1" s="2029"/>
      <c r="O1" s="2029"/>
      <c r="P1" s="2029"/>
      <c r="Q1" s="2029"/>
      <c r="R1" s="2029"/>
      <c r="S1" s="2029"/>
    </row>
    <row r="2" spans="1:24" s="80" customFormat="1" ht="15" customHeight="1">
      <c r="A2" s="81"/>
      <c r="B2" s="82"/>
      <c r="C2" s="82"/>
      <c r="D2" s="82"/>
      <c r="E2" s="82"/>
      <c r="F2" s="82"/>
      <c r="G2" s="82"/>
      <c r="H2" s="82"/>
      <c r="I2" s="82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4" s="80" customFormat="1" ht="21" customHeight="1">
      <c r="A3" s="2030" t="s">
        <v>152</v>
      </c>
      <c r="B3" s="2030"/>
      <c r="C3" s="2030"/>
      <c r="D3" s="2030"/>
      <c r="E3" s="2030"/>
      <c r="F3" s="2030"/>
      <c r="G3" s="2030"/>
      <c r="H3" s="2030"/>
      <c r="I3" s="2030"/>
      <c r="J3" s="2030"/>
      <c r="K3" s="2030"/>
      <c r="L3" s="2030"/>
      <c r="M3" s="2030"/>
      <c r="N3" s="2030"/>
      <c r="O3" s="2030"/>
      <c r="P3" s="2030"/>
      <c r="Q3" s="2030"/>
      <c r="R3" s="2030"/>
      <c r="S3" s="2030"/>
    </row>
    <row r="4" spans="1:24" ht="15" customHeight="1">
      <c r="A4" s="84"/>
      <c r="B4" s="85"/>
      <c r="C4" s="86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4" ht="15" customHeight="1">
      <c r="A5" s="88" t="s">
        <v>153</v>
      </c>
      <c r="B5" s="89"/>
      <c r="C5" s="9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1732"/>
    </row>
    <row r="6" spans="1:24" s="91" customFormat="1" ht="20.100000000000001" customHeight="1">
      <c r="A6" s="2031"/>
      <c r="B6" s="2033">
        <v>2018</v>
      </c>
      <c r="C6" s="2033">
        <v>2019</v>
      </c>
      <c r="D6" s="2033">
        <v>2020</v>
      </c>
      <c r="E6" s="2034">
        <v>2021</v>
      </c>
      <c r="F6" s="2034"/>
      <c r="G6" s="2034"/>
      <c r="H6" s="2034"/>
      <c r="I6" s="2034">
        <v>2022</v>
      </c>
      <c r="J6" s="2034"/>
      <c r="K6" s="2034"/>
      <c r="L6" s="2034"/>
      <c r="M6" s="2034"/>
      <c r="N6" s="2034"/>
      <c r="O6" s="2035"/>
      <c r="P6" s="2035"/>
      <c r="Q6" s="2035"/>
      <c r="R6" s="2035"/>
      <c r="S6" s="2034"/>
    </row>
    <row r="7" spans="1:24" s="91" customFormat="1" ht="20.100000000000001" customHeight="1">
      <c r="A7" s="2032"/>
      <c r="B7" s="2033"/>
      <c r="C7" s="2033"/>
      <c r="D7" s="2033"/>
      <c r="E7" s="92">
        <v>44256</v>
      </c>
      <c r="F7" s="92">
        <v>44348</v>
      </c>
      <c r="G7" s="92">
        <v>44440</v>
      </c>
      <c r="H7" s="92">
        <v>44531</v>
      </c>
      <c r="I7" s="93" t="s">
        <v>154</v>
      </c>
      <c r="J7" s="93" t="s">
        <v>155</v>
      </c>
      <c r="K7" s="93" t="s">
        <v>156</v>
      </c>
      <c r="L7" s="93" t="s">
        <v>157</v>
      </c>
      <c r="M7" s="93" t="s">
        <v>158</v>
      </c>
      <c r="N7" s="93" t="s">
        <v>159</v>
      </c>
      <c r="O7" s="93" t="s">
        <v>160</v>
      </c>
      <c r="P7" s="93" t="s">
        <v>161</v>
      </c>
      <c r="Q7" s="94" t="s">
        <v>998</v>
      </c>
      <c r="R7" s="94" t="s">
        <v>1090</v>
      </c>
      <c r="S7" s="94" t="s">
        <v>1116</v>
      </c>
    </row>
    <row r="8" spans="1:24" s="100" customFormat="1" ht="15" customHeight="1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98"/>
      <c r="P8" s="98"/>
      <c r="Q8" s="98"/>
      <c r="R8" s="98"/>
      <c r="S8" s="99"/>
    </row>
    <row r="9" spans="1:24" s="91" customFormat="1" ht="15" customHeight="1">
      <c r="A9" s="101" t="s">
        <v>162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  <c r="T9" s="105"/>
      <c r="U9" s="105"/>
      <c r="V9" s="105"/>
      <c r="W9" s="105"/>
      <c r="X9" s="105"/>
    </row>
    <row r="10" spans="1:24" s="100" customFormat="1" ht="15" customHeight="1">
      <c r="A10" s="106" t="s">
        <v>163</v>
      </c>
      <c r="B10" s="107">
        <v>105.3</v>
      </c>
      <c r="C10" s="108">
        <v>105.4</v>
      </c>
      <c r="D10" s="108">
        <v>107.5</v>
      </c>
      <c r="E10" s="109">
        <v>101.9</v>
      </c>
      <c r="F10" s="109">
        <v>104.6</v>
      </c>
      <c r="G10" s="109">
        <v>106.2</v>
      </c>
      <c r="H10" s="109">
        <v>108.4</v>
      </c>
      <c r="I10" s="109">
        <v>100.7</v>
      </c>
      <c r="J10" s="109">
        <v>101.5</v>
      </c>
      <c r="K10" s="109">
        <v>105.2</v>
      </c>
      <c r="L10" s="109">
        <v>107.3</v>
      </c>
      <c r="M10" s="109">
        <v>108.8</v>
      </c>
      <c r="N10" s="109">
        <v>110.5</v>
      </c>
      <c r="O10" s="109">
        <v>111.7</v>
      </c>
      <c r="P10" s="109">
        <v>113.3</v>
      </c>
      <c r="Q10" s="109">
        <v>115.3</v>
      </c>
      <c r="R10" s="109">
        <v>117.17220817141059</v>
      </c>
      <c r="S10" s="110">
        <v>118.86769002365091</v>
      </c>
      <c r="T10" s="98"/>
      <c r="U10" s="98"/>
      <c r="V10" s="98"/>
      <c r="W10" s="98"/>
      <c r="X10" s="98"/>
    </row>
    <row r="11" spans="1:24" s="100" customFormat="1" ht="15" customHeight="1">
      <c r="A11" s="106" t="s">
        <v>164</v>
      </c>
      <c r="B11" s="107"/>
      <c r="C11" s="108"/>
      <c r="D11" s="108"/>
      <c r="E11" s="109">
        <v>100.6</v>
      </c>
      <c r="F11" s="109">
        <v>101.1</v>
      </c>
      <c r="G11" s="109">
        <v>100.4</v>
      </c>
      <c r="H11" s="109">
        <v>100.6</v>
      </c>
      <c r="I11" s="109">
        <v>100.7</v>
      </c>
      <c r="J11" s="109">
        <v>100.8</v>
      </c>
      <c r="K11" s="109">
        <v>103.7</v>
      </c>
      <c r="L11" s="109">
        <v>102</v>
      </c>
      <c r="M11" s="109">
        <v>101.4</v>
      </c>
      <c r="N11" s="109">
        <v>101.6</v>
      </c>
      <c r="O11" s="109">
        <v>101.1</v>
      </c>
      <c r="P11" s="109">
        <v>101.4</v>
      </c>
      <c r="Q11" s="109">
        <v>101.8</v>
      </c>
      <c r="R11" s="109">
        <v>101.57899999999999</v>
      </c>
      <c r="S11" s="110">
        <v>101.447</v>
      </c>
      <c r="T11" s="98"/>
      <c r="U11" s="98"/>
      <c r="V11" s="98"/>
      <c r="W11" s="98"/>
      <c r="X11" s="98"/>
    </row>
    <row r="12" spans="1:24" s="112" customFormat="1" ht="35.450000000000003" customHeight="1">
      <c r="A12" s="111" t="s">
        <v>165</v>
      </c>
      <c r="B12" s="107">
        <v>106</v>
      </c>
      <c r="C12" s="108">
        <v>105.3</v>
      </c>
      <c r="D12" s="108">
        <v>106.8</v>
      </c>
      <c r="E12" s="109">
        <v>107.3</v>
      </c>
      <c r="F12" s="109">
        <v>107.3</v>
      </c>
      <c r="G12" s="109">
        <v>107.8</v>
      </c>
      <c r="H12" s="109">
        <v>108</v>
      </c>
      <c r="I12" s="109">
        <v>108.5</v>
      </c>
      <c r="J12" s="109">
        <v>108.6</v>
      </c>
      <c r="K12" s="109">
        <v>109.8</v>
      </c>
      <c r="L12" s="109">
        <v>110.6</v>
      </c>
      <c r="M12" s="109">
        <v>111.3</v>
      </c>
      <c r="N12" s="109">
        <v>111.9</v>
      </c>
      <c r="O12" s="109">
        <v>112.3</v>
      </c>
      <c r="P12" s="109">
        <v>112.8</v>
      </c>
      <c r="Q12" s="109">
        <v>113.4</v>
      </c>
      <c r="R12" s="109">
        <v>113.9</v>
      </c>
      <c r="S12" s="110">
        <v>114.5</v>
      </c>
    </row>
    <row r="13" spans="1:24" s="100" customFormat="1" ht="15" customHeight="1">
      <c r="A13" s="113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1:24" s="100" customFormat="1" ht="15" customHeight="1">
      <c r="A14" s="101" t="s">
        <v>166</v>
      </c>
      <c r="B14" s="107"/>
      <c r="C14" s="108"/>
      <c r="D14" s="10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</row>
    <row r="15" spans="1:24" s="91" customFormat="1" ht="15" customHeight="1">
      <c r="A15" s="114" t="s">
        <v>167</v>
      </c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15"/>
    </row>
    <row r="16" spans="1:24" s="100" customFormat="1" ht="15" customHeight="1">
      <c r="A16" s="106" t="s">
        <v>168</v>
      </c>
      <c r="B16" s="107">
        <v>105.1</v>
      </c>
      <c r="C16" s="108">
        <v>109.6</v>
      </c>
      <c r="D16" s="108">
        <v>111.3</v>
      </c>
      <c r="E16" s="109">
        <v>103</v>
      </c>
      <c r="F16" s="109">
        <v>106.6</v>
      </c>
      <c r="G16" s="109">
        <v>107.5</v>
      </c>
      <c r="H16" s="109">
        <v>109.9</v>
      </c>
      <c r="I16" s="109">
        <v>101</v>
      </c>
      <c r="J16" s="109">
        <v>102.2</v>
      </c>
      <c r="K16" s="109">
        <v>108.1</v>
      </c>
      <c r="L16" s="109">
        <v>111.6</v>
      </c>
      <c r="M16" s="109">
        <v>113.5</v>
      </c>
      <c r="N16" s="109">
        <v>115.7</v>
      </c>
      <c r="O16" s="109">
        <v>116.9</v>
      </c>
      <c r="P16" s="109">
        <v>118</v>
      </c>
      <c r="Q16" s="109">
        <v>119.4</v>
      </c>
      <c r="R16" s="109">
        <v>121.21860053670051</v>
      </c>
      <c r="S16" s="110">
        <v>123.38356474228598</v>
      </c>
    </row>
    <row r="17" spans="1:19" s="100" customFormat="1" ht="15" customHeight="1">
      <c r="A17" s="106" t="s">
        <v>169</v>
      </c>
      <c r="B17" s="107"/>
      <c r="C17" s="108"/>
      <c r="D17" s="108"/>
      <c r="E17" s="109">
        <v>100.8</v>
      </c>
      <c r="F17" s="109">
        <v>101.7</v>
      </c>
      <c r="G17" s="109">
        <v>100.1</v>
      </c>
      <c r="H17" s="109">
        <v>100.6</v>
      </c>
      <c r="I17" s="109">
        <v>101</v>
      </c>
      <c r="J17" s="109">
        <v>101.2</v>
      </c>
      <c r="K17" s="109">
        <v>105.8</v>
      </c>
      <c r="L17" s="109">
        <v>103.1</v>
      </c>
      <c r="M17" s="109">
        <v>101.7</v>
      </c>
      <c r="N17" s="109">
        <v>101.9</v>
      </c>
      <c r="O17" s="109">
        <v>101</v>
      </c>
      <c r="P17" s="109">
        <v>101</v>
      </c>
      <c r="Q17" s="109">
        <v>101.2</v>
      </c>
      <c r="R17" s="109">
        <v>101.429</v>
      </c>
      <c r="S17" s="110">
        <v>101.786</v>
      </c>
    </row>
    <row r="18" spans="1:19" s="100" customFormat="1" ht="15" customHeight="1">
      <c r="A18" s="101" t="s">
        <v>166</v>
      </c>
      <c r="B18" s="107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10"/>
    </row>
    <row r="19" spans="1:19" s="91" customFormat="1" ht="15" customHeight="1">
      <c r="A19" s="114" t="s">
        <v>170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15"/>
    </row>
    <row r="20" spans="1:19" s="100" customFormat="1" ht="15" customHeight="1">
      <c r="A20" s="106" t="s">
        <v>168</v>
      </c>
      <c r="B20" s="107">
        <v>106.4</v>
      </c>
      <c r="C20" s="108">
        <v>105</v>
      </c>
      <c r="D20" s="108">
        <v>105.5</v>
      </c>
      <c r="E20" s="109">
        <v>101.5</v>
      </c>
      <c r="F20" s="109">
        <v>103.9</v>
      </c>
      <c r="G20" s="109">
        <v>105.7</v>
      </c>
      <c r="H20" s="109">
        <v>108.5</v>
      </c>
      <c r="I20" s="109">
        <v>100.3</v>
      </c>
      <c r="J20" s="109">
        <v>100.8</v>
      </c>
      <c r="K20" s="109">
        <v>103.6</v>
      </c>
      <c r="L20" s="109">
        <v>104.9</v>
      </c>
      <c r="M20" s="109">
        <v>106.3</v>
      </c>
      <c r="N20" s="109">
        <v>108.4</v>
      </c>
      <c r="O20" s="109">
        <v>110</v>
      </c>
      <c r="P20" s="109">
        <v>112</v>
      </c>
      <c r="Q20" s="109">
        <v>114.1</v>
      </c>
      <c r="R20" s="109">
        <v>116.03605556560689</v>
      </c>
      <c r="S20" s="110">
        <v>117.87290632521044</v>
      </c>
    </row>
    <row r="21" spans="1:19" s="100" customFormat="1" ht="15" customHeight="1">
      <c r="A21" s="106" t="s">
        <v>169</v>
      </c>
      <c r="B21" s="107"/>
      <c r="C21" s="108"/>
      <c r="D21" s="108"/>
      <c r="E21" s="109">
        <v>100.7</v>
      </c>
      <c r="F21" s="109">
        <v>100.8</v>
      </c>
      <c r="G21" s="109">
        <v>100.6</v>
      </c>
      <c r="H21" s="109">
        <v>100.7</v>
      </c>
      <c r="I21" s="109">
        <v>100.3</v>
      </c>
      <c r="J21" s="109">
        <v>100.5</v>
      </c>
      <c r="K21" s="109">
        <v>102.8</v>
      </c>
      <c r="L21" s="109">
        <v>101.2</v>
      </c>
      <c r="M21" s="109">
        <v>101.4</v>
      </c>
      <c r="N21" s="109">
        <v>101.9</v>
      </c>
      <c r="O21" s="109">
        <v>101.5</v>
      </c>
      <c r="P21" s="109">
        <v>101.8</v>
      </c>
      <c r="Q21" s="109">
        <v>101.9</v>
      </c>
      <c r="R21" s="109">
        <v>101.711</v>
      </c>
      <c r="S21" s="110">
        <v>101.583</v>
      </c>
    </row>
    <row r="22" spans="1:19" s="100" customFormat="1" ht="15" customHeight="1">
      <c r="A22" s="114" t="s">
        <v>171</v>
      </c>
      <c r="B22" s="107"/>
      <c r="C22" s="108"/>
      <c r="D22" s="10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</row>
    <row r="23" spans="1:19" s="91" customFormat="1" ht="15" customHeight="1">
      <c r="A23" s="114" t="s">
        <v>172</v>
      </c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15"/>
    </row>
    <row r="24" spans="1:19" s="100" customFormat="1" ht="15" customHeight="1">
      <c r="A24" s="106" t="s">
        <v>168</v>
      </c>
      <c r="B24" s="107">
        <v>104.5</v>
      </c>
      <c r="C24" s="108">
        <v>100.7</v>
      </c>
      <c r="D24" s="108">
        <v>104.2</v>
      </c>
      <c r="E24" s="109">
        <v>100.9</v>
      </c>
      <c r="F24" s="109">
        <v>102.8</v>
      </c>
      <c r="G24" s="109">
        <v>105.1</v>
      </c>
      <c r="H24" s="109">
        <v>106.5</v>
      </c>
      <c r="I24" s="109">
        <v>100.6</v>
      </c>
      <c r="J24" s="109">
        <v>101.2</v>
      </c>
      <c r="K24" s="109">
        <v>102.6</v>
      </c>
      <c r="L24" s="109">
        <v>103.6</v>
      </c>
      <c r="M24" s="109">
        <v>104.5</v>
      </c>
      <c r="N24" s="109">
        <v>105.3</v>
      </c>
      <c r="O24" s="109">
        <v>106.2</v>
      </c>
      <c r="P24" s="109">
        <v>107.9</v>
      </c>
      <c r="Q24" s="109">
        <v>110.8</v>
      </c>
      <c r="R24" s="109">
        <v>112.62565729616162</v>
      </c>
      <c r="S24" s="110">
        <v>113.49737988363391</v>
      </c>
    </row>
    <row r="25" spans="1:19" s="100" customFormat="1" ht="15" customHeight="1">
      <c r="A25" s="106" t="s">
        <v>169</v>
      </c>
      <c r="B25" s="107"/>
      <c r="C25" s="108"/>
      <c r="D25" s="108"/>
      <c r="E25" s="109">
        <v>100.2</v>
      </c>
      <c r="F25" s="109">
        <v>100.7</v>
      </c>
      <c r="G25" s="109">
        <v>100.7</v>
      </c>
      <c r="H25" s="109">
        <v>100.5</v>
      </c>
      <c r="I25" s="109">
        <v>100.6</v>
      </c>
      <c r="J25" s="109">
        <v>100.6</v>
      </c>
      <c r="K25" s="109">
        <v>101.4</v>
      </c>
      <c r="L25" s="109">
        <v>101</v>
      </c>
      <c r="M25" s="109">
        <v>100.8</v>
      </c>
      <c r="N25" s="109">
        <v>100.8</v>
      </c>
      <c r="O25" s="109">
        <v>100.8</v>
      </c>
      <c r="P25" s="109">
        <v>101.6</v>
      </c>
      <c r="Q25" s="109">
        <v>102.7</v>
      </c>
      <c r="R25" s="109">
        <v>101.66800000000001</v>
      </c>
      <c r="S25" s="110">
        <v>100.774</v>
      </c>
    </row>
    <row r="26" spans="1:19" s="100" customFormat="1" ht="15" customHeight="1">
      <c r="A26" s="113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10"/>
    </row>
    <row r="27" spans="1:19" s="100" customFormat="1" ht="15" customHeight="1">
      <c r="A27" s="101" t="s">
        <v>173</v>
      </c>
      <c r="B27" s="107"/>
      <c r="C27" s="108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10"/>
    </row>
    <row r="28" spans="1:19" s="100" customFormat="1" ht="15" customHeight="1">
      <c r="A28" s="106" t="s">
        <v>168</v>
      </c>
      <c r="B28" s="107">
        <v>112.4</v>
      </c>
      <c r="C28" s="108">
        <v>101.4</v>
      </c>
      <c r="D28" s="108">
        <v>95.8</v>
      </c>
      <c r="E28" s="109">
        <v>112.3</v>
      </c>
      <c r="F28" s="109">
        <v>150.19999999999999</v>
      </c>
      <c r="G28" s="109">
        <v>135.4</v>
      </c>
      <c r="H28" s="109">
        <v>146.1</v>
      </c>
      <c r="I28" s="109">
        <v>139.69999999999999</v>
      </c>
      <c r="J28" s="109">
        <v>139.1</v>
      </c>
      <c r="K28" s="109">
        <v>147.1</v>
      </c>
      <c r="L28" s="109">
        <v>141.30000000000001</v>
      </c>
      <c r="M28" s="109">
        <v>129</v>
      </c>
      <c r="N28" s="109">
        <v>128.19999999999999</v>
      </c>
      <c r="O28" s="109">
        <v>130.1</v>
      </c>
      <c r="P28" s="109">
        <v>125.3</v>
      </c>
      <c r="Q28" s="109">
        <v>121.8</v>
      </c>
      <c r="R28" s="109">
        <v>117</v>
      </c>
      <c r="S28" s="110">
        <v>110</v>
      </c>
    </row>
    <row r="29" spans="1:19" s="100" customFormat="1" ht="15" customHeight="1">
      <c r="A29" s="106" t="s">
        <v>169</v>
      </c>
      <c r="B29" s="107"/>
      <c r="C29" s="108"/>
      <c r="D29" s="108"/>
      <c r="E29" s="109">
        <v>104.9</v>
      </c>
      <c r="F29" s="109">
        <v>122.3</v>
      </c>
      <c r="G29" s="109">
        <v>128.19999999999999</v>
      </c>
      <c r="H29" s="109">
        <v>132.5</v>
      </c>
      <c r="I29" s="109">
        <v>139.69999999999999</v>
      </c>
      <c r="J29" s="109">
        <v>102.6</v>
      </c>
      <c r="K29" s="109">
        <v>112.4</v>
      </c>
      <c r="L29" s="109">
        <v>100.7</v>
      </c>
      <c r="M29" s="109">
        <v>94.1</v>
      </c>
      <c r="N29" s="109">
        <v>102.5</v>
      </c>
      <c r="O29" s="109">
        <v>105.2</v>
      </c>
      <c r="P29" s="109">
        <v>97.8</v>
      </c>
      <c r="Q29" s="109">
        <v>96.8</v>
      </c>
      <c r="R29" s="109">
        <v>98.1</v>
      </c>
      <c r="S29" s="110">
        <v>99.2</v>
      </c>
    </row>
    <row r="30" spans="1:19" s="100" customFormat="1" ht="15" customHeight="1">
      <c r="A30" s="113"/>
      <c r="B30" s="107"/>
      <c r="C30" s="108"/>
      <c r="D30" s="108"/>
      <c r="E30" s="109"/>
      <c r="F30" s="109"/>
      <c r="G30" s="109"/>
      <c r="H30" s="109"/>
      <c r="I30" s="109"/>
      <c r="J30" s="116"/>
      <c r="K30" s="116"/>
      <c r="L30" s="116"/>
      <c r="M30" s="116"/>
      <c r="N30" s="116"/>
      <c r="O30" s="116"/>
      <c r="P30" s="116"/>
      <c r="Q30" s="116"/>
      <c r="R30" s="116"/>
      <c r="S30" s="117"/>
    </row>
    <row r="31" spans="1:19" s="100" customFormat="1" ht="15" customHeight="1">
      <c r="A31" s="101" t="s">
        <v>174</v>
      </c>
      <c r="B31" s="107"/>
      <c r="C31" s="108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</row>
    <row r="32" spans="1:19" s="100" customFormat="1" ht="15" customHeight="1">
      <c r="A32" s="106" t="s">
        <v>168</v>
      </c>
      <c r="B32" s="107">
        <v>103.9</v>
      </c>
      <c r="C32" s="108">
        <v>101.6</v>
      </c>
      <c r="D32" s="108">
        <v>99.7</v>
      </c>
      <c r="E32" s="109">
        <v>100.7</v>
      </c>
      <c r="F32" s="109">
        <v>104</v>
      </c>
      <c r="G32" s="109">
        <v>103.9</v>
      </c>
      <c r="H32" s="109">
        <v>105.7</v>
      </c>
      <c r="I32" s="109">
        <v>105.8</v>
      </c>
      <c r="J32" s="109">
        <v>105.3</v>
      </c>
      <c r="K32" s="109">
        <v>104.5</v>
      </c>
      <c r="L32" s="109">
        <v>102.8</v>
      </c>
      <c r="M32" s="109">
        <v>103.1</v>
      </c>
      <c r="N32" s="109">
        <v>102.3</v>
      </c>
      <c r="O32" s="109">
        <v>103.2</v>
      </c>
      <c r="P32" s="109">
        <v>103.2</v>
      </c>
      <c r="Q32" s="109">
        <v>104.2</v>
      </c>
      <c r="R32" s="109">
        <v>103.3</v>
      </c>
      <c r="S32" s="110">
        <v>102.7</v>
      </c>
    </row>
    <row r="33" spans="1:19" s="100" customFormat="1" ht="15" customHeight="1">
      <c r="A33" s="106" t="s">
        <v>169</v>
      </c>
      <c r="B33" s="107"/>
      <c r="C33" s="108"/>
      <c r="D33" s="108"/>
      <c r="E33" s="109">
        <v>100.1</v>
      </c>
      <c r="F33" s="109">
        <v>101.7</v>
      </c>
      <c r="G33" s="109">
        <v>102.6</v>
      </c>
      <c r="H33" s="109">
        <v>103.2</v>
      </c>
      <c r="I33" s="109">
        <v>105.8</v>
      </c>
      <c r="J33" s="109">
        <v>100.1</v>
      </c>
      <c r="K33" s="109">
        <v>100.1</v>
      </c>
      <c r="L33" s="109">
        <v>98.6</v>
      </c>
      <c r="M33" s="109">
        <v>101.8</v>
      </c>
      <c r="N33" s="109">
        <v>99.8</v>
      </c>
      <c r="O33" s="109">
        <v>101</v>
      </c>
      <c r="P33" s="109">
        <v>100.2</v>
      </c>
      <c r="Q33" s="109">
        <v>100.2</v>
      </c>
      <c r="R33" s="109">
        <v>99.9</v>
      </c>
      <c r="S33" s="110">
        <v>99.9</v>
      </c>
    </row>
    <row r="34" spans="1:19" s="100" customFormat="1" ht="15" customHeight="1">
      <c r="A34" s="114" t="s">
        <v>175</v>
      </c>
      <c r="B34" s="107"/>
      <c r="C34" s="108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</row>
    <row r="35" spans="1:19" s="100" customFormat="1" ht="15" customHeight="1">
      <c r="A35" s="114" t="s">
        <v>176</v>
      </c>
      <c r="B35" s="107"/>
      <c r="C35" s="108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10"/>
    </row>
    <row r="36" spans="1:19" s="100" customFormat="1" ht="15" customHeight="1">
      <c r="A36" s="106" t="s">
        <v>168</v>
      </c>
      <c r="B36" s="107">
        <v>131.1</v>
      </c>
      <c r="C36" s="108">
        <v>103</v>
      </c>
      <c r="D36" s="108">
        <v>102.8</v>
      </c>
      <c r="E36" s="109">
        <v>108.5</v>
      </c>
      <c r="F36" s="109">
        <v>108.3</v>
      </c>
      <c r="G36" s="109">
        <v>107</v>
      </c>
      <c r="H36" s="109">
        <v>108.8</v>
      </c>
      <c r="I36" s="109">
        <v>104</v>
      </c>
      <c r="J36" s="109">
        <v>104.1</v>
      </c>
      <c r="K36" s="109">
        <v>106.5</v>
      </c>
      <c r="L36" s="109">
        <v>102.8</v>
      </c>
      <c r="M36" s="109">
        <v>102.3</v>
      </c>
      <c r="N36" s="109">
        <v>102.7</v>
      </c>
      <c r="O36" s="109">
        <v>104.9</v>
      </c>
      <c r="P36" s="109">
        <v>104.8</v>
      </c>
      <c r="Q36" s="109">
        <v>105.5</v>
      </c>
      <c r="R36" s="109">
        <v>104.7</v>
      </c>
      <c r="S36" s="110">
        <v>104.2</v>
      </c>
    </row>
    <row r="37" spans="1:19" s="100" customFormat="1" ht="15" customHeight="1">
      <c r="A37" s="106" t="s">
        <v>169</v>
      </c>
      <c r="B37" s="107"/>
      <c r="C37" s="109"/>
      <c r="D37" s="109"/>
      <c r="E37" s="109">
        <v>108.4</v>
      </c>
      <c r="F37" s="109">
        <v>108</v>
      </c>
      <c r="G37" s="109">
        <v>107.8</v>
      </c>
      <c r="H37" s="109">
        <v>107.8</v>
      </c>
      <c r="I37" s="109">
        <v>104</v>
      </c>
      <c r="J37" s="109">
        <v>100</v>
      </c>
      <c r="K37" s="109">
        <v>104.2</v>
      </c>
      <c r="L37" s="109">
        <v>97.2</v>
      </c>
      <c r="M37" s="109">
        <v>99.3</v>
      </c>
      <c r="N37" s="109">
        <v>100.4</v>
      </c>
      <c r="O37" s="109">
        <v>101.9</v>
      </c>
      <c r="P37" s="109">
        <v>99.9</v>
      </c>
      <c r="Q37" s="109">
        <v>100.7</v>
      </c>
      <c r="R37" s="109">
        <v>100.1</v>
      </c>
      <c r="S37" s="110">
        <v>99.9</v>
      </c>
    </row>
    <row r="38" spans="1:19" s="100" customFormat="1" ht="15" customHeight="1">
      <c r="A38" s="118"/>
      <c r="B38" s="119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2"/>
    </row>
    <row r="39" spans="1:19" s="126" customFormat="1" ht="15" customHeight="1">
      <c r="A39" s="123" t="s">
        <v>177</v>
      </c>
      <c r="B39" s="124"/>
      <c r="C39" s="124"/>
      <c r="D39" s="125"/>
      <c r="E39" s="124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</row>
    <row r="40" spans="1:19" s="126" customFormat="1" ht="15" customHeight="1">
      <c r="A40" s="127" t="s">
        <v>178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s="126" customFormat="1" ht="15" customHeight="1">
      <c r="A41" s="127" t="s">
        <v>179</v>
      </c>
      <c r="B41" s="128"/>
      <c r="C41" s="128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s="126" customFormat="1" ht="15.75">
      <c r="A42" s="1723" t="s">
        <v>996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</row>
    <row r="43" spans="1:19" s="126" customFormat="1" ht="15">
      <c r="A43" s="129"/>
      <c r="B43" s="130"/>
      <c r="C43" s="130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</row>
    <row r="44" spans="1:19" ht="15">
      <c r="A44" s="131"/>
    </row>
    <row r="45" spans="1:19" ht="15">
      <c r="A45" s="131"/>
    </row>
    <row r="46" spans="1:19" ht="15">
      <c r="A46" s="131"/>
    </row>
    <row r="47" spans="1:19" ht="15">
      <c r="A47" s="131"/>
    </row>
    <row r="48" spans="1:19" ht="15">
      <c r="A48" s="131"/>
    </row>
    <row r="49" spans="1:1" ht="15">
      <c r="A49" s="131"/>
    </row>
  </sheetData>
  <mergeCells count="8">
    <mergeCell ref="A1:S1"/>
    <mergeCell ref="A3:S3"/>
    <mergeCell ref="A6:A7"/>
    <mergeCell ref="B6:B7"/>
    <mergeCell ref="C6:C7"/>
    <mergeCell ref="D6:D7"/>
    <mergeCell ref="E6:H6"/>
    <mergeCell ref="I6:S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Q58"/>
  <sheetViews>
    <sheetView view="pageBreakPreview" topLeftCell="A23" zoomScale="70" zoomScaleNormal="75" zoomScaleSheetLayoutView="70" workbookViewId="0">
      <selection activeCell="A44" sqref="A44"/>
    </sheetView>
  </sheetViews>
  <sheetFormatPr defaultColWidth="8" defaultRowHeight="15.75"/>
  <cols>
    <col min="1" max="1" width="45.85546875" style="911" customWidth="1"/>
    <col min="2" max="12" width="13.5703125" style="531" customWidth="1"/>
    <col min="13" max="13" width="15.28515625" style="617" customWidth="1"/>
    <col min="14" max="14" width="12.28515625" style="617" customWidth="1"/>
    <col min="15" max="15" width="14.140625" style="617" customWidth="1"/>
    <col min="16" max="21" width="8" style="617"/>
    <col min="22" max="22" width="8" style="617" collapsed="1"/>
    <col min="23" max="24" width="8" style="617"/>
    <col min="25" max="25" width="8" style="617" collapsed="1"/>
    <col min="26" max="27" width="8" style="617"/>
    <col min="28" max="28" width="8" style="617" collapsed="1"/>
    <col min="29" max="32" width="8" style="617"/>
    <col min="33" max="36" width="8" style="617" collapsed="1"/>
    <col min="37" max="37" width="8" style="617"/>
    <col min="38" max="39" width="8" style="617" collapsed="1"/>
    <col min="40" max="40" width="8" style="617"/>
    <col min="41" max="41" width="8" style="617" collapsed="1"/>
    <col min="42" max="45" width="8" style="617"/>
    <col min="46" max="51" width="8" style="617" collapsed="1"/>
    <col min="52" max="52" width="8" style="617"/>
    <col min="53" max="54" width="8" style="617" collapsed="1"/>
    <col min="55" max="55" width="8" style="617"/>
    <col min="56" max="56" width="8" style="617" collapsed="1"/>
    <col min="57" max="60" width="8" style="617"/>
    <col min="61" max="69" width="8" style="617" collapsed="1"/>
    <col min="70" max="16384" width="8" style="617"/>
  </cols>
  <sheetData>
    <row r="1" spans="1:15" s="877" customFormat="1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</row>
    <row r="2" spans="1:15" ht="15" customHeight="1">
      <c r="A2" s="901"/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</row>
    <row r="3" spans="1:15" ht="21">
      <c r="A3" s="2106" t="s">
        <v>1109</v>
      </c>
      <c r="B3" s="2106"/>
      <c r="C3" s="2106"/>
      <c r="D3" s="2106"/>
      <c r="E3" s="2106"/>
      <c r="F3" s="2106"/>
      <c r="G3" s="2106"/>
      <c r="H3" s="2106"/>
      <c r="I3" s="2106"/>
      <c r="J3" s="2106"/>
      <c r="K3" s="2106"/>
      <c r="L3" s="2106"/>
      <c r="M3" s="2106"/>
      <c r="N3" s="2106"/>
      <c r="O3" s="2106"/>
    </row>
    <row r="4" spans="1:15" ht="15" customHeight="1">
      <c r="A4" s="901"/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</row>
    <row r="5" spans="1:15" ht="21">
      <c r="A5" s="2036" t="s">
        <v>1126</v>
      </c>
      <c r="B5" s="2036"/>
      <c r="C5" s="2036"/>
      <c r="D5" s="2036"/>
      <c r="E5" s="2036"/>
      <c r="F5" s="2036"/>
      <c r="G5" s="2036"/>
      <c r="H5" s="2036"/>
      <c r="I5" s="2036"/>
      <c r="J5" s="2036"/>
      <c r="K5" s="2036"/>
      <c r="L5" s="2036"/>
      <c r="M5" s="2036"/>
      <c r="N5" s="2036"/>
      <c r="O5" s="2036"/>
    </row>
    <row r="6" spans="1:15" ht="15" customHeight="1">
      <c r="A6" s="902"/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</row>
    <row r="7" spans="1:15" ht="15" customHeight="1">
      <c r="A7" s="903" t="s">
        <v>197</v>
      </c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</row>
    <row r="8" spans="1:15" s="906" customFormat="1" ht="26.25" customHeight="1">
      <c r="A8" s="905"/>
      <c r="B8" s="625" t="s">
        <v>198</v>
      </c>
      <c r="C8" s="625" t="s">
        <v>589</v>
      </c>
      <c r="D8" s="625" t="s">
        <v>200</v>
      </c>
      <c r="E8" s="625" t="s">
        <v>339</v>
      </c>
      <c r="F8" s="625" t="s">
        <v>155</v>
      </c>
      <c r="G8" s="625" t="s">
        <v>156</v>
      </c>
      <c r="H8" s="625" t="s">
        <v>157</v>
      </c>
      <c r="I8" s="625" t="s">
        <v>158</v>
      </c>
      <c r="J8" s="625" t="s">
        <v>159</v>
      </c>
      <c r="K8" s="625" t="s">
        <v>160</v>
      </c>
      <c r="L8" s="625" t="s">
        <v>161</v>
      </c>
      <c r="M8" s="625" t="s">
        <v>998</v>
      </c>
      <c r="N8" s="625" t="s">
        <v>1090</v>
      </c>
      <c r="O8" s="625" t="s">
        <v>1116</v>
      </c>
    </row>
    <row r="9" spans="1:15" s="888" customFormat="1" ht="15" customHeight="1">
      <c r="A9" s="652" t="s">
        <v>462</v>
      </c>
      <c r="B9" s="653">
        <v>3317855.4709999999</v>
      </c>
      <c r="C9" s="654">
        <v>4211110.2740000002</v>
      </c>
      <c r="D9" s="654">
        <v>4390877.2249999996</v>
      </c>
      <c r="E9" s="654">
        <v>6144027.5183927091</v>
      </c>
      <c r="F9" s="654">
        <v>6237097.3249566695</v>
      </c>
      <c r="G9" s="654">
        <v>6265611.0957943313</v>
      </c>
      <c r="H9" s="654">
        <v>6315891.9763328629</v>
      </c>
      <c r="I9" s="654">
        <v>6446551.9596535098</v>
      </c>
      <c r="J9" s="654">
        <v>6616897.4041586211</v>
      </c>
      <c r="K9" s="654">
        <v>6877814.3697347119</v>
      </c>
      <c r="L9" s="654">
        <v>7035149.3166165678</v>
      </c>
      <c r="M9" s="654">
        <v>7197595.3939738916</v>
      </c>
      <c r="N9" s="654">
        <v>7302113.8846317735</v>
      </c>
      <c r="O9" s="907">
        <v>7622402.2848898415</v>
      </c>
    </row>
    <row r="10" spans="1:15" s="888" customFormat="1" ht="15" customHeight="1">
      <c r="A10" s="1869" t="s">
        <v>402</v>
      </c>
      <c r="B10" s="589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638"/>
    </row>
    <row r="11" spans="1:15" s="888" customFormat="1" ht="15" customHeight="1">
      <c r="A11" s="528" t="s">
        <v>480</v>
      </c>
      <c r="B11" s="589">
        <v>163849.57</v>
      </c>
      <c r="C11" s="590">
        <v>171859.98699999999</v>
      </c>
      <c r="D11" s="590">
        <v>172647.59</v>
      </c>
      <c r="E11" s="590">
        <v>124097.74798025009</v>
      </c>
      <c r="F11" s="590">
        <v>523597.94393427036</v>
      </c>
      <c r="G11" s="590">
        <v>518292.71715005004</v>
      </c>
      <c r="H11" s="590">
        <v>546556.29811239988</v>
      </c>
      <c r="I11" s="590">
        <v>588476.26975724031</v>
      </c>
      <c r="J11" s="590">
        <v>622565.22892804025</v>
      </c>
      <c r="K11" s="590">
        <v>631859.78933916998</v>
      </c>
      <c r="L11" s="590">
        <v>678991.90755090001</v>
      </c>
      <c r="M11" s="590">
        <v>699292.03117618908</v>
      </c>
      <c r="N11" s="590">
        <v>730927.87296982063</v>
      </c>
      <c r="O11" s="638">
        <v>737504.12662366941</v>
      </c>
    </row>
    <row r="12" spans="1:15" s="888" customFormat="1" ht="15" customHeight="1">
      <c r="A12" s="528" t="s">
        <v>481</v>
      </c>
      <c r="B12" s="589">
        <v>3154005.9010000001</v>
      </c>
      <c r="C12" s="590">
        <v>4039250.287</v>
      </c>
      <c r="D12" s="590">
        <v>4218229.6349999998</v>
      </c>
      <c r="E12" s="590">
        <v>6019929.770412459</v>
      </c>
      <c r="F12" s="590">
        <v>5713499.3810223993</v>
      </c>
      <c r="G12" s="590">
        <v>5747318.3786442811</v>
      </c>
      <c r="H12" s="590">
        <v>5769335.678220463</v>
      </c>
      <c r="I12" s="590">
        <v>5858075.6898962697</v>
      </c>
      <c r="J12" s="590">
        <v>5994332.1752305804</v>
      </c>
      <c r="K12" s="590">
        <v>6245954.5803955421</v>
      </c>
      <c r="L12" s="590">
        <v>6356157.4090656685</v>
      </c>
      <c r="M12" s="590">
        <v>6498303.3627977027</v>
      </c>
      <c r="N12" s="590">
        <v>6571186.0116619524</v>
      </c>
      <c r="O12" s="638">
        <v>6884898.1582661718</v>
      </c>
    </row>
    <row r="13" spans="1:15" s="888" customFormat="1" ht="15" customHeight="1">
      <c r="A13" s="1869"/>
      <c r="B13" s="589"/>
      <c r="C13" s="590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638"/>
    </row>
    <row r="14" spans="1:15" s="888" customFormat="1" ht="15" customHeight="1">
      <c r="A14" s="1870" t="s">
        <v>595</v>
      </c>
      <c r="B14" s="658">
        <v>227188.36600000001</v>
      </c>
      <c r="C14" s="626">
        <v>229026.408</v>
      </c>
      <c r="D14" s="626">
        <v>204419.27800000002</v>
      </c>
      <c r="E14" s="626">
        <v>188689.93198091007</v>
      </c>
      <c r="F14" s="626">
        <v>210535.45366155999</v>
      </c>
      <c r="G14" s="626">
        <v>213526.47772232979</v>
      </c>
      <c r="H14" s="626">
        <v>221729.31210216993</v>
      </c>
      <c r="I14" s="626">
        <v>230209.25897131002</v>
      </c>
      <c r="J14" s="626">
        <v>235553.77477238004</v>
      </c>
      <c r="K14" s="626">
        <v>240833.79423309004</v>
      </c>
      <c r="L14" s="626">
        <v>244546.40054464992</v>
      </c>
      <c r="M14" s="626">
        <v>253538.18516034001</v>
      </c>
      <c r="N14" s="626">
        <v>261778.41129406012</v>
      </c>
      <c r="O14" s="628">
        <v>288717.53997814987</v>
      </c>
    </row>
    <row r="15" spans="1:15" s="888" customFormat="1" ht="15" customHeight="1">
      <c r="A15" s="1869" t="s">
        <v>402</v>
      </c>
      <c r="B15" s="657"/>
      <c r="C15" s="629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30"/>
    </row>
    <row r="16" spans="1:15" s="888" customFormat="1" ht="15" customHeight="1">
      <c r="A16" s="1871" t="s">
        <v>501</v>
      </c>
      <c r="B16" s="589">
        <v>22890.896000000001</v>
      </c>
      <c r="C16" s="590">
        <v>18093.149000000001</v>
      </c>
      <c r="D16" s="590">
        <v>14628.316999999999</v>
      </c>
      <c r="E16" s="590">
        <v>5654.9127758499981</v>
      </c>
      <c r="F16" s="590">
        <v>19983.867424280012</v>
      </c>
      <c r="G16" s="590">
        <v>20676.936607879994</v>
      </c>
      <c r="H16" s="590">
        <v>22034.730962389996</v>
      </c>
      <c r="I16" s="590">
        <v>24185.540884780006</v>
      </c>
      <c r="J16" s="590">
        <v>25234.931207310012</v>
      </c>
      <c r="K16" s="590">
        <v>24982.303982790007</v>
      </c>
      <c r="L16" s="590">
        <v>25151.211389809992</v>
      </c>
      <c r="M16" s="590">
        <v>25939.347714679996</v>
      </c>
      <c r="N16" s="590">
        <v>26727.876116249994</v>
      </c>
      <c r="O16" s="638">
        <v>27848.647723260005</v>
      </c>
    </row>
    <row r="17" spans="1:16" s="888" customFormat="1" ht="15" customHeight="1">
      <c r="A17" s="1872" t="s">
        <v>502</v>
      </c>
      <c r="B17" s="589">
        <v>204297.47</v>
      </c>
      <c r="C17" s="590">
        <v>210933.25899999999</v>
      </c>
      <c r="D17" s="590">
        <v>189790.96100000001</v>
      </c>
      <c r="E17" s="590">
        <v>183035.01920506006</v>
      </c>
      <c r="F17" s="590">
        <v>190551.58623727999</v>
      </c>
      <c r="G17" s="590">
        <v>192849.54111444979</v>
      </c>
      <c r="H17" s="590">
        <v>199694.58113977994</v>
      </c>
      <c r="I17" s="590">
        <v>206023.71808653002</v>
      </c>
      <c r="J17" s="590">
        <v>210318.84356507004</v>
      </c>
      <c r="K17" s="590">
        <v>215851.49025030003</v>
      </c>
      <c r="L17" s="590">
        <v>219395.18915483993</v>
      </c>
      <c r="M17" s="590">
        <v>227598.83744566003</v>
      </c>
      <c r="N17" s="590">
        <v>235050.53517781012</v>
      </c>
      <c r="O17" s="638">
        <v>260868.89225488988</v>
      </c>
    </row>
    <row r="18" spans="1:16" ht="15" customHeight="1">
      <c r="A18" s="528"/>
      <c r="B18" s="589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638"/>
    </row>
    <row r="19" spans="1:16" ht="15" customHeight="1">
      <c r="A19" s="661" t="s">
        <v>490</v>
      </c>
      <c r="B19" s="589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638"/>
    </row>
    <row r="20" spans="1:16" s="888" customFormat="1" ht="15" customHeight="1">
      <c r="A20" s="1870" t="s">
        <v>463</v>
      </c>
      <c r="B20" s="585">
        <v>3255285.6310000001</v>
      </c>
      <c r="C20" s="587">
        <v>4176659.801</v>
      </c>
      <c r="D20" s="587">
        <v>4377158.2360000005</v>
      </c>
      <c r="E20" s="587">
        <v>6136565.9259079667</v>
      </c>
      <c r="F20" s="587">
        <v>6228869.3880538</v>
      </c>
      <c r="G20" s="587">
        <v>6257994.5508202603</v>
      </c>
      <c r="H20" s="587">
        <v>6309010.434514733</v>
      </c>
      <c r="I20" s="587">
        <v>6440313.1879976904</v>
      </c>
      <c r="J20" s="587">
        <v>6610929.9134984203</v>
      </c>
      <c r="K20" s="587">
        <v>6872558.3545475816</v>
      </c>
      <c r="L20" s="587">
        <v>7029973.2878498295</v>
      </c>
      <c r="M20" s="587">
        <v>7192485.8855163632</v>
      </c>
      <c r="N20" s="587">
        <v>7298098.8966386626</v>
      </c>
      <c r="O20" s="636">
        <v>7618406.4522426203</v>
      </c>
    </row>
    <row r="21" spans="1:16" ht="15" customHeight="1">
      <c r="A21" s="1869" t="s">
        <v>402</v>
      </c>
      <c r="B21" s="589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638"/>
    </row>
    <row r="22" spans="1:16" s="888" customFormat="1" ht="15" customHeight="1">
      <c r="A22" s="570" t="s">
        <v>596</v>
      </c>
      <c r="B22" s="589">
        <v>156207.33000000002</v>
      </c>
      <c r="C22" s="590">
        <v>170738.68900000001</v>
      </c>
      <c r="D22" s="590">
        <v>172352.285</v>
      </c>
      <c r="E22" s="590">
        <v>123943.1817604901</v>
      </c>
      <c r="F22" s="590">
        <v>523343.53985295037</v>
      </c>
      <c r="G22" s="590">
        <v>518172.55394034</v>
      </c>
      <c r="H22" s="590">
        <v>546528.54883273982</v>
      </c>
      <c r="I22" s="590">
        <v>588450.49173448037</v>
      </c>
      <c r="J22" s="590">
        <v>622536.13579806034</v>
      </c>
      <c r="K22" s="590">
        <v>631840.10690533998</v>
      </c>
      <c r="L22" s="590">
        <v>678976.28844962001</v>
      </c>
      <c r="M22" s="590">
        <v>699276.05839267909</v>
      </c>
      <c r="N22" s="590">
        <v>730913.30261070072</v>
      </c>
      <c r="O22" s="638">
        <v>737439.91948305944</v>
      </c>
      <c r="P22" s="892"/>
    </row>
    <row r="23" spans="1:16" s="888" customFormat="1" ht="15" customHeight="1">
      <c r="A23" s="570" t="s">
        <v>597</v>
      </c>
      <c r="B23" s="589">
        <v>3099078.301</v>
      </c>
      <c r="C23" s="590">
        <v>4005921.1119999997</v>
      </c>
      <c r="D23" s="590">
        <v>4204805.9510000004</v>
      </c>
      <c r="E23" s="590">
        <v>6012622.7441474777</v>
      </c>
      <c r="F23" s="590">
        <v>5705525.8482008493</v>
      </c>
      <c r="G23" s="590">
        <v>5739821.9968799213</v>
      </c>
      <c r="H23" s="590">
        <v>5762481.8856819933</v>
      </c>
      <c r="I23" s="590">
        <v>5851862.6962632099</v>
      </c>
      <c r="J23" s="590">
        <v>5988393.7777003599</v>
      </c>
      <c r="K23" s="590">
        <v>6240718.2476422423</v>
      </c>
      <c r="L23" s="590">
        <v>6350996.9994002087</v>
      </c>
      <c r="M23" s="590">
        <v>6493209.8271236839</v>
      </c>
      <c r="N23" s="590">
        <v>6567185.5940279616</v>
      </c>
      <c r="O23" s="638">
        <v>6880966.5327595603</v>
      </c>
      <c r="P23" s="892"/>
    </row>
    <row r="24" spans="1:16" s="888" customFormat="1" ht="15" customHeight="1">
      <c r="A24" s="1869"/>
      <c r="B24" s="589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638"/>
      <c r="P24" s="892"/>
    </row>
    <row r="25" spans="1:16" s="888" customFormat="1" ht="15" customHeight="1">
      <c r="A25" s="1873" t="s">
        <v>598</v>
      </c>
      <c r="B25" s="707"/>
      <c r="C25" s="709"/>
      <c r="D25" s="709"/>
      <c r="E25" s="709"/>
      <c r="F25" s="709"/>
      <c r="G25" s="709"/>
      <c r="H25" s="709"/>
      <c r="I25" s="709"/>
      <c r="J25" s="709"/>
      <c r="K25" s="709"/>
      <c r="L25" s="709"/>
      <c r="M25" s="709"/>
      <c r="N25" s="709"/>
      <c r="O25" s="909"/>
      <c r="P25" s="892"/>
    </row>
    <row r="26" spans="1:16" s="888" customFormat="1" ht="15" customHeight="1">
      <c r="A26" s="1870" t="s">
        <v>463</v>
      </c>
      <c r="B26" s="585">
        <v>189160.16200000001</v>
      </c>
      <c r="C26" s="587">
        <v>205218.70400000003</v>
      </c>
      <c r="D26" s="587">
        <v>193633.13099999999</v>
      </c>
      <c r="E26" s="587">
        <v>184493.71580357998</v>
      </c>
      <c r="F26" s="587">
        <v>205938.84791374</v>
      </c>
      <c r="G26" s="587">
        <v>209300.90756663968</v>
      </c>
      <c r="H26" s="587">
        <v>217913.51205657993</v>
      </c>
      <c r="I26" s="587">
        <v>226800.73374592987</v>
      </c>
      <c r="J26" s="587">
        <v>232788.95038482003</v>
      </c>
      <c r="K26" s="587">
        <v>238793.65830708001</v>
      </c>
      <c r="L26" s="587">
        <v>242592.86455718995</v>
      </c>
      <c r="M26" s="587">
        <v>251596.0925210799</v>
      </c>
      <c r="N26" s="587">
        <v>259876.40339207003</v>
      </c>
      <c r="O26" s="636">
        <v>286812.22787710972</v>
      </c>
      <c r="P26" s="892"/>
    </row>
    <row r="27" spans="1:16" s="888" customFormat="1" ht="15" customHeight="1">
      <c r="A27" s="1869" t="s">
        <v>402</v>
      </c>
      <c r="B27" s="589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638"/>
      <c r="P27" s="892"/>
    </row>
    <row r="28" spans="1:16" s="888" customFormat="1" ht="15" customHeight="1">
      <c r="A28" s="1448" t="s">
        <v>599</v>
      </c>
      <c r="B28" s="589">
        <v>20565.099000000002</v>
      </c>
      <c r="C28" s="590">
        <v>17742.564000000002</v>
      </c>
      <c r="D28" s="590">
        <v>14334.611999999999</v>
      </c>
      <c r="E28" s="590">
        <v>5519.7712077399992</v>
      </c>
      <c r="F28" s="590">
        <v>19853.564458640019</v>
      </c>
      <c r="G28" s="590">
        <v>20558.076790579995</v>
      </c>
      <c r="H28" s="590">
        <v>22006.981682729995</v>
      </c>
      <c r="I28" s="590">
        <v>24159.762862020005</v>
      </c>
      <c r="J28" s="590">
        <v>25205.838077330009</v>
      </c>
      <c r="K28" s="590">
        <v>24962.621548960004</v>
      </c>
      <c r="L28" s="590">
        <v>25135.592288529995</v>
      </c>
      <c r="M28" s="590">
        <v>25923.374931169998</v>
      </c>
      <c r="N28" s="590">
        <v>26713.305757129994</v>
      </c>
      <c r="O28" s="638">
        <v>27815.923208620006</v>
      </c>
      <c r="P28" s="892"/>
    </row>
    <row r="29" spans="1:16" s="888" customFormat="1" ht="15" customHeight="1">
      <c r="A29" s="1874" t="s">
        <v>600</v>
      </c>
      <c r="B29" s="589">
        <v>168595.06299999999</v>
      </c>
      <c r="C29" s="590">
        <v>187476.14</v>
      </c>
      <c r="D29" s="590">
        <v>179298.519</v>
      </c>
      <c r="E29" s="590">
        <v>178973.94459584</v>
      </c>
      <c r="F29" s="590">
        <v>186085.28345509997</v>
      </c>
      <c r="G29" s="590">
        <v>188742.83077605968</v>
      </c>
      <c r="H29" s="590">
        <v>195906.53037384994</v>
      </c>
      <c r="I29" s="590">
        <v>202641.27088391001</v>
      </c>
      <c r="J29" s="590">
        <v>207583.11230749002</v>
      </c>
      <c r="K29" s="590">
        <v>213831.03675812003</v>
      </c>
      <c r="L29" s="590">
        <v>217457.27226865993</v>
      </c>
      <c r="M29" s="590">
        <v>225672.71758990991</v>
      </c>
      <c r="N29" s="590">
        <v>233163.09763494003</v>
      </c>
      <c r="O29" s="638">
        <v>258996.30466848976</v>
      </c>
      <c r="P29" s="892"/>
    </row>
    <row r="30" spans="1:16" s="888" customFormat="1" ht="15" customHeight="1">
      <c r="A30" s="1869"/>
      <c r="B30" s="589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638"/>
      <c r="P30" s="892"/>
    </row>
    <row r="31" spans="1:16" s="888" customFormat="1" ht="15" customHeight="1">
      <c r="A31" s="1870" t="s">
        <v>416</v>
      </c>
      <c r="B31" s="585">
        <v>62569.84</v>
      </c>
      <c r="C31" s="587">
        <v>34450.473000000005</v>
      </c>
      <c r="D31" s="587">
        <v>13718.989</v>
      </c>
      <c r="E31" s="587">
        <v>7461.592484740002</v>
      </c>
      <c r="F31" s="587">
        <v>8227.9369028700003</v>
      </c>
      <c r="G31" s="587">
        <v>7616.5449740700005</v>
      </c>
      <c r="H31" s="587">
        <v>6881.541818130002</v>
      </c>
      <c r="I31" s="587">
        <v>6238.7716558199991</v>
      </c>
      <c r="J31" s="587">
        <v>5967.490660200001</v>
      </c>
      <c r="K31" s="587">
        <v>5256.0151871300031</v>
      </c>
      <c r="L31" s="587">
        <v>5176.0287667400034</v>
      </c>
      <c r="M31" s="587">
        <v>5109.5084575300007</v>
      </c>
      <c r="N31" s="587">
        <v>4014.9879931099999</v>
      </c>
      <c r="O31" s="636">
        <v>3995.8326472200001</v>
      </c>
      <c r="P31" s="892"/>
    </row>
    <row r="32" spans="1:16" s="888" customFormat="1" ht="15" customHeight="1">
      <c r="A32" s="1869" t="s">
        <v>402</v>
      </c>
      <c r="B32" s="589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638"/>
      <c r="P32" s="892"/>
    </row>
    <row r="33" spans="1:16" s="888" customFormat="1" ht="15" customHeight="1">
      <c r="A33" s="570" t="s">
        <v>596</v>
      </c>
      <c r="B33" s="589">
        <v>7642.24</v>
      </c>
      <c r="C33" s="590">
        <v>1121.298</v>
      </c>
      <c r="D33" s="590">
        <v>295.30500000000001</v>
      </c>
      <c r="E33" s="590">
        <v>154.56621976</v>
      </c>
      <c r="F33" s="590">
        <v>254.40408131999999</v>
      </c>
      <c r="G33" s="590">
        <v>120.16320971</v>
      </c>
      <c r="H33" s="590">
        <v>27.749279659999996</v>
      </c>
      <c r="I33" s="590">
        <v>25.778022759999999</v>
      </c>
      <c r="J33" s="590">
        <v>29.093129980000001</v>
      </c>
      <c r="K33" s="590">
        <v>19.682433829999997</v>
      </c>
      <c r="L33" s="590">
        <v>15.619101280000001</v>
      </c>
      <c r="M33" s="590">
        <v>15.972783510000001</v>
      </c>
      <c r="N33" s="590">
        <v>14.570359119999999</v>
      </c>
      <c r="O33" s="638">
        <v>64.20714061000001</v>
      </c>
      <c r="P33" s="892"/>
    </row>
    <row r="34" spans="1:16" s="888" customFormat="1" ht="15" customHeight="1">
      <c r="A34" s="570" t="s">
        <v>597</v>
      </c>
      <c r="B34" s="589">
        <v>54927.6</v>
      </c>
      <c r="C34" s="590">
        <v>33329.175000000003</v>
      </c>
      <c r="D34" s="590">
        <v>13423.683999999999</v>
      </c>
      <c r="E34" s="590">
        <v>7307.0262649800015</v>
      </c>
      <c r="F34" s="590">
        <v>7973.5328215500003</v>
      </c>
      <c r="G34" s="590">
        <v>7496.3817643600005</v>
      </c>
      <c r="H34" s="590">
        <v>6853.792538470002</v>
      </c>
      <c r="I34" s="590">
        <v>6212.9936330599985</v>
      </c>
      <c r="J34" s="590">
        <v>5938.3975302200015</v>
      </c>
      <c r="K34" s="590">
        <v>5236.3327533000029</v>
      </c>
      <c r="L34" s="590">
        <v>5160.4096654600035</v>
      </c>
      <c r="M34" s="590">
        <v>5093.5356740200004</v>
      </c>
      <c r="N34" s="590">
        <v>4000.4176339900005</v>
      </c>
      <c r="O34" s="638">
        <v>3931.6255066100002</v>
      </c>
      <c r="P34" s="892"/>
    </row>
    <row r="35" spans="1:16" s="888" customFormat="1" ht="15" customHeight="1">
      <c r="A35" s="528"/>
      <c r="B35" s="589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638"/>
      <c r="P35" s="892"/>
    </row>
    <row r="36" spans="1:16" s="888" customFormat="1" ht="15" customHeight="1">
      <c r="A36" s="1873" t="s">
        <v>598</v>
      </c>
      <c r="B36" s="1875"/>
      <c r="O36" s="910"/>
      <c r="P36" s="892"/>
    </row>
    <row r="37" spans="1:16" ht="15" customHeight="1">
      <c r="A37" s="1870" t="s">
        <v>416</v>
      </c>
      <c r="B37" s="585">
        <v>38028.203999999998</v>
      </c>
      <c r="C37" s="587">
        <v>23807.703999999998</v>
      </c>
      <c r="D37" s="587">
        <v>10786.146999999999</v>
      </c>
      <c r="E37" s="587">
        <v>4196.2161773299995</v>
      </c>
      <c r="F37" s="587">
        <v>4596.6057478200019</v>
      </c>
      <c r="G37" s="587">
        <v>4225.5701556900003</v>
      </c>
      <c r="H37" s="587">
        <v>3815.800045590001</v>
      </c>
      <c r="I37" s="587">
        <v>3408.2252253800007</v>
      </c>
      <c r="J37" s="587">
        <v>2764.824387560001</v>
      </c>
      <c r="K37" s="587">
        <v>2040.13592601</v>
      </c>
      <c r="L37" s="587">
        <v>1953.5359874599999</v>
      </c>
      <c r="M37" s="587">
        <v>1942.0926392599999</v>
      </c>
      <c r="N37" s="587">
        <v>1902.0079019899999</v>
      </c>
      <c r="O37" s="636">
        <v>1905.31210104</v>
      </c>
    </row>
    <row r="38" spans="1:16" ht="15" customHeight="1">
      <c r="A38" s="1869" t="s">
        <v>402</v>
      </c>
      <c r="B38" s="585"/>
      <c r="C38" s="587"/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636"/>
    </row>
    <row r="39" spans="1:16" ht="15" customHeight="1">
      <c r="A39" s="1448" t="s">
        <v>599</v>
      </c>
      <c r="B39" s="589">
        <v>2325.797</v>
      </c>
      <c r="C39" s="590">
        <v>350.58499999999998</v>
      </c>
      <c r="D39" s="590">
        <v>293.70499999999998</v>
      </c>
      <c r="E39" s="590">
        <v>135.14156811000001</v>
      </c>
      <c r="F39" s="590">
        <v>130.30296564000002</v>
      </c>
      <c r="G39" s="590">
        <v>118.85981729999999</v>
      </c>
      <c r="H39" s="590">
        <v>27.749279659999996</v>
      </c>
      <c r="I39" s="590">
        <v>25.778022759999999</v>
      </c>
      <c r="J39" s="590">
        <v>29.093129980000004</v>
      </c>
      <c r="K39" s="590">
        <v>19.682433829999997</v>
      </c>
      <c r="L39" s="590">
        <v>15.619101280000001</v>
      </c>
      <c r="M39" s="590">
        <v>15.972783509999999</v>
      </c>
      <c r="N39" s="590">
        <v>14.570359119999999</v>
      </c>
      <c r="O39" s="638">
        <v>32.724514640000002</v>
      </c>
    </row>
    <row r="40" spans="1:16" ht="15" customHeight="1">
      <c r="A40" s="1874" t="s">
        <v>600</v>
      </c>
      <c r="B40" s="589">
        <v>35702.406999999999</v>
      </c>
      <c r="C40" s="590">
        <v>23457.118999999999</v>
      </c>
      <c r="D40" s="590">
        <v>10492.441999999999</v>
      </c>
      <c r="E40" s="590">
        <v>4061.0746092199997</v>
      </c>
      <c r="F40" s="590">
        <v>4466.3027821800015</v>
      </c>
      <c r="G40" s="590">
        <v>4106.7103383900003</v>
      </c>
      <c r="H40" s="590">
        <v>3788.050765930001</v>
      </c>
      <c r="I40" s="590">
        <v>3382.4472026200006</v>
      </c>
      <c r="J40" s="590">
        <v>2735.7312575800011</v>
      </c>
      <c r="K40" s="590">
        <v>2020.45349218</v>
      </c>
      <c r="L40" s="590">
        <v>1937.9168861799999</v>
      </c>
      <c r="M40" s="590">
        <v>1926.1198557499999</v>
      </c>
      <c r="N40" s="590">
        <v>1887.43754287</v>
      </c>
      <c r="O40" s="638">
        <v>1872.5875864</v>
      </c>
    </row>
    <row r="41" spans="1:16" ht="15" customHeight="1">
      <c r="A41" s="725"/>
      <c r="B41" s="664"/>
      <c r="C41" s="641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1"/>
      <c r="O41" s="642"/>
    </row>
    <row r="42" spans="1:16" ht="15" customHeight="1">
      <c r="A42" s="901"/>
      <c r="B42" s="590"/>
      <c r="C42" s="590"/>
      <c r="D42" s="590"/>
      <c r="E42" s="590"/>
      <c r="F42" s="590"/>
      <c r="G42" s="590"/>
      <c r="H42" s="590"/>
      <c r="I42" s="590"/>
      <c r="J42" s="590"/>
      <c r="K42" s="590"/>
      <c r="L42" s="590"/>
    </row>
    <row r="43" spans="1:16" ht="15" customHeight="1">
      <c r="A43" s="903" t="s">
        <v>337</v>
      </c>
      <c r="B43" s="617"/>
      <c r="C43" s="617"/>
      <c r="D43" s="617"/>
      <c r="E43" s="617"/>
      <c r="F43" s="617"/>
      <c r="G43" s="617"/>
      <c r="H43" s="617"/>
      <c r="I43" s="617"/>
      <c r="J43" s="617"/>
      <c r="K43" s="617"/>
      <c r="L43" s="617"/>
    </row>
    <row r="44" spans="1:16">
      <c r="A44" s="1724" t="s">
        <v>996</v>
      </c>
      <c r="B44" s="617"/>
      <c r="C44" s="617"/>
      <c r="D44" s="617"/>
      <c r="E44" s="617"/>
      <c r="F44" s="617"/>
      <c r="G44" s="617"/>
      <c r="H44" s="617"/>
      <c r="I44" s="617"/>
      <c r="J44" s="617"/>
      <c r="K44" s="617"/>
      <c r="L44" s="617"/>
    </row>
    <row r="45" spans="1:16" ht="15">
      <c r="A45" s="903"/>
      <c r="B45" s="617"/>
      <c r="C45" s="617"/>
      <c r="D45" s="617"/>
      <c r="E45" s="617"/>
      <c r="F45" s="617"/>
      <c r="G45" s="617"/>
      <c r="H45" s="617"/>
      <c r="I45" s="617"/>
      <c r="J45" s="617"/>
      <c r="K45" s="617"/>
      <c r="L45" s="617"/>
    </row>
    <row r="46" spans="1:16" ht="15">
      <c r="A46" s="903"/>
      <c r="B46" s="617"/>
      <c r="C46" s="617"/>
      <c r="D46" s="617"/>
      <c r="E46" s="617"/>
      <c r="F46" s="617"/>
      <c r="G46" s="617"/>
      <c r="H46" s="617"/>
      <c r="I46" s="617"/>
      <c r="J46" s="617"/>
      <c r="K46" s="617"/>
      <c r="L46" s="617"/>
    </row>
    <row r="47" spans="1:16" ht="15">
      <c r="A47" s="903"/>
      <c r="B47" s="617"/>
      <c r="C47" s="617"/>
      <c r="D47" s="617"/>
      <c r="E47" s="617"/>
      <c r="F47" s="617"/>
      <c r="G47" s="617"/>
      <c r="H47" s="617"/>
      <c r="I47" s="617"/>
      <c r="J47" s="617"/>
      <c r="K47" s="617"/>
      <c r="L47" s="617"/>
    </row>
    <row r="48" spans="1:16" ht="15">
      <c r="A48" s="903"/>
      <c r="B48" s="617"/>
      <c r="C48" s="617"/>
      <c r="D48" s="617"/>
      <c r="E48" s="617"/>
      <c r="F48" s="617"/>
      <c r="G48" s="617"/>
      <c r="H48" s="617"/>
      <c r="I48" s="617"/>
      <c r="J48" s="617"/>
      <c r="K48" s="617"/>
      <c r="L48" s="617"/>
    </row>
    <row r="49" spans="1:12">
      <c r="A49" s="901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</row>
    <row r="50" spans="1:12" ht="15">
      <c r="A50" s="903"/>
      <c r="B50" s="617"/>
      <c r="C50" s="617"/>
      <c r="D50" s="617"/>
      <c r="E50" s="617"/>
      <c r="F50" s="617"/>
      <c r="G50" s="617"/>
      <c r="H50" s="617"/>
      <c r="I50" s="617"/>
      <c r="J50" s="617"/>
      <c r="K50" s="617"/>
      <c r="L50" s="617"/>
    </row>
    <row r="51" spans="1:12" ht="15">
      <c r="A51" s="903"/>
      <c r="B51" s="617"/>
      <c r="C51" s="617"/>
      <c r="D51" s="617"/>
      <c r="E51" s="617"/>
      <c r="F51" s="617"/>
      <c r="G51" s="617"/>
      <c r="H51" s="617"/>
      <c r="I51" s="617"/>
      <c r="J51" s="617"/>
      <c r="K51" s="617"/>
      <c r="L51" s="617"/>
    </row>
    <row r="52" spans="1:12" ht="15">
      <c r="A52" s="903"/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</row>
    <row r="53" spans="1:12" ht="15">
      <c r="A53" s="903"/>
      <c r="B53" s="617"/>
      <c r="C53" s="617"/>
      <c r="D53" s="617"/>
      <c r="E53" s="617"/>
      <c r="F53" s="617"/>
      <c r="G53" s="617"/>
      <c r="H53" s="617"/>
      <c r="I53" s="617"/>
      <c r="J53" s="617"/>
      <c r="K53" s="617"/>
      <c r="L53" s="617"/>
    </row>
    <row r="54" spans="1:12" ht="15">
      <c r="A54" s="903"/>
      <c r="B54" s="617"/>
      <c r="C54" s="617"/>
      <c r="D54" s="617"/>
      <c r="E54" s="617"/>
      <c r="F54" s="617"/>
      <c r="G54" s="617"/>
      <c r="H54" s="617"/>
      <c r="I54" s="617"/>
      <c r="J54" s="617"/>
      <c r="K54" s="617"/>
      <c r="L54" s="617"/>
    </row>
    <row r="55" spans="1:12" ht="15">
      <c r="A55" s="903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</row>
    <row r="56" spans="1:12" ht="15">
      <c r="A56" s="903"/>
      <c r="B56" s="617"/>
      <c r="C56" s="617"/>
      <c r="D56" s="617"/>
      <c r="E56" s="617"/>
      <c r="F56" s="617"/>
      <c r="G56" s="617"/>
      <c r="H56" s="617"/>
      <c r="I56" s="617"/>
      <c r="J56" s="617"/>
      <c r="K56" s="617"/>
      <c r="L56" s="617"/>
    </row>
    <row r="58" spans="1:12">
      <c r="A58" s="903"/>
    </row>
  </sheetData>
  <mergeCells count="3">
    <mergeCell ref="A1:O1"/>
    <mergeCell ref="A3:O3"/>
    <mergeCell ref="A5:O5"/>
  </mergeCells>
  <hyperlinks>
    <hyperlink ref="A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Width="0" pageOrder="overThenDown" orientation="landscape" r:id="rId1"/>
  <headerFooter differentOddEven="1" differentFirst="1" alignWithMargins="0"/>
  <rowBreaks count="1" manualBreakCount="1">
    <brk id="44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33"/>
  <sheetViews>
    <sheetView view="pageBreakPreview" zoomScale="70" zoomScaleNormal="50" zoomScaleSheetLayoutView="70" workbookViewId="0">
      <selection activeCell="A32" sqref="A32"/>
    </sheetView>
  </sheetViews>
  <sheetFormatPr defaultColWidth="9.140625" defaultRowHeight="15"/>
  <cols>
    <col min="1" max="1" width="35.7109375" style="682" customWidth="1"/>
    <col min="2" max="6" width="25.7109375" style="682" customWidth="1"/>
    <col min="7" max="16384" width="9.140625" style="682"/>
  </cols>
  <sheetData>
    <row r="1" spans="1:14" s="912" customFormat="1" ht="19.5" thickBot="1">
      <c r="A1" s="2047" t="s">
        <v>429</v>
      </c>
      <c r="B1" s="2047"/>
      <c r="C1" s="2047"/>
      <c r="D1" s="2047"/>
      <c r="E1" s="2047"/>
      <c r="F1" s="2047"/>
    </row>
    <row r="2" spans="1:14" s="912" customFormat="1" ht="13.5" customHeight="1">
      <c r="A2" s="913"/>
      <c r="B2" s="914"/>
    </row>
    <row r="3" spans="1:14" s="912" customFormat="1" ht="21">
      <c r="A3" s="2051" t="s">
        <v>1109</v>
      </c>
      <c r="B3" s="2051"/>
      <c r="C3" s="2051"/>
      <c r="D3" s="2051"/>
      <c r="E3" s="2051"/>
      <c r="F3" s="2051"/>
    </row>
    <row r="4" spans="1:14" s="912" customFormat="1" ht="13.5" customHeight="1">
      <c r="A4" s="913"/>
      <c r="B4" s="914"/>
    </row>
    <row r="5" spans="1:14" s="912" customFormat="1" ht="53.25" customHeight="1">
      <c r="A5" s="2107" t="s">
        <v>1111</v>
      </c>
      <c r="B5" s="2107"/>
      <c r="C5" s="2107"/>
      <c r="D5" s="2107"/>
      <c r="E5" s="2107"/>
      <c r="F5" s="2107"/>
    </row>
    <row r="6" spans="1:14" s="912" customFormat="1">
      <c r="A6" s="915"/>
      <c r="B6" s="916"/>
      <c r="C6" s="917"/>
    </row>
    <row r="7" spans="1:14" s="912" customFormat="1">
      <c r="A7" s="915" t="s">
        <v>461</v>
      </c>
      <c r="B7" s="915"/>
    </row>
    <row r="8" spans="1:14" s="919" customFormat="1" ht="15.75">
      <c r="A8" s="918"/>
      <c r="B8" s="2108" t="s">
        <v>1116</v>
      </c>
      <c r="C8" s="2109"/>
      <c r="D8" s="2109"/>
      <c r="E8" s="2109"/>
      <c r="F8" s="2110"/>
    </row>
    <row r="9" spans="1:14" s="919" customFormat="1" ht="15.75" customHeight="1">
      <c r="A9" s="920"/>
      <c r="B9" s="2111" t="s">
        <v>504</v>
      </c>
      <c r="C9" s="2113" t="s">
        <v>601</v>
      </c>
      <c r="D9" s="2114"/>
      <c r="E9" s="2115" t="s">
        <v>416</v>
      </c>
      <c r="F9" s="2116"/>
    </row>
    <row r="10" spans="1:14" s="919" customFormat="1" ht="15.75" customHeight="1">
      <c r="A10" s="920"/>
      <c r="B10" s="2112"/>
      <c r="C10" s="1923" t="s">
        <v>480</v>
      </c>
      <c r="D10" s="1923" t="s">
        <v>481</v>
      </c>
      <c r="E10" s="1923" t="s">
        <v>480</v>
      </c>
      <c r="F10" s="1924" t="s">
        <v>481</v>
      </c>
    </row>
    <row r="11" spans="1:14" s="923" customFormat="1" ht="15.75">
      <c r="A11" s="921"/>
      <c r="B11" s="922" t="s">
        <v>465</v>
      </c>
      <c r="C11" s="922">
        <v>2</v>
      </c>
      <c r="D11" s="922">
        <v>3</v>
      </c>
      <c r="E11" s="922">
        <v>4</v>
      </c>
      <c r="F11" s="922">
        <v>5</v>
      </c>
    </row>
    <row r="12" spans="1:14" ht="15" customHeight="1">
      <c r="A12" s="924" t="s">
        <v>504</v>
      </c>
      <c r="B12" s="925">
        <v>288717.53997814993</v>
      </c>
      <c r="C12" s="671">
        <v>27815.923208619999</v>
      </c>
      <c r="D12" s="671">
        <v>258996.30466848999</v>
      </c>
      <c r="E12" s="671">
        <v>32.724514639999995</v>
      </c>
      <c r="F12" s="672">
        <v>1872.5875863999997</v>
      </c>
    </row>
    <row r="13" spans="1:14" ht="15" customHeight="1">
      <c r="A13" s="673" t="s">
        <v>508</v>
      </c>
      <c r="B13" s="926"/>
      <c r="C13" s="678"/>
      <c r="D13" s="678"/>
      <c r="E13" s="678"/>
      <c r="F13" s="679"/>
    </row>
    <row r="14" spans="1:14" s="927" customFormat="1" ht="15" customHeight="1">
      <c r="A14" s="673" t="s">
        <v>509</v>
      </c>
      <c r="B14" s="926">
        <v>22533.322998700005</v>
      </c>
      <c r="C14" s="674">
        <v>1837.2824337900001</v>
      </c>
      <c r="D14" s="674">
        <v>20533.733361030005</v>
      </c>
      <c r="E14" s="674">
        <v>2.4410959999999999E-2</v>
      </c>
      <c r="F14" s="675">
        <v>162.28279292000002</v>
      </c>
      <c r="K14" s="1876"/>
      <c r="L14" s="1876"/>
      <c r="M14" s="1876"/>
      <c r="N14" s="1876"/>
    </row>
    <row r="15" spans="1:14" s="927" customFormat="1" ht="15" customHeight="1">
      <c r="A15" s="673" t="s">
        <v>510</v>
      </c>
      <c r="B15" s="926">
        <v>130294.19012465997</v>
      </c>
      <c r="C15" s="674">
        <v>15590.024468380001</v>
      </c>
      <c r="D15" s="674">
        <v>113395.62589456998</v>
      </c>
      <c r="E15" s="674">
        <v>5.4596059700000001</v>
      </c>
      <c r="F15" s="675">
        <v>1303.08015574</v>
      </c>
      <c r="K15" s="1876"/>
      <c r="L15" s="1876"/>
      <c r="M15" s="1876"/>
      <c r="N15" s="1876"/>
    </row>
    <row r="16" spans="1:14" s="927" customFormat="1" ht="15" customHeight="1">
      <c r="A16" s="673" t="s">
        <v>511</v>
      </c>
      <c r="B16" s="926">
        <v>24620.521706150001</v>
      </c>
      <c r="C16" s="674">
        <v>2403.89579473</v>
      </c>
      <c r="D16" s="674">
        <v>22014.034561830002</v>
      </c>
      <c r="E16" s="674">
        <v>18.303244959999997</v>
      </c>
      <c r="F16" s="675">
        <v>184.28810462999996</v>
      </c>
      <c r="K16" s="1876"/>
      <c r="L16" s="1876"/>
      <c r="M16" s="1876"/>
      <c r="N16" s="1876"/>
    </row>
    <row r="17" spans="1:14" s="927" customFormat="1" ht="15" customHeight="1">
      <c r="A17" s="677" t="s">
        <v>512</v>
      </c>
      <c r="B17" s="928">
        <v>4144.1239208099987</v>
      </c>
      <c r="C17" s="678">
        <v>282.49507004000003</v>
      </c>
      <c r="D17" s="678">
        <v>3853.2846303899992</v>
      </c>
      <c r="E17" s="678"/>
      <c r="F17" s="679">
        <v>8.3442203799999994</v>
      </c>
      <c r="K17" s="1876"/>
      <c r="L17" s="1876"/>
      <c r="M17" s="1876"/>
      <c r="N17" s="1876"/>
    </row>
    <row r="18" spans="1:14" s="927" customFormat="1" ht="15" customHeight="1">
      <c r="A18" s="677" t="s">
        <v>513</v>
      </c>
      <c r="B18" s="928">
        <v>8259.9774179699998</v>
      </c>
      <c r="C18" s="678">
        <v>503.04069423999999</v>
      </c>
      <c r="D18" s="678">
        <v>7756.6810391099998</v>
      </c>
      <c r="E18" s="678">
        <v>3.0272179999999999E-2</v>
      </c>
      <c r="F18" s="679">
        <v>0.22541243999999999</v>
      </c>
      <c r="K18" s="1876"/>
      <c r="L18" s="1876"/>
      <c r="M18" s="1876"/>
      <c r="N18" s="1876"/>
    </row>
    <row r="19" spans="1:14" s="927" customFormat="1" ht="15" customHeight="1">
      <c r="A19" s="677" t="s">
        <v>514</v>
      </c>
      <c r="B19" s="928">
        <v>9529.7984586900002</v>
      </c>
      <c r="C19" s="678">
        <v>758.49650371999996</v>
      </c>
      <c r="D19" s="678">
        <v>8763.9065649500008</v>
      </c>
      <c r="E19" s="678">
        <v>0</v>
      </c>
      <c r="F19" s="679">
        <v>7.3953900199999998</v>
      </c>
      <c r="K19" s="1876"/>
      <c r="L19" s="1876"/>
      <c r="M19" s="1876"/>
      <c r="N19" s="1876"/>
    </row>
    <row r="20" spans="1:14" s="927" customFormat="1" ht="15" customHeight="1">
      <c r="A20" s="677" t="s">
        <v>515</v>
      </c>
      <c r="B20" s="928">
        <v>8678.0764537800023</v>
      </c>
      <c r="C20" s="678">
        <v>420.08415221999996</v>
      </c>
      <c r="D20" s="678">
        <v>8251.2417824000022</v>
      </c>
      <c r="E20" s="678"/>
      <c r="F20" s="679">
        <v>6.7505191600000005</v>
      </c>
      <c r="K20" s="1876"/>
      <c r="L20" s="1876"/>
      <c r="M20" s="1876"/>
      <c r="N20" s="1876"/>
    </row>
    <row r="21" spans="1:14" s="927" customFormat="1" ht="15" customHeight="1">
      <c r="A21" s="677" t="s">
        <v>516</v>
      </c>
      <c r="B21" s="928">
        <v>11278.492667330001</v>
      </c>
      <c r="C21" s="678">
        <v>772.73702657000001</v>
      </c>
      <c r="D21" s="678">
        <v>10480.53796741</v>
      </c>
      <c r="E21" s="678">
        <v>6.3292120000000007E-2</v>
      </c>
      <c r="F21" s="679">
        <v>25.154381229999995</v>
      </c>
      <c r="K21" s="1876"/>
      <c r="L21" s="1876"/>
      <c r="M21" s="1876"/>
      <c r="N21" s="1876"/>
    </row>
    <row r="22" spans="1:14" s="927" customFormat="1" ht="15" customHeight="1">
      <c r="A22" s="677" t="s">
        <v>517</v>
      </c>
      <c r="B22" s="928">
        <v>9906.8898666800014</v>
      </c>
      <c r="C22" s="678">
        <v>895.38686625999992</v>
      </c>
      <c r="D22" s="678">
        <v>8988.2611963000036</v>
      </c>
      <c r="E22" s="678"/>
      <c r="F22" s="679">
        <v>23.241804120000001</v>
      </c>
      <c r="K22" s="1876"/>
      <c r="L22" s="1876"/>
      <c r="M22" s="1876"/>
      <c r="N22" s="1876"/>
    </row>
    <row r="23" spans="1:14" s="927" customFormat="1" ht="15" customHeight="1">
      <c r="A23" s="677" t="s">
        <v>518</v>
      </c>
      <c r="B23" s="928">
        <v>5707.4008106900001</v>
      </c>
      <c r="C23" s="678">
        <v>390.80688763000001</v>
      </c>
      <c r="D23" s="678">
        <v>5314.4760378299989</v>
      </c>
      <c r="E23" s="678">
        <v>3.9148459999999996E-2</v>
      </c>
      <c r="F23" s="679">
        <v>2.0787367699999999</v>
      </c>
      <c r="K23" s="1876"/>
      <c r="L23" s="1876"/>
      <c r="M23" s="1876"/>
      <c r="N23" s="1876"/>
    </row>
    <row r="24" spans="1:14" s="927" customFormat="1" ht="15" customHeight="1">
      <c r="A24" s="677" t="s">
        <v>519</v>
      </c>
      <c r="B24" s="928">
        <v>14735.913338399996</v>
      </c>
      <c r="C24" s="678">
        <v>1064.23636098</v>
      </c>
      <c r="D24" s="678">
        <v>13651.750000199998</v>
      </c>
      <c r="E24" s="678">
        <v>5.95503E-3</v>
      </c>
      <c r="F24" s="679">
        <v>19.921022190000002</v>
      </c>
      <c r="K24" s="1876"/>
      <c r="L24" s="1876"/>
      <c r="M24" s="1876"/>
      <c r="N24" s="1876"/>
    </row>
    <row r="25" spans="1:14" s="927" customFormat="1" ht="15" customHeight="1">
      <c r="A25" s="677" t="s">
        <v>520</v>
      </c>
      <c r="B25" s="928">
        <v>5556.0308560300009</v>
      </c>
      <c r="C25" s="678">
        <v>328.32658193999993</v>
      </c>
      <c r="D25" s="678">
        <v>5215.9019724799991</v>
      </c>
      <c r="E25" s="678">
        <v>8.6833387200000001</v>
      </c>
      <c r="F25" s="679">
        <v>3.1189628900000002</v>
      </c>
      <c r="K25" s="1876"/>
      <c r="L25" s="1876"/>
      <c r="M25" s="1876"/>
      <c r="N25" s="1876"/>
    </row>
    <row r="26" spans="1:14" s="927" customFormat="1" ht="15" customHeight="1">
      <c r="A26" s="677" t="s">
        <v>521</v>
      </c>
      <c r="B26" s="928">
        <v>9068.5427917199995</v>
      </c>
      <c r="C26" s="678">
        <v>618.24057777999997</v>
      </c>
      <c r="D26" s="678">
        <v>8450.1756880399989</v>
      </c>
      <c r="E26" s="678">
        <v>0.11524624</v>
      </c>
      <c r="F26" s="679">
        <v>1.127966E-2</v>
      </c>
      <c r="K26" s="1876"/>
      <c r="L26" s="1876"/>
      <c r="M26" s="1876"/>
      <c r="N26" s="1876"/>
    </row>
    <row r="27" spans="1:14" s="927" customFormat="1" ht="15" customHeight="1">
      <c r="A27" s="677" t="s">
        <v>602</v>
      </c>
      <c r="B27" s="928">
        <v>8501.2942994200002</v>
      </c>
      <c r="C27" s="678">
        <v>469.58098738000001</v>
      </c>
      <c r="D27" s="678">
        <v>7988.7700952799996</v>
      </c>
      <c r="E27" s="678"/>
      <c r="F27" s="679">
        <v>42.943216759999999</v>
      </c>
      <c r="K27" s="1876"/>
      <c r="L27" s="1876"/>
      <c r="M27" s="1876"/>
      <c r="N27" s="1876"/>
    </row>
    <row r="28" spans="1:14" s="927" customFormat="1" ht="15" customHeight="1">
      <c r="A28" s="677" t="s">
        <v>523</v>
      </c>
      <c r="B28" s="928">
        <v>7536.2988786699998</v>
      </c>
      <c r="C28" s="678">
        <v>452.86777882000001</v>
      </c>
      <c r="D28" s="678">
        <v>7066.0469330400001</v>
      </c>
      <c r="E28" s="678"/>
      <c r="F28" s="679">
        <v>17.38416681</v>
      </c>
      <c r="K28" s="1876"/>
      <c r="L28" s="1876"/>
      <c r="M28" s="1876"/>
      <c r="N28" s="1876"/>
    </row>
    <row r="29" spans="1:14" s="927" customFormat="1" ht="15" customHeight="1">
      <c r="A29" s="677" t="s">
        <v>524</v>
      </c>
      <c r="B29" s="928">
        <v>2697.1830228899998</v>
      </c>
      <c r="C29" s="678">
        <v>172.60335062999999</v>
      </c>
      <c r="D29" s="678">
        <v>2459.9652661199998</v>
      </c>
      <c r="E29" s="678"/>
      <c r="F29" s="679">
        <v>64.61440614</v>
      </c>
      <c r="K29" s="1876"/>
      <c r="L29" s="1876"/>
      <c r="M29" s="1876"/>
      <c r="N29" s="1876"/>
    </row>
    <row r="30" spans="1:14" s="927" customFormat="1" ht="15" customHeight="1">
      <c r="A30" s="677" t="s">
        <v>603</v>
      </c>
      <c r="B30" s="928">
        <v>5669.4823655600003</v>
      </c>
      <c r="C30" s="678">
        <v>855.81767350999996</v>
      </c>
      <c r="D30" s="678">
        <v>4811.9116775100001</v>
      </c>
      <c r="E30" s="678"/>
      <c r="F30" s="679">
        <v>1.7530145400000001</v>
      </c>
      <c r="K30" s="1876"/>
      <c r="L30" s="1876"/>
      <c r="M30" s="1876"/>
      <c r="N30" s="1876"/>
    </row>
    <row r="31" spans="1:14" ht="15" customHeight="1">
      <c r="A31" s="1979" t="s">
        <v>298</v>
      </c>
      <c r="B31" s="929"/>
      <c r="C31" s="930"/>
      <c r="D31" s="930"/>
      <c r="E31" s="930"/>
      <c r="F31" s="931"/>
    </row>
    <row r="32" spans="1:14" ht="15" customHeight="1">
      <c r="A32" s="1724" t="s">
        <v>996</v>
      </c>
    </row>
    <row r="33" ht="15" customHeight="1"/>
  </sheetData>
  <mergeCells count="7">
    <mergeCell ref="A1:F1"/>
    <mergeCell ref="A3:F3"/>
    <mergeCell ref="A5:F5"/>
    <mergeCell ref="B8:F8"/>
    <mergeCell ref="B9:B10"/>
    <mergeCell ref="C9:D9"/>
    <mergeCell ref="E9:F9"/>
  </mergeCells>
  <hyperlinks>
    <hyperlink ref="A3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C39"/>
  <sheetViews>
    <sheetView view="pageBreakPreview" topLeftCell="A8" zoomScale="70" zoomScaleNormal="70" zoomScaleSheetLayoutView="70" workbookViewId="0">
      <selection activeCell="A39" sqref="A39"/>
    </sheetView>
  </sheetViews>
  <sheetFormatPr defaultColWidth="8" defaultRowHeight="15"/>
  <cols>
    <col min="1" max="1" width="32.7109375" style="572" customWidth="1"/>
    <col min="2" max="2" width="10.5703125" style="643" customWidth="1"/>
    <col min="3" max="3" width="5.42578125" style="643" customWidth="1"/>
    <col min="4" max="4" width="10.5703125" style="643" customWidth="1"/>
    <col min="5" max="5" width="5.42578125" style="643" customWidth="1"/>
    <col min="6" max="6" width="10.5703125" style="643" customWidth="1"/>
    <col min="7" max="7" width="5.42578125" style="643" customWidth="1"/>
    <col min="8" max="8" width="10.5703125" style="643" customWidth="1"/>
    <col min="9" max="9" width="5.42578125" style="643" customWidth="1"/>
    <col min="10" max="10" width="10.140625" style="643" customWidth="1"/>
    <col min="11" max="11" width="5.85546875" style="643" customWidth="1"/>
    <col min="12" max="12" width="10.5703125" style="643" customWidth="1"/>
    <col min="13" max="13" width="5.42578125" style="643" customWidth="1"/>
    <col min="14" max="14" width="10.5703125" style="643" customWidth="1"/>
    <col min="15" max="15" width="5.42578125" style="643" customWidth="1"/>
    <col min="16" max="16" width="10.5703125" style="643" customWidth="1"/>
    <col min="17" max="17" width="5.42578125" style="643" customWidth="1"/>
    <col min="18" max="18" width="10.5703125" style="643" customWidth="1"/>
    <col min="19" max="19" width="5.42578125" style="643" customWidth="1"/>
    <col min="20" max="20" width="11.5703125" style="643" customWidth="1"/>
    <col min="21" max="21" width="7" style="643" customWidth="1"/>
    <col min="22" max="22" width="10.5703125" style="643" customWidth="1"/>
    <col min="23" max="23" width="7.28515625" style="643" customWidth="1"/>
    <col min="24" max="24" width="9.5703125" style="643" customWidth="1"/>
    <col min="25" max="25" width="8" style="643" customWidth="1"/>
    <col min="26" max="26" width="10.7109375" style="643" customWidth="1"/>
    <col min="27" max="27" width="8.140625" style="643" bestFit="1" customWidth="1"/>
    <col min="28" max="28" width="10.7109375" style="643" customWidth="1"/>
    <col min="29" max="29" width="8.140625" style="643" bestFit="1" customWidth="1"/>
    <col min="30" max="16384" width="8" style="643"/>
  </cols>
  <sheetData>
    <row r="1" spans="1:29" s="933" customFormat="1" ht="18" thickBot="1">
      <c r="A1" s="2118" t="s">
        <v>429</v>
      </c>
      <c r="B1" s="2118"/>
      <c r="C1" s="2118"/>
      <c r="D1" s="2118"/>
      <c r="E1" s="2118"/>
      <c r="F1" s="2118"/>
      <c r="G1" s="2118"/>
      <c r="H1" s="2118"/>
      <c r="I1" s="2118"/>
      <c r="J1" s="2118"/>
      <c r="K1" s="2118"/>
      <c r="L1" s="2118"/>
      <c r="M1" s="2118"/>
      <c r="N1" s="2118"/>
      <c r="O1" s="2118"/>
      <c r="P1" s="2118"/>
      <c r="Q1" s="2118"/>
      <c r="R1" s="2118"/>
      <c r="S1" s="2118"/>
      <c r="T1" s="2118"/>
      <c r="U1" s="2118"/>
      <c r="V1" s="2118"/>
      <c r="W1" s="2118"/>
      <c r="X1" s="2118"/>
      <c r="Y1" s="2118"/>
      <c r="Z1" s="2118"/>
      <c r="AA1" s="2118"/>
      <c r="AB1" s="2118"/>
      <c r="AC1" s="2118"/>
    </row>
    <row r="2" spans="1:29" s="933" customFormat="1" ht="17.25">
      <c r="A2" s="934"/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</row>
    <row r="3" spans="1:29" s="933" customFormat="1" ht="17.25" customHeight="1">
      <c r="A3" s="2119" t="s">
        <v>1112</v>
      </c>
      <c r="B3" s="2119"/>
      <c r="C3" s="2119"/>
      <c r="D3" s="2119"/>
      <c r="E3" s="2119"/>
      <c r="F3" s="2119"/>
      <c r="G3" s="2119"/>
      <c r="H3" s="2119"/>
      <c r="I3" s="2119"/>
      <c r="J3" s="2119"/>
      <c r="K3" s="2119"/>
      <c r="L3" s="2119"/>
      <c r="M3" s="2119"/>
      <c r="N3" s="2119"/>
      <c r="O3" s="2119"/>
      <c r="P3" s="2119"/>
      <c r="Q3" s="2119"/>
      <c r="R3" s="2119"/>
      <c r="S3" s="2119"/>
      <c r="T3" s="2119"/>
      <c r="U3" s="2119"/>
      <c r="V3" s="2119"/>
      <c r="W3" s="2119"/>
      <c r="X3" s="2119"/>
      <c r="Y3" s="2119"/>
      <c r="Z3" s="2119"/>
      <c r="AA3" s="2119"/>
      <c r="AB3" s="2119"/>
      <c r="AC3" s="2119"/>
    </row>
    <row r="4" spans="1:29" s="933" customFormat="1" ht="17.25" customHeight="1">
      <c r="A4" s="935"/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  <c r="O4" s="932"/>
      <c r="P4" s="932"/>
      <c r="Q4" s="932"/>
      <c r="R4" s="932"/>
      <c r="S4" s="932"/>
      <c r="T4" s="932"/>
      <c r="U4" s="932"/>
      <c r="V4" s="932"/>
      <c r="W4" s="932"/>
      <c r="X4" s="932"/>
      <c r="Y4" s="932"/>
    </row>
    <row r="5" spans="1:29" s="880" customFormat="1" ht="34.5" customHeight="1">
      <c r="A5" s="2120" t="s">
        <v>1113</v>
      </c>
      <c r="B5" s="2120"/>
      <c r="C5" s="2120"/>
      <c r="D5" s="2120"/>
      <c r="E5" s="2120"/>
      <c r="F5" s="2120"/>
      <c r="G5" s="2120"/>
      <c r="H5" s="2120"/>
      <c r="I5" s="2120"/>
      <c r="J5" s="2120"/>
      <c r="K5" s="2120"/>
      <c r="L5" s="2120"/>
      <c r="M5" s="2120"/>
      <c r="N5" s="2120"/>
      <c r="O5" s="2120"/>
      <c r="P5" s="2120"/>
      <c r="Q5" s="2120"/>
      <c r="R5" s="2120"/>
      <c r="S5" s="2120"/>
      <c r="T5" s="2120"/>
      <c r="U5" s="2120"/>
      <c r="V5" s="2120"/>
      <c r="W5" s="2120"/>
      <c r="X5" s="2120"/>
      <c r="Y5" s="2120"/>
      <c r="Z5" s="2120"/>
      <c r="AA5" s="2120"/>
      <c r="AB5" s="2120"/>
      <c r="AC5" s="2120"/>
    </row>
    <row r="6" spans="1:29" s="880" customFormat="1">
      <c r="A6" s="572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9" s="880" customFormat="1">
      <c r="A7" s="64" t="s">
        <v>468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936"/>
      <c r="AB7" s="936"/>
    </row>
    <row r="8" spans="1:29" s="937" customFormat="1" ht="20.25" customHeight="1">
      <c r="A8" s="1934"/>
      <c r="B8" s="2117" t="s">
        <v>469</v>
      </c>
      <c r="C8" s="2121"/>
      <c r="D8" s="2117" t="s">
        <v>358</v>
      </c>
      <c r="E8" s="2121"/>
      <c r="F8" s="2117" t="s">
        <v>583</v>
      </c>
      <c r="G8" s="2121"/>
      <c r="H8" s="2117" t="s">
        <v>527</v>
      </c>
      <c r="I8" s="2121"/>
      <c r="J8" s="2117" t="s">
        <v>155</v>
      </c>
      <c r="K8" s="2027"/>
      <c r="L8" s="2117" t="s">
        <v>156</v>
      </c>
      <c r="M8" s="2027"/>
      <c r="N8" s="2117" t="s">
        <v>157</v>
      </c>
      <c r="O8" s="2027"/>
      <c r="P8" s="2117" t="s">
        <v>158</v>
      </c>
      <c r="Q8" s="2027"/>
      <c r="R8" s="2117" t="s">
        <v>159</v>
      </c>
      <c r="S8" s="2027"/>
      <c r="T8" s="2117" t="s">
        <v>160</v>
      </c>
      <c r="U8" s="2027"/>
      <c r="V8" s="2117" t="s">
        <v>161</v>
      </c>
      <c r="W8" s="2027"/>
      <c r="X8" s="2117" t="s">
        <v>998</v>
      </c>
      <c r="Y8" s="2027"/>
      <c r="Z8" s="2117" t="s">
        <v>1090</v>
      </c>
      <c r="AA8" s="2027"/>
      <c r="AB8" s="2117" t="s">
        <v>1116</v>
      </c>
      <c r="AC8" s="2027"/>
    </row>
    <row r="9" spans="1:29" s="939" customFormat="1" ht="31.5">
      <c r="A9" s="938"/>
      <c r="B9" s="1926" t="s">
        <v>604</v>
      </c>
      <c r="C9" s="1927" t="s">
        <v>471</v>
      </c>
      <c r="D9" s="1926" t="s">
        <v>604</v>
      </c>
      <c r="E9" s="1927" t="s">
        <v>471</v>
      </c>
      <c r="F9" s="1926" t="s">
        <v>604</v>
      </c>
      <c r="G9" s="1927" t="s">
        <v>471</v>
      </c>
      <c r="H9" s="1926" t="s">
        <v>604</v>
      </c>
      <c r="I9" s="1927" t="s">
        <v>471</v>
      </c>
      <c r="J9" s="1926" t="s">
        <v>604</v>
      </c>
      <c r="K9" s="1927" t="s">
        <v>471</v>
      </c>
      <c r="L9" s="1926" t="s">
        <v>604</v>
      </c>
      <c r="M9" s="1927" t="s">
        <v>471</v>
      </c>
      <c r="N9" s="1926" t="s">
        <v>604</v>
      </c>
      <c r="O9" s="1927" t="s">
        <v>471</v>
      </c>
      <c r="P9" s="1926" t="s">
        <v>604</v>
      </c>
      <c r="Q9" s="1927" t="s">
        <v>471</v>
      </c>
      <c r="R9" s="1926" t="s">
        <v>604</v>
      </c>
      <c r="S9" s="1927" t="s">
        <v>471</v>
      </c>
      <c r="T9" s="1926" t="s">
        <v>604</v>
      </c>
      <c r="U9" s="1927" t="s">
        <v>471</v>
      </c>
      <c r="V9" s="1926" t="s">
        <v>604</v>
      </c>
      <c r="W9" s="1927" t="s">
        <v>471</v>
      </c>
      <c r="X9" s="1926" t="s">
        <v>604</v>
      </c>
      <c r="Y9" s="1927" t="s">
        <v>471</v>
      </c>
      <c r="Z9" s="1926" t="s">
        <v>604</v>
      </c>
      <c r="AA9" s="1927" t="s">
        <v>471</v>
      </c>
      <c r="AB9" s="1926" t="s">
        <v>604</v>
      </c>
      <c r="AC9" s="1927" t="s">
        <v>471</v>
      </c>
    </row>
    <row r="10" spans="1:29" s="942" customFormat="1" ht="15" customHeight="1">
      <c r="A10" s="1877"/>
      <c r="B10" s="972"/>
      <c r="C10" s="940"/>
      <c r="D10" s="940"/>
      <c r="E10" s="940"/>
      <c r="F10" s="940"/>
      <c r="G10" s="940"/>
      <c r="H10" s="940"/>
      <c r="I10" s="940"/>
      <c r="J10" s="940"/>
      <c r="K10" s="940"/>
      <c r="L10" s="940"/>
      <c r="M10" s="940"/>
      <c r="N10" s="940"/>
      <c r="O10" s="940"/>
      <c r="P10" s="940"/>
      <c r="Q10" s="940"/>
      <c r="R10" s="940"/>
      <c r="S10" s="940"/>
      <c r="T10" s="940"/>
      <c r="U10" s="940"/>
      <c r="V10" s="940"/>
      <c r="W10" s="940"/>
      <c r="X10" s="940"/>
      <c r="Y10" s="940"/>
      <c r="Z10" s="940"/>
      <c r="AA10" s="940"/>
      <c r="AB10" s="940"/>
      <c r="AC10" s="941"/>
    </row>
    <row r="11" spans="1:29" s="943" customFormat="1" ht="15" customHeight="1">
      <c r="A11" s="1878" t="s">
        <v>605</v>
      </c>
      <c r="B11" s="597">
        <v>1737339.2080000001</v>
      </c>
      <c r="C11" s="542">
        <v>12.718353873643771</v>
      </c>
      <c r="D11" s="452">
        <v>1669801.2429999998</v>
      </c>
      <c r="E11" s="542">
        <v>12.665017921716807</v>
      </c>
      <c r="F11" s="452">
        <v>2438720.3590000002</v>
      </c>
      <c r="G11" s="542">
        <v>11.634161280399596</v>
      </c>
      <c r="H11" s="452">
        <v>3714562.6373397405</v>
      </c>
      <c r="I11" s="542">
        <v>12.900372383320047</v>
      </c>
      <c r="J11" s="587">
        <v>277879.44217559003</v>
      </c>
      <c r="K11" s="600">
        <v>14.694596231771616</v>
      </c>
      <c r="L11" s="587">
        <v>264749.44722843001</v>
      </c>
      <c r="M11" s="600">
        <v>15.588612599626074</v>
      </c>
      <c r="N11" s="587">
        <v>367372.83345830016</v>
      </c>
      <c r="O11" s="600">
        <v>15.243586893909974</v>
      </c>
      <c r="P11" s="587">
        <v>289957.43457340996</v>
      </c>
      <c r="Q11" s="600">
        <v>16.488681453872879</v>
      </c>
      <c r="R11" s="587">
        <v>356584.27598509006</v>
      </c>
      <c r="S11" s="600">
        <v>17.10279637785375</v>
      </c>
      <c r="T11" s="587">
        <v>305794.74416331999</v>
      </c>
      <c r="U11" s="600">
        <v>17.40079503384564</v>
      </c>
      <c r="V11" s="587">
        <v>383678.6840398499</v>
      </c>
      <c r="W11" s="600">
        <v>17.911460748281094</v>
      </c>
      <c r="X11" s="587">
        <v>471231.1690931099</v>
      </c>
      <c r="Y11" s="600">
        <v>14.927309081308149</v>
      </c>
      <c r="Z11" s="587">
        <v>403868.26923395996</v>
      </c>
      <c r="AA11" s="600">
        <v>18.011101469970171</v>
      </c>
      <c r="AB11" s="587">
        <v>459159.43540291005</v>
      </c>
      <c r="AC11" s="601">
        <v>19.139038175278312</v>
      </c>
    </row>
    <row r="12" spans="1:29" s="943" customFormat="1" ht="15" customHeight="1">
      <c r="A12" s="1871" t="s">
        <v>402</v>
      </c>
      <c r="B12" s="711"/>
      <c r="C12" s="538"/>
      <c r="D12" s="458"/>
      <c r="E12" s="538"/>
      <c r="F12" s="458"/>
      <c r="G12" s="538"/>
      <c r="H12" s="458"/>
      <c r="I12" s="538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  <c r="AC12" s="604"/>
    </row>
    <row r="13" spans="1:29" s="943" customFormat="1" ht="15" customHeight="1">
      <c r="A13" s="1873" t="s">
        <v>423</v>
      </c>
      <c r="B13" s="597">
        <v>1445698.0760000001</v>
      </c>
      <c r="C13" s="542">
        <v>14.057300105378294</v>
      </c>
      <c r="D13" s="452">
        <v>1529061.5079999999</v>
      </c>
      <c r="E13" s="542">
        <v>13.30570119629223</v>
      </c>
      <c r="F13" s="452">
        <v>2221826.932</v>
      </c>
      <c r="G13" s="542">
        <v>12.283620418370191</v>
      </c>
      <c r="H13" s="452">
        <v>3203015.0185727295</v>
      </c>
      <c r="I13" s="542">
        <v>14.232211267229056</v>
      </c>
      <c r="J13" s="587">
        <v>264130.48510147003</v>
      </c>
      <c r="K13" s="600">
        <v>15.225394479123263</v>
      </c>
      <c r="L13" s="587">
        <v>244082.53425661003</v>
      </c>
      <c r="M13" s="600">
        <v>16.482658858429041</v>
      </c>
      <c r="N13" s="587">
        <v>323183.51868143014</v>
      </c>
      <c r="O13" s="600">
        <v>16.199460472147393</v>
      </c>
      <c r="P13" s="587">
        <v>270056.03949541994</v>
      </c>
      <c r="Q13" s="600">
        <v>17.307716536081774</v>
      </c>
      <c r="R13" s="587">
        <v>339677.29477894004</v>
      </c>
      <c r="S13" s="600">
        <v>17.669886565973101</v>
      </c>
      <c r="T13" s="587">
        <v>283230.11826356</v>
      </c>
      <c r="U13" s="600">
        <v>18.275711350267677</v>
      </c>
      <c r="V13" s="587">
        <v>374588.56402783992</v>
      </c>
      <c r="W13" s="600">
        <v>18.232442851730017</v>
      </c>
      <c r="X13" s="587">
        <v>365258.05649361992</v>
      </c>
      <c r="Y13" s="600">
        <v>18.579128807482146</v>
      </c>
      <c r="Z13" s="587">
        <v>364727.41449202999</v>
      </c>
      <c r="AA13" s="600">
        <v>19.352354613750464</v>
      </c>
      <c r="AB13" s="587">
        <v>423430.34129044006</v>
      </c>
      <c r="AC13" s="601">
        <v>20.262801546677888</v>
      </c>
    </row>
    <row r="14" spans="1:29" s="880" customFormat="1" ht="15" customHeight="1">
      <c r="A14" s="1871" t="s">
        <v>480</v>
      </c>
      <c r="B14" s="711">
        <v>815637.60899999994</v>
      </c>
      <c r="C14" s="538">
        <v>13.899853684284928</v>
      </c>
      <c r="D14" s="458">
        <v>924869.26500000001</v>
      </c>
      <c r="E14" s="538">
        <v>13.027456133273063</v>
      </c>
      <c r="F14" s="458">
        <v>1545242.2489999998</v>
      </c>
      <c r="G14" s="538">
        <v>11.712257872001791</v>
      </c>
      <c r="H14" s="458">
        <v>1763596.9627260203</v>
      </c>
      <c r="I14" s="538">
        <v>12.770447741350297</v>
      </c>
      <c r="J14" s="590">
        <v>166682.24071934001</v>
      </c>
      <c r="K14" s="603">
        <v>14.049004740703174</v>
      </c>
      <c r="L14" s="590">
        <v>163645.71097575003</v>
      </c>
      <c r="M14" s="603">
        <v>16.050727764363138</v>
      </c>
      <c r="N14" s="590">
        <v>194736.89216441009</v>
      </c>
      <c r="O14" s="603">
        <v>15.737614145241135</v>
      </c>
      <c r="P14" s="590">
        <v>179299.77040321994</v>
      </c>
      <c r="Q14" s="603">
        <v>16.522888703087542</v>
      </c>
      <c r="R14" s="590">
        <v>215454.98420979001</v>
      </c>
      <c r="S14" s="603">
        <v>17.166320741925627</v>
      </c>
      <c r="T14" s="590">
        <v>170234.91309169005</v>
      </c>
      <c r="U14" s="603">
        <v>17.390119823277541</v>
      </c>
      <c r="V14" s="590">
        <v>212034.39796050999</v>
      </c>
      <c r="W14" s="603">
        <v>17.584833606600458</v>
      </c>
      <c r="X14" s="590">
        <v>232212.40652558996</v>
      </c>
      <c r="Y14" s="603">
        <v>17.615671454738852</v>
      </c>
      <c r="Z14" s="590">
        <v>211067.67120383005</v>
      </c>
      <c r="AA14" s="603">
        <v>18.424133050892696</v>
      </c>
      <c r="AB14" s="590">
        <v>206998.07994507003</v>
      </c>
      <c r="AC14" s="604">
        <v>19.143123954809933</v>
      </c>
    </row>
    <row r="15" spans="1:29" s="880" customFormat="1" ht="15" customHeight="1">
      <c r="A15" s="1871" t="s">
        <v>481</v>
      </c>
      <c r="B15" s="711">
        <v>630060.46700000018</v>
      </c>
      <c r="C15" s="538">
        <v>14.261120578447589</v>
      </c>
      <c r="D15" s="458">
        <v>604192.24300000002</v>
      </c>
      <c r="E15" s="538">
        <v>13.731625742503947</v>
      </c>
      <c r="F15" s="458">
        <v>676584.68299999996</v>
      </c>
      <c r="G15" s="538">
        <v>13.588547308275379</v>
      </c>
      <c r="H15" s="458">
        <v>1439418.05584671</v>
      </c>
      <c r="I15" s="538">
        <v>16.023186240755436</v>
      </c>
      <c r="J15" s="590">
        <v>97448.244382130011</v>
      </c>
      <c r="K15" s="603">
        <v>17.237573136649242</v>
      </c>
      <c r="L15" s="590">
        <v>80436.823280860001</v>
      </c>
      <c r="M15" s="603">
        <v>17.361406527691688</v>
      </c>
      <c r="N15" s="590">
        <v>128446.62651702002</v>
      </c>
      <c r="O15" s="603">
        <v>16.899661955036134</v>
      </c>
      <c r="P15" s="590">
        <v>90756.269092200033</v>
      </c>
      <c r="Q15" s="603">
        <v>18.858236975820915</v>
      </c>
      <c r="R15" s="590">
        <v>124222.31056914999</v>
      </c>
      <c r="S15" s="603">
        <v>18.543286570945256</v>
      </c>
      <c r="T15" s="590">
        <v>112995.20517186998</v>
      </c>
      <c r="U15" s="603">
        <v>19.609914836181897</v>
      </c>
      <c r="V15" s="590">
        <v>162554.16606732993</v>
      </c>
      <c r="W15" s="603">
        <v>19.07717934619691</v>
      </c>
      <c r="X15" s="590">
        <v>133045.64996802996</v>
      </c>
      <c r="Y15" s="603">
        <v>20.260707652931416</v>
      </c>
      <c r="Z15" s="590">
        <v>153659.74328819994</v>
      </c>
      <c r="AA15" s="603">
        <v>20.627363665835865</v>
      </c>
      <c r="AB15" s="590">
        <v>216432.26134537003</v>
      </c>
      <c r="AC15" s="604">
        <v>21.333672914160093</v>
      </c>
    </row>
    <row r="16" spans="1:29" s="880" customFormat="1" ht="15" customHeight="1">
      <c r="A16" s="860"/>
      <c r="B16" s="711"/>
      <c r="C16" s="538"/>
      <c r="D16" s="458"/>
      <c r="E16" s="538"/>
      <c r="F16" s="458"/>
      <c r="G16" s="538"/>
      <c r="H16" s="458"/>
      <c r="I16" s="538"/>
      <c r="J16" s="590"/>
      <c r="K16" s="603"/>
      <c r="L16" s="590"/>
      <c r="M16" s="603"/>
      <c r="N16" s="590"/>
      <c r="O16" s="603"/>
      <c r="P16" s="590"/>
      <c r="Q16" s="603"/>
      <c r="R16" s="590"/>
      <c r="S16" s="603"/>
      <c r="T16" s="590"/>
      <c r="U16" s="603"/>
      <c r="V16" s="590"/>
      <c r="W16" s="603"/>
      <c r="X16" s="590"/>
      <c r="Y16" s="603"/>
      <c r="Z16" s="590"/>
      <c r="AA16" s="603"/>
      <c r="AB16" s="590"/>
      <c r="AC16" s="604"/>
    </row>
    <row r="17" spans="1:29" s="943" customFormat="1" ht="15" customHeight="1">
      <c r="A17" s="1873" t="s">
        <v>426</v>
      </c>
      <c r="B17" s="597">
        <v>291641.13199999998</v>
      </c>
      <c r="C17" s="542">
        <v>6.081045967823222</v>
      </c>
      <c r="D17" s="452">
        <v>140739.73499999999</v>
      </c>
      <c r="E17" s="542">
        <v>5.7043388073737669</v>
      </c>
      <c r="F17" s="452">
        <v>216893.42700000003</v>
      </c>
      <c r="G17" s="542">
        <v>4.9811897084368537</v>
      </c>
      <c r="H17" s="452">
        <v>511547.61876701005</v>
      </c>
      <c r="I17" s="542">
        <v>4.5611683855341916</v>
      </c>
      <c r="J17" s="587">
        <v>13748.95707412</v>
      </c>
      <c r="K17" s="600">
        <v>4.4974592556225117</v>
      </c>
      <c r="L17" s="587">
        <v>20666.912971820002</v>
      </c>
      <c r="M17" s="600">
        <v>5.029654090011201</v>
      </c>
      <c r="N17" s="587">
        <v>44189.31477687</v>
      </c>
      <c r="O17" s="600">
        <v>8.2526980786102708</v>
      </c>
      <c r="P17" s="587">
        <v>19901.395077989997</v>
      </c>
      <c r="Q17" s="600">
        <v>5.3746178597201189</v>
      </c>
      <c r="R17" s="587">
        <v>16906.981206150002</v>
      </c>
      <c r="S17" s="600">
        <v>5.7094164097017321</v>
      </c>
      <c r="T17" s="587">
        <v>22564.625899760002</v>
      </c>
      <c r="U17" s="600">
        <v>6.4188867641602654</v>
      </c>
      <c r="V17" s="587">
        <v>9090.1200120100002</v>
      </c>
      <c r="W17" s="600">
        <v>4.6843278775694079</v>
      </c>
      <c r="X17" s="587">
        <v>105973.11259948998</v>
      </c>
      <c r="Y17" s="600">
        <v>2.3405637915997133</v>
      </c>
      <c r="Z17" s="587">
        <v>39140.854741930001</v>
      </c>
      <c r="AA17" s="600">
        <v>5.5128615992338261</v>
      </c>
      <c r="AB17" s="587">
        <v>35729.094112470004</v>
      </c>
      <c r="AC17" s="601">
        <v>5.8211660125092797</v>
      </c>
    </row>
    <row r="18" spans="1:29" s="880" customFormat="1" ht="15" customHeight="1">
      <c r="A18" s="1871" t="s">
        <v>480</v>
      </c>
      <c r="B18" s="711">
        <v>148742.25099999999</v>
      </c>
      <c r="C18" s="538">
        <v>5.8280619640481319</v>
      </c>
      <c r="D18" s="458">
        <v>97716.276000000013</v>
      </c>
      <c r="E18" s="538">
        <v>5.616883791191551</v>
      </c>
      <c r="F18" s="458">
        <v>129268.026</v>
      </c>
      <c r="G18" s="538">
        <v>4.3152904918653281</v>
      </c>
      <c r="H18" s="458">
        <v>159744.05454380999</v>
      </c>
      <c r="I18" s="538">
        <v>4.4741576278377737</v>
      </c>
      <c r="J18" s="590">
        <v>7376.2288521199998</v>
      </c>
      <c r="K18" s="603">
        <v>4.8796452276304789</v>
      </c>
      <c r="L18" s="590">
        <v>7582.9398198200006</v>
      </c>
      <c r="M18" s="603">
        <v>4.2180963822259709</v>
      </c>
      <c r="N18" s="590">
        <v>26000.622552760004</v>
      </c>
      <c r="O18" s="603">
        <v>9.9092384173394716</v>
      </c>
      <c r="P18" s="590">
        <v>10765.443025209999</v>
      </c>
      <c r="Q18" s="603">
        <v>5.1309802294254769</v>
      </c>
      <c r="R18" s="590">
        <v>15043.84931451</v>
      </c>
      <c r="S18" s="603">
        <v>5.7400477420824414</v>
      </c>
      <c r="T18" s="590">
        <v>8550.1355039000009</v>
      </c>
      <c r="U18" s="603">
        <v>6.1207457239188185</v>
      </c>
      <c r="V18" s="590">
        <v>8042.4477315300001</v>
      </c>
      <c r="W18" s="603">
        <v>4.5099493584933477</v>
      </c>
      <c r="X18" s="590">
        <v>88477.726999489983</v>
      </c>
      <c r="Y18" s="603">
        <v>2.5234266492263364</v>
      </c>
      <c r="Z18" s="590">
        <v>22263.608360680002</v>
      </c>
      <c r="AA18" s="603">
        <v>5.0598058433073509</v>
      </c>
      <c r="AB18" s="590">
        <v>27102.042023999998</v>
      </c>
      <c r="AC18" s="604">
        <v>4.9024644499391101</v>
      </c>
    </row>
    <row r="19" spans="1:29" s="880" customFormat="1" ht="15" customHeight="1">
      <c r="A19" s="1871" t="s">
        <v>481</v>
      </c>
      <c r="B19" s="711">
        <v>142898.88099999999</v>
      </c>
      <c r="C19" s="538">
        <v>6.3443749031176813</v>
      </c>
      <c r="D19" s="458">
        <v>43023.459000000003</v>
      </c>
      <c r="E19" s="538">
        <v>5.9029694776517143</v>
      </c>
      <c r="F19" s="458">
        <v>87625.401000000013</v>
      </c>
      <c r="G19" s="538">
        <v>5.9635472926394932</v>
      </c>
      <c r="H19" s="458">
        <v>351803.56422320002</v>
      </c>
      <c r="I19" s="538">
        <v>4.6006775111851654</v>
      </c>
      <c r="J19" s="590">
        <v>6372.7282219999997</v>
      </c>
      <c r="K19" s="603">
        <v>4.0550912312230718</v>
      </c>
      <c r="L19" s="590">
        <v>13083.973152</v>
      </c>
      <c r="M19" s="603">
        <v>5.5</v>
      </c>
      <c r="N19" s="590">
        <v>18188.69222411</v>
      </c>
      <c r="O19" s="603">
        <v>5.8846839542288407</v>
      </c>
      <c r="P19" s="590">
        <v>9135.9520527799996</v>
      </c>
      <c r="Q19" s="603">
        <v>5.6617107661387793</v>
      </c>
      <c r="R19" s="590">
        <v>1863.13189164</v>
      </c>
      <c r="S19" s="603">
        <v>5.4620838667369824</v>
      </c>
      <c r="T19" s="590">
        <v>14014.490395860001</v>
      </c>
      <c r="U19" s="603">
        <v>6.6007803772231517</v>
      </c>
      <c r="V19" s="590">
        <v>1047.6722804799999</v>
      </c>
      <c r="W19" s="603">
        <v>6.0229431595622511</v>
      </c>
      <c r="X19" s="590">
        <v>17495.385600000001</v>
      </c>
      <c r="Y19" s="603">
        <v>1.4157890901244268</v>
      </c>
      <c r="Z19" s="590">
        <v>16877.246381249999</v>
      </c>
      <c r="AA19" s="603">
        <v>6.1105097989250226</v>
      </c>
      <c r="AB19" s="590">
        <v>8627.0520884700018</v>
      </c>
      <c r="AC19" s="604">
        <v>8.7072837849483911</v>
      </c>
    </row>
    <row r="20" spans="1:29" s="943" customFormat="1" ht="15" customHeight="1">
      <c r="A20" s="1878"/>
      <c r="B20" s="1879"/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944"/>
    </row>
    <row r="21" spans="1:29" ht="15" customHeight="1">
      <c r="A21" s="533" t="s">
        <v>606</v>
      </c>
      <c r="B21" s="599"/>
      <c r="C21" s="600"/>
      <c r="D21" s="600"/>
      <c r="E21" s="600"/>
      <c r="F21" s="600"/>
      <c r="G21" s="600"/>
      <c r="H21" s="600"/>
      <c r="I21" s="600"/>
      <c r="J21" s="587"/>
      <c r="K21" s="600"/>
      <c r="L21" s="587"/>
      <c r="M21" s="600"/>
      <c r="N21" s="587"/>
      <c r="O21" s="600"/>
      <c r="P21" s="587"/>
      <c r="Q21" s="600"/>
      <c r="R21" s="587"/>
      <c r="S21" s="600"/>
      <c r="T21" s="587"/>
      <c r="U21" s="600"/>
      <c r="V21" s="587"/>
      <c r="W21" s="600"/>
      <c r="X21" s="587"/>
      <c r="Y21" s="600"/>
      <c r="Z21" s="587"/>
      <c r="AA21" s="600"/>
      <c r="AB21" s="587"/>
      <c r="AC21" s="601"/>
    </row>
    <row r="22" spans="1:29" ht="15" customHeight="1">
      <c r="A22" s="533" t="s">
        <v>547</v>
      </c>
      <c r="B22" s="585">
        <v>228388.88</v>
      </c>
      <c r="C22" s="600">
        <v>11.581957803724942</v>
      </c>
      <c r="D22" s="587">
        <v>214334.38399999996</v>
      </c>
      <c r="E22" s="600">
        <v>10.661524001207384</v>
      </c>
      <c r="F22" s="587">
        <v>214460.66700000002</v>
      </c>
      <c r="G22" s="600">
        <v>11.648249074969071</v>
      </c>
      <c r="H22" s="587">
        <v>678409.37887896993</v>
      </c>
      <c r="I22" s="600">
        <v>9.6809173180245285</v>
      </c>
      <c r="J22" s="587">
        <v>52787</v>
      </c>
      <c r="K22" s="600">
        <v>13.238522297070597</v>
      </c>
      <c r="L22" s="587">
        <v>43636</v>
      </c>
      <c r="M22" s="600">
        <v>14.519757747292788</v>
      </c>
      <c r="N22" s="587">
        <v>74056</v>
      </c>
      <c r="O22" s="600">
        <v>14.43283952925041</v>
      </c>
      <c r="P22" s="587">
        <v>62193</v>
      </c>
      <c r="Q22" s="600">
        <v>15.205455066812378</v>
      </c>
      <c r="R22" s="587">
        <v>43192</v>
      </c>
      <c r="S22" s="600">
        <v>15.217242443814412</v>
      </c>
      <c r="T22" s="587">
        <v>25245</v>
      </c>
      <c r="U22" s="600">
        <v>16.160855667340488</v>
      </c>
      <c r="V22" s="587">
        <v>46622</v>
      </c>
      <c r="W22" s="600">
        <v>17.241006039781546</v>
      </c>
      <c r="X22" s="587">
        <v>51557</v>
      </c>
      <c r="Y22" s="600">
        <v>17.498988683762718</v>
      </c>
      <c r="Z22" s="587">
        <v>41896</v>
      </c>
      <c r="AA22" s="600">
        <v>17.904665566226644</v>
      </c>
      <c r="AB22" s="587">
        <v>58559</v>
      </c>
      <c r="AC22" s="601">
        <v>16.391972262445542</v>
      </c>
    </row>
    <row r="23" spans="1:29" ht="15" customHeight="1">
      <c r="A23" s="528" t="s">
        <v>530</v>
      </c>
      <c r="B23" s="602">
        <v>13.145900290992572</v>
      </c>
      <c r="C23" s="603"/>
      <c r="D23" s="603">
        <v>12.835921933734001</v>
      </c>
      <c r="E23" s="603"/>
      <c r="F23" s="603">
        <v>8.7939835417595749</v>
      </c>
      <c r="G23" s="603"/>
      <c r="H23" s="603">
        <v>18.263506235146615</v>
      </c>
      <c r="I23" s="603"/>
      <c r="J23" s="603">
        <v>18.996367484660588</v>
      </c>
      <c r="K23" s="603"/>
      <c r="L23" s="603">
        <v>16.481998529859126</v>
      </c>
      <c r="M23" s="603"/>
      <c r="N23" s="603">
        <v>20.158267910794219</v>
      </c>
      <c r="O23" s="603"/>
      <c r="P23" s="603">
        <v>21.449010297493956</v>
      </c>
      <c r="Q23" s="603"/>
      <c r="R23" s="603">
        <v>12.112704599965593</v>
      </c>
      <c r="S23" s="603"/>
      <c r="T23" s="603">
        <v>8.2555375727834779</v>
      </c>
      <c r="U23" s="603"/>
      <c r="V23" s="603">
        <v>12.151313570278436</v>
      </c>
      <c r="W23" s="603"/>
      <c r="X23" s="603">
        <v>10.940914646885959</v>
      </c>
      <c r="Y23" s="603"/>
      <c r="Z23" s="603">
        <v>10.37367953651485</v>
      </c>
      <c r="AA23" s="603"/>
      <c r="AB23" s="603">
        <v>12.753522085115115</v>
      </c>
      <c r="AC23" s="604"/>
    </row>
    <row r="24" spans="1:29" ht="15" customHeight="1">
      <c r="A24" s="533" t="s">
        <v>607</v>
      </c>
      <c r="B24" s="585">
        <v>64848.380000000005</v>
      </c>
      <c r="C24" s="600">
        <v>12.083864983982638</v>
      </c>
      <c r="D24" s="587">
        <v>55686.700000000004</v>
      </c>
      <c r="E24" s="600">
        <v>11.948462930107187</v>
      </c>
      <c r="F24" s="587">
        <v>58553.781000000003</v>
      </c>
      <c r="G24" s="600">
        <v>12.609795386398702</v>
      </c>
      <c r="H24" s="587">
        <v>114575.37531377006</v>
      </c>
      <c r="I24" s="600">
        <v>14.91599253682614</v>
      </c>
      <c r="J24" s="587">
        <v>10985</v>
      </c>
      <c r="K24" s="600">
        <v>16.213348738736286</v>
      </c>
      <c r="L24" s="587">
        <v>12477</v>
      </c>
      <c r="M24" s="600">
        <v>13.737070315858253</v>
      </c>
      <c r="N24" s="587">
        <v>19518</v>
      </c>
      <c r="O24" s="600">
        <v>12.54783260443905</v>
      </c>
      <c r="P24" s="587">
        <v>12551</v>
      </c>
      <c r="Q24" s="600">
        <v>15.39008614581283</v>
      </c>
      <c r="R24" s="587">
        <v>10100</v>
      </c>
      <c r="S24" s="600">
        <v>17.349902032772732</v>
      </c>
      <c r="T24" s="587">
        <v>9217</v>
      </c>
      <c r="U24" s="600">
        <v>17.062291418479248</v>
      </c>
      <c r="V24" s="587">
        <v>12808</v>
      </c>
      <c r="W24" s="600">
        <v>18.856101347642134</v>
      </c>
      <c r="X24" s="587">
        <v>9412</v>
      </c>
      <c r="Y24" s="600">
        <v>19.634000032131276</v>
      </c>
      <c r="Z24" s="587">
        <v>7359</v>
      </c>
      <c r="AA24" s="600">
        <v>21.077514038336002</v>
      </c>
      <c r="AB24" s="587">
        <v>10511</v>
      </c>
      <c r="AC24" s="601">
        <v>21.947317620772587</v>
      </c>
    </row>
    <row r="25" spans="1:29" ht="15" customHeight="1">
      <c r="A25" s="528" t="s">
        <v>530</v>
      </c>
      <c r="B25" s="602">
        <v>3.7326262886021282</v>
      </c>
      <c r="C25" s="603"/>
      <c r="D25" s="603">
        <v>3.3349298447012843</v>
      </c>
      <c r="E25" s="603"/>
      <c r="F25" s="603">
        <v>2.4010043129344294</v>
      </c>
      <c r="G25" s="603"/>
      <c r="H25" s="603">
        <v>3.0844916750636773</v>
      </c>
      <c r="I25" s="603"/>
      <c r="J25" s="603">
        <v>3.9531531782256337</v>
      </c>
      <c r="K25" s="603"/>
      <c r="L25" s="603">
        <v>4.7127577151217421</v>
      </c>
      <c r="M25" s="603"/>
      <c r="N25" s="603">
        <v>5.3128588241719994</v>
      </c>
      <c r="O25" s="603"/>
      <c r="P25" s="603">
        <v>4.328566369910547</v>
      </c>
      <c r="Q25" s="603"/>
      <c r="R25" s="603">
        <v>2.8324299976767104</v>
      </c>
      <c r="S25" s="603"/>
      <c r="T25" s="603">
        <v>3.014113282168561</v>
      </c>
      <c r="U25" s="603"/>
      <c r="V25" s="603">
        <v>3.3382099482674747</v>
      </c>
      <c r="W25" s="603"/>
      <c r="X25" s="603">
        <v>1.9973211912347621</v>
      </c>
      <c r="Y25" s="603"/>
      <c r="Z25" s="603">
        <v>1.8221287881710135</v>
      </c>
      <c r="AA25" s="603"/>
      <c r="AB25" s="603">
        <v>2.2891830570304301</v>
      </c>
      <c r="AC25" s="604"/>
    </row>
    <row r="26" spans="1:29" ht="15" customHeight="1">
      <c r="A26" s="533" t="s">
        <v>570</v>
      </c>
      <c r="B26" s="585">
        <v>123453.008</v>
      </c>
      <c r="C26" s="600">
        <v>14.061031715241802</v>
      </c>
      <c r="D26" s="587">
        <v>137280.511</v>
      </c>
      <c r="E26" s="600">
        <v>13.828666584654544</v>
      </c>
      <c r="F26" s="587">
        <v>114145.24799999999</v>
      </c>
      <c r="G26" s="600">
        <v>12.239249343433029</v>
      </c>
      <c r="H26" s="587">
        <v>165086.33042498003</v>
      </c>
      <c r="I26" s="600">
        <v>13.055120146828546</v>
      </c>
      <c r="J26" s="587">
        <v>18518</v>
      </c>
      <c r="K26" s="600">
        <v>14.280196618018884</v>
      </c>
      <c r="L26" s="587">
        <v>10298</v>
      </c>
      <c r="M26" s="600">
        <v>16.910550370685911</v>
      </c>
      <c r="N26" s="587">
        <v>20008</v>
      </c>
      <c r="O26" s="600">
        <v>16.078536370009672</v>
      </c>
      <c r="P26" s="587">
        <v>15330</v>
      </c>
      <c r="Q26" s="600">
        <v>16.44244566894546</v>
      </c>
      <c r="R26" s="587">
        <v>32092</v>
      </c>
      <c r="S26" s="600">
        <v>14.900550095794816</v>
      </c>
      <c r="T26" s="587">
        <v>26069</v>
      </c>
      <c r="U26" s="600">
        <v>15.692119853721389</v>
      </c>
      <c r="V26" s="587">
        <v>34304</v>
      </c>
      <c r="W26" s="600">
        <v>17.249157213337973</v>
      </c>
      <c r="X26" s="587">
        <v>27112</v>
      </c>
      <c r="Y26" s="600">
        <v>16.699557168843153</v>
      </c>
      <c r="Z26" s="587">
        <v>34849</v>
      </c>
      <c r="AA26" s="600">
        <v>16.814343622060594</v>
      </c>
      <c r="AB26" s="587">
        <v>45532</v>
      </c>
      <c r="AC26" s="601">
        <v>17.765326607576217</v>
      </c>
    </row>
    <row r="27" spans="1:29" ht="15" customHeight="1">
      <c r="A27" s="528" t="s">
        <v>530</v>
      </c>
      <c r="B27" s="602">
        <v>7.1058666857646831</v>
      </c>
      <c r="C27" s="603"/>
      <c r="D27" s="603">
        <v>8.2213683559942119</v>
      </c>
      <c r="E27" s="603"/>
      <c r="F27" s="603">
        <v>4.6805386102900854</v>
      </c>
      <c r="G27" s="603"/>
      <c r="H27" s="603">
        <v>4.4443006227836817</v>
      </c>
      <c r="I27" s="603"/>
      <c r="J27" s="603">
        <v>6.664041015419417</v>
      </c>
      <c r="K27" s="603"/>
      <c r="L27" s="603">
        <v>3.8897153923478158</v>
      </c>
      <c r="M27" s="603"/>
      <c r="N27" s="603">
        <v>5.446238310996689</v>
      </c>
      <c r="O27" s="603"/>
      <c r="P27" s="603">
        <v>5.2869829058026196</v>
      </c>
      <c r="Q27" s="603"/>
      <c r="R27" s="603">
        <v>8.9998359886575248</v>
      </c>
      <c r="S27" s="603"/>
      <c r="T27" s="603">
        <v>8.524999365612695</v>
      </c>
      <c r="U27" s="603"/>
      <c r="V27" s="603">
        <v>8.9408146521992062</v>
      </c>
      <c r="W27" s="603"/>
      <c r="X27" s="603">
        <v>5.7534394535440798</v>
      </c>
      <c r="Y27" s="603"/>
      <c r="Z27" s="603">
        <v>8.6288036606837402</v>
      </c>
      <c r="AA27" s="603"/>
      <c r="AB27" s="603">
        <v>9.9163812151754875</v>
      </c>
      <c r="AC27" s="604"/>
    </row>
    <row r="28" spans="1:29" ht="15" customHeight="1">
      <c r="A28" s="533" t="s">
        <v>608</v>
      </c>
      <c r="B28" s="585">
        <v>59181.472000000002</v>
      </c>
      <c r="C28" s="600">
        <v>13.65278448177159</v>
      </c>
      <c r="D28" s="587">
        <v>88179.206000000006</v>
      </c>
      <c r="E28" s="600">
        <v>12.734454289937698</v>
      </c>
      <c r="F28" s="587">
        <v>73802.892000000007</v>
      </c>
      <c r="G28" s="600">
        <v>12.48574612902703</v>
      </c>
      <c r="H28" s="587">
        <v>160942.45665042003</v>
      </c>
      <c r="I28" s="600">
        <v>14.148243763610996</v>
      </c>
      <c r="J28" s="587">
        <v>9927</v>
      </c>
      <c r="K28" s="600">
        <v>16.475943801978431</v>
      </c>
      <c r="L28" s="587">
        <v>16291</v>
      </c>
      <c r="M28" s="600">
        <v>17.198185598544256</v>
      </c>
      <c r="N28" s="587">
        <v>22207</v>
      </c>
      <c r="O28" s="600">
        <v>15.469388666405498</v>
      </c>
      <c r="P28" s="587">
        <v>10057</v>
      </c>
      <c r="Q28" s="600">
        <v>17.487819100130913</v>
      </c>
      <c r="R28" s="587">
        <v>12337</v>
      </c>
      <c r="S28" s="600">
        <v>18.82547015373996</v>
      </c>
      <c r="T28" s="587">
        <v>12910</v>
      </c>
      <c r="U28" s="600">
        <v>19.033519609914059</v>
      </c>
      <c r="V28" s="587">
        <v>15461</v>
      </c>
      <c r="W28" s="600">
        <v>19.703452009633214</v>
      </c>
      <c r="X28" s="587">
        <v>16043</v>
      </c>
      <c r="Y28" s="600">
        <v>19.137268309808768</v>
      </c>
      <c r="Z28" s="587">
        <v>13899</v>
      </c>
      <c r="AA28" s="600">
        <v>20.625356263026351</v>
      </c>
      <c r="AB28" s="587">
        <v>64877</v>
      </c>
      <c r="AC28" s="601">
        <v>18.896395166987709</v>
      </c>
    </row>
    <row r="29" spans="1:29" ht="15" customHeight="1">
      <c r="A29" s="528" t="s">
        <v>530</v>
      </c>
      <c r="B29" s="602">
        <v>3.4064431244908628</v>
      </c>
      <c r="C29" s="603"/>
      <c r="D29" s="603">
        <v>5.2808204790634488</v>
      </c>
      <c r="E29" s="603"/>
      <c r="F29" s="603">
        <v>3.0262958082763931</v>
      </c>
      <c r="G29" s="603"/>
      <c r="H29" s="603">
        <v>4.332743107696853</v>
      </c>
      <c r="I29" s="603"/>
      <c r="J29" s="603">
        <v>3.5724125261944351</v>
      </c>
      <c r="K29" s="603"/>
      <c r="L29" s="603">
        <v>6.1533650666865665</v>
      </c>
      <c r="M29" s="603"/>
      <c r="N29" s="603">
        <v>6.0448127835017722</v>
      </c>
      <c r="O29" s="603"/>
      <c r="P29" s="603">
        <v>3.4684401228739037</v>
      </c>
      <c r="Q29" s="603"/>
      <c r="R29" s="603">
        <v>3.4597711763700572</v>
      </c>
      <c r="S29" s="603"/>
      <c r="T29" s="603">
        <v>4.221786098816982</v>
      </c>
      <c r="U29" s="603"/>
      <c r="V29" s="603">
        <v>4.0296739545724094</v>
      </c>
      <c r="W29" s="603"/>
      <c r="X29" s="603">
        <v>3.4044861741371966</v>
      </c>
      <c r="Y29" s="603"/>
      <c r="Z29" s="603">
        <v>3.4414686814497775</v>
      </c>
      <c r="AA29" s="603"/>
      <c r="AB29" s="603">
        <v>14.129514717054823</v>
      </c>
      <c r="AC29" s="604"/>
    </row>
    <row r="30" spans="1:29" ht="15" customHeight="1">
      <c r="A30" s="533" t="s">
        <v>609</v>
      </c>
      <c r="B30" s="585">
        <v>7597.9229999999998</v>
      </c>
      <c r="C30" s="600">
        <v>14.042314232455372</v>
      </c>
      <c r="D30" s="587">
        <v>5686.08</v>
      </c>
      <c r="E30" s="600">
        <v>13.627602485367776</v>
      </c>
      <c r="F30" s="587">
        <v>6348.5929999999998</v>
      </c>
      <c r="G30" s="600">
        <v>13.752751674268612</v>
      </c>
      <c r="H30" s="587">
        <v>23710.110956209995</v>
      </c>
      <c r="I30" s="600">
        <v>15.944720018881254</v>
      </c>
      <c r="J30" s="587">
        <v>977</v>
      </c>
      <c r="K30" s="600">
        <v>18.953825577539945</v>
      </c>
      <c r="L30" s="587">
        <v>14457</v>
      </c>
      <c r="M30" s="600">
        <v>6.7320133082913225</v>
      </c>
      <c r="N30" s="587">
        <v>9336</v>
      </c>
      <c r="O30" s="600">
        <v>7.1521754336591172</v>
      </c>
      <c r="P30" s="587">
        <v>1469</v>
      </c>
      <c r="Q30" s="600">
        <v>18.662362137442827</v>
      </c>
      <c r="R30" s="587">
        <v>2960</v>
      </c>
      <c r="S30" s="600">
        <v>15.506072973732493</v>
      </c>
      <c r="T30" s="587">
        <v>1355</v>
      </c>
      <c r="U30" s="600">
        <v>19.076380340407407</v>
      </c>
      <c r="V30" s="587">
        <v>1613</v>
      </c>
      <c r="W30" s="600">
        <v>20.444117385729474</v>
      </c>
      <c r="X30" s="587">
        <v>1674</v>
      </c>
      <c r="Y30" s="600">
        <v>19.076469034139521</v>
      </c>
      <c r="Z30" s="587">
        <v>4226</v>
      </c>
      <c r="AA30" s="600">
        <v>13.175562546470342</v>
      </c>
      <c r="AB30" s="587">
        <v>3393</v>
      </c>
      <c r="AC30" s="601">
        <v>17.466209723955075</v>
      </c>
    </row>
    <row r="31" spans="1:29" ht="15" customHeight="1">
      <c r="A31" s="528" t="s">
        <v>530</v>
      </c>
      <c r="B31" s="602">
        <v>0.43733100392908425</v>
      </c>
      <c r="C31" s="603"/>
      <c r="D31" s="603">
        <v>0.34052436023968158</v>
      </c>
      <c r="E31" s="603"/>
      <c r="F31" s="603">
        <v>0.2603247632132471</v>
      </c>
      <c r="G31" s="603"/>
      <c r="H31" s="603">
        <v>0.63830155178620096</v>
      </c>
      <c r="I31" s="603"/>
      <c r="J31" s="603">
        <v>0.35159132044847013</v>
      </c>
      <c r="K31" s="603"/>
      <c r="L31" s="603">
        <v>5.4606346307217297</v>
      </c>
      <c r="M31" s="603"/>
      <c r="N31" s="603">
        <v>2.5412875285618295</v>
      </c>
      <c r="O31" s="603"/>
      <c r="P31" s="603">
        <v>0.50662608536360387</v>
      </c>
      <c r="Q31" s="603"/>
      <c r="R31" s="603">
        <v>0.83009829634881815</v>
      </c>
      <c r="S31" s="603"/>
      <c r="T31" s="603">
        <v>0.44310768116940435</v>
      </c>
      <c r="U31" s="603"/>
      <c r="V31" s="603">
        <v>0.42040386059926893</v>
      </c>
      <c r="W31" s="603"/>
      <c r="X31" s="603">
        <v>0.3552396593845083</v>
      </c>
      <c r="Y31" s="603"/>
      <c r="Z31" s="603">
        <v>1.0463807934244738</v>
      </c>
      <c r="AA31" s="603"/>
      <c r="AB31" s="603">
        <v>0.7389590060416944</v>
      </c>
      <c r="AC31" s="604"/>
    </row>
    <row r="32" spans="1:29" ht="15" customHeight="1">
      <c r="A32" s="533" t="s">
        <v>610</v>
      </c>
      <c r="B32" s="585">
        <v>740604.63300000003</v>
      </c>
      <c r="C32" s="600">
        <v>14.36086931655746</v>
      </c>
      <c r="D32" s="587">
        <v>850255.353</v>
      </c>
      <c r="E32" s="600">
        <v>13.321241402157922</v>
      </c>
      <c r="F32" s="587">
        <v>1493979.3760000002</v>
      </c>
      <c r="G32" s="600">
        <v>11.710155751360251</v>
      </c>
      <c r="H32" s="587">
        <v>1669611.6717012315</v>
      </c>
      <c r="I32" s="600">
        <v>13.336119336620992</v>
      </c>
      <c r="J32" s="587">
        <v>141513</v>
      </c>
      <c r="K32" s="600">
        <v>14.598973518518452</v>
      </c>
      <c r="L32" s="587">
        <v>118231</v>
      </c>
      <c r="M32" s="600">
        <v>15.955311522203834</v>
      </c>
      <c r="N32" s="587">
        <v>164702</v>
      </c>
      <c r="O32" s="600">
        <v>15.925002292936567</v>
      </c>
      <c r="P32" s="587">
        <v>147830</v>
      </c>
      <c r="Q32" s="600">
        <v>16.230784058749006</v>
      </c>
      <c r="R32" s="587">
        <v>194588</v>
      </c>
      <c r="S32" s="600">
        <v>17.079714456086958</v>
      </c>
      <c r="T32" s="587">
        <v>170877</v>
      </c>
      <c r="U32" s="600">
        <v>17.079714545402148</v>
      </c>
      <c r="V32" s="587">
        <v>208175</v>
      </c>
      <c r="W32" s="600">
        <v>17.582115106796358</v>
      </c>
      <c r="X32" s="587">
        <v>225237</v>
      </c>
      <c r="Y32" s="600">
        <v>16.781454328924987</v>
      </c>
      <c r="Z32" s="587">
        <v>208623</v>
      </c>
      <c r="AA32" s="600">
        <v>18.253031164401733</v>
      </c>
      <c r="AB32" s="587">
        <v>202687</v>
      </c>
      <c r="AC32" s="601">
        <v>19.148746171377773</v>
      </c>
    </row>
    <row r="33" spans="1:29" ht="15" customHeight="1">
      <c r="A33" s="528" t="s">
        <v>530</v>
      </c>
      <c r="B33" s="602">
        <v>42.628672028450538</v>
      </c>
      <c r="C33" s="603"/>
      <c r="D33" s="603">
        <v>50.919554441845641</v>
      </c>
      <c r="E33" s="603"/>
      <c r="F33" s="603">
        <v>61.260790745709279</v>
      </c>
      <c r="G33" s="603"/>
      <c r="H33" s="603">
        <v>44.947732336449661</v>
      </c>
      <c r="I33" s="603"/>
      <c r="J33" s="603">
        <v>50.926041484774167</v>
      </c>
      <c r="K33" s="603"/>
      <c r="L33" s="603">
        <v>44.657694751667762</v>
      </c>
      <c r="M33" s="603"/>
      <c r="N33" s="603">
        <v>44.83238416122434</v>
      </c>
      <c r="O33" s="603"/>
      <c r="P33" s="603">
        <v>50.983345268414958</v>
      </c>
      <c r="Q33" s="603"/>
      <c r="R33" s="603">
        <v>54.56998894929859</v>
      </c>
      <c r="S33" s="603"/>
      <c r="T33" s="603">
        <v>55.879639287958902</v>
      </c>
      <c r="U33" s="603"/>
      <c r="V33" s="603">
        <v>54.257640223343337</v>
      </c>
      <c r="W33" s="603"/>
      <c r="X33" s="603">
        <v>47.797559833206989</v>
      </c>
      <c r="Y33" s="603"/>
      <c r="Z33" s="603">
        <v>51.656199779127775</v>
      </c>
      <c r="AA33" s="603"/>
      <c r="AB33" s="603">
        <v>44.143054540988189</v>
      </c>
      <c r="AC33" s="604"/>
    </row>
    <row r="34" spans="1:29" ht="15" customHeight="1">
      <c r="A34" s="533" t="s">
        <v>611</v>
      </c>
      <c r="B34" s="585">
        <v>513264.91200000007</v>
      </c>
      <c r="C34" s="600">
        <v>10.486431886853781</v>
      </c>
      <c r="D34" s="587">
        <v>318379.00899999996</v>
      </c>
      <c r="E34" s="600">
        <v>11.845776185137886</v>
      </c>
      <c r="F34" s="587">
        <v>477429.80200000003</v>
      </c>
      <c r="G34" s="600">
        <v>10.975233792192135</v>
      </c>
      <c r="H34" s="587">
        <v>902227.31341415853</v>
      </c>
      <c r="I34" s="600">
        <v>13.935421629252087</v>
      </c>
      <c r="J34" s="587">
        <v>43172.442175590026</v>
      </c>
      <c r="K34" s="600">
        <v>15.984522301752889</v>
      </c>
      <c r="L34" s="587">
        <v>49359.447228430028</v>
      </c>
      <c r="M34" s="600">
        <v>17.811239696211771</v>
      </c>
      <c r="N34" s="587">
        <v>57545.833458300127</v>
      </c>
      <c r="O34" s="600">
        <v>16.023071683185442</v>
      </c>
      <c r="P34" s="587">
        <v>40527.434573409977</v>
      </c>
      <c r="Q34" s="600">
        <v>18.606175342361517</v>
      </c>
      <c r="R34" s="587">
        <v>61315.275985090018</v>
      </c>
      <c r="S34" s="600">
        <v>18.8332492810178</v>
      </c>
      <c r="T34" s="587">
        <v>60121.744163320036</v>
      </c>
      <c r="U34" s="600">
        <v>18.927359672306917</v>
      </c>
      <c r="V34" s="587">
        <v>64695.684039849933</v>
      </c>
      <c r="W34" s="600">
        <v>18.684555980012174</v>
      </c>
      <c r="X34" s="587">
        <v>140196.1690931099</v>
      </c>
      <c r="Y34" s="600">
        <v>9.8153455367301969</v>
      </c>
      <c r="Z34" s="587">
        <v>93016.269233959989</v>
      </c>
      <c r="AA34" s="600">
        <v>17.466071719224843</v>
      </c>
      <c r="AB34" s="587">
        <v>73600.43540291005</v>
      </c>
      <c r="AC34" s="601">
        <v>21.837652267834684</v>
      </c>
    </row>
    <row r="35" spans="1:29" ht="15" customHeight="1">
      <c r="A35" s="528" t="s">
        <v>530</v>
      </c>
      <c r="B35" s="602">
        <v>29.543160577770148</v>
      </c>
      <c r="C35" s="590"/>
      <c r="D35" s="603">
        <v>19.066880584421746</v>
      </c>
      <c r="E35" s="590"/>
      <c r="F35" s="603">
        <v>19.577062217816994</v>
      </c>
      <c r="G35" s="590"/>
      <c r="H35" s="603">
        <v>24.288924471073319</v>
      </c>
      <c r="I35" s="590"/>
      <c r="J35" s="603">
        <v>15.536392990277298</v>
      </c>
      <c r="K35" s="603"/>
      <c r="L35" s="603">
        <v>18.643833913595262</v>
      </c>
      <c r="M35" s="603"/>
      <c r="N35" s="603">
        <v>15.664150480749161</v>
      </c>
      <c r="O35" s="603"/>
      <c r="P35" s="603">
        <v>13.977028950140419</v>
      </c>
      <c r="Q35" s="603"/>
      <c r="R35" s="603">
        <v>17.195170991682712</v>
      </c>
      <c r="S35" s="603"/>
      <c r="T35" s="603">
        <v>19.660816711489971</v>
      </c>
      <c r="U35" s="603"/>
      <c r="V35" s="603">
        <v>16.861943790739875</v>
      </c>
      <c r="W35" s="603"/>
      <c r="X35" s="603">
        <v>29.751039041606507</v>
      </c>
      <c r="Y35" s="603"/>
      <c r="Z35" s="603">
        <v>23.031338760628376</v>
      </c>
      <c r="AA35" s="603"/>
      <c r="AB35" s="603">
        <v>16.029385378594267</v>
      </c>
      <c r="AC35" s="604"/>
    </row>
    <row r="36" spans="1:29" ht="15" customHeight="1">
      <c r="A36" s="1880"/>
      <c r="B36" s="1881"/>
      <c r="C36" s="945"/>
      <c r="D36" s="945"/>
      <c r="E36" s="945"/>
      <c r="F36" s="945"/>
      <c r="G36" s="945"/>
      <c r="H36" s="945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945"/>
      <c r="T36" s="945"/>
      <c r="U36" s="945"/>
      <c r="V36" s="945"/>
      <c r="W36" s="945"/>
      <c r="X36" s="945"/>
      <c r="Y36" s="945"/>
      <c r="Z36" s="945"/>
      <c r="AA36" s="945"/>
      <c r="AB36" s="945"/>
      <c r="AC36" s="946"/>
    </row>
    <row r="37" spans="1:29" ht="15" customHeight="1">
      <c r="A37" s="579"/>
    </row>
    <row r="38" spans="1:29" ht="15" customHeight="1">
      <c r="A38" s="579" t="s">
        <v>337</v>
      </c>
    </row>
    <row r="39" spans="1:29" ht="15.75">
      <c r="A39" s="1724" t="s">
        <v>996</v>
      </c>
    </row>
  </sheetData>
  <mergeCells count="17">
    <mergeCell ref="A1:AC1"/>
    <mergeCell ref="A3:AC3"/>
    <mergeCell ref="A5:AC5"/>
    <mergeCell ref="B8:C8"/>
    <mergeCell ref="D8:E8"/>
    <mergeCell ref="F8:G8"/>
    <mergeCell ref="H8:I8"/>
    <mergeCell ref="J8:K8"/>
    <mergeCell ref="L8:M8"/>
    <mergeCell ref="N8:O8"/>
    <mergeCell ref="AB8:AC8"/>
    <mergeCell ref="P8:Q8"/>
    <mergeCell ref="R8:S8"/>
    <mergeCell ref="T8:U8"/>
    <mergeCell ref="V8:W8"/>
    <mergeCell ref="X8:Y8"/>
    <mergeCell ref="Z8:AA8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O35"/>
  <sheetViews>
    <sheetView view="pageBreakPreview" topLeftCell="A15" zoomScale="85" zoomScaleNormal="75" zoomScaleSheetLayoutView="85" workbookViewId="0">
      <selection activeCell="A35" sqref="A35"/>
    </sheetView>
  </sheetViews>
  <sheetFormatPr defaultColWidth="8" defaultRowHeight="15"/>
  <cols>
    <col min="1" max="1" width="36.85546875" style="579" customWidth="1"/>
    <col min="2" max="12" width="13.5703125" style="617" customWidth="1"/>
    <col min="13" max="13" width="12.140625" style="617" customWidth="1"/>
    <col min="14" max="15" width="12" style="617" customWidth="1"/>
    <col min="16" max="16384" width="8" style="617"/>
  </cols>
  <sheetData>
    <row r="1" spans="1:15" s="947" customFormat="1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</row>
    <row r="2" spans="1:15" s="947" customFormat="1" ht="17.25">
      <c r="A2" s="948"/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</row>
    <row r="3" spans="1:15" s="11" customFormat="1" ht="21">
      <c r="A3" s="2036" t="s">
        <v>1112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</row>
    <row r="4" spans="1:15" s="11" customFormat="1">
      <c r="A4" s="950"/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951"/>
    </row>
    <row r="5" spans="1:15" s="11" customFormat="1" ht="18.75">
      <c r="A5" s="2071" t="s">
        <v>1127</v>
      </c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</row>
    <row r="6" spans="1:15" s="11" customFormat="1">
      <c r="A6" s="520"/>
    </row>
    <row r="7" spans="1:15" s="11" customFormat="1">
      <c r="A7" s="520" t="s">
        <v>197</v>
      </c>
    </row>
    <row r="8" spans="1:15" s="953" customFormat="1" ht="27" customHeight="1">
      <c r="A8" s="952"/>
      <c r="B8" s="1882" t="s">
        <v>198</v>
      </c>
      <c r="C8" s="1882" t="s">
        <v>589</v>
      </c>
      <c r="D8" s="1882" t="s">
        <v>200</v>
      </c>
      <c r="E8" s="1882" t="s">
        <v>339</v>
      </c>
      <c r="F8" s="1882" t="s">
        <v>155</v>
      </c>
      <c r="G8" s="1882" t="s">
        <v>156</v>
      </c>
      <c r="H8" s="1882" t="s">
        <v>157</v>
      </c>
      <c r="I8" s="1882" t="s">
        <v>158</v>
      </c>
      <c r="J8" s="1882" t="s">
        <v>159</v>
      </c>
      <c r="K8" s="1882" t="s">
        <v>160</v>
      </c>
      <c r="L8" s="1883" t="s">
        <v>161</v>
      </c>
      <c r="M8" s="1883" t="s">
        <v>998</v>
      </c>
      <c r="N8" s="1883" t="s">
        <v>1090</v>
      </c>
      <c r="O8" s="1883" t="s">
        <v>1116</v>
      </c>
    </row>
    <row r="9" spans="1:15" s="13" customFormat="1" ht="15" customHeight="1">
      <c r="A9" s="1884" t="s">
        <v>605</v>
      </c>
      <c r="B9" s="730">
        <v>2363860.577</v>
      </c>
      <c r="C9" s="731">
        <v>2108944.6030000001</v>
      </c>
      <c r="D9" s="731">
        <v>2515308.1579999998</v>
      </c>
      <c r="E9" s="731">
        <v>3690535.3815666703</v>
      </c>
      <c r="F9" s="731">
        <v>3960724.9614993297</v>
      </c>
      <c r="G9" s="731">
        <v>3888035.22790117</v>
      </c>
      <c r="H9" s="731">
        <v>4039800.9776328304</v>
      </c>
      <c r="I9" s="731">
        <v>3988546.2745055398</v>
      </c>
      <c r="J9" s="731">
        <v>4168111.0229140203</v>
      </c>
      <c r="K9" s="731">
        <v>3994843.7429494001</v>
      </c>
      <c r="L9" s="731">
        <v>4037984.7445797799</v>
      </c>
      <c r="M9" s="731">
        <v>4228117.7459833305</v>
      </c>
      <c r="N9" s="731">
        <v>4280730.0441852799</v>
      </c>
      <c r="O9" s="732">
        <v>4452761.4561030399</v>
      </c>
    </row>
    <row r="10" spans="1:15" s="13" customFormat="1" ht="15" customHeight="1">
      <c r="A10" s="536" t="s">
        <v>402</v>
      </c>
      <c r="B10" s="585"/>
      <c r="C10" s="587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636"/>
    </row>
    <row r="11" spans="1:15" s="13" customFormat="1" ht="15" customHeight="1">
      <c r="A11" s="533" t="s">
        <v>423</v>
      </c>
      <c r="B11" s="585">
        <v>1731781.3589999999</v>
      </c>
      <c r="C11" s="587">
        <v>1700183.5659999999</v>
      </c>
      <c r="D11" s="587">
        <v>2049615.2169999999</v>
      </c>
      <c r="E11" s="587">
        <v>2959124.4893974103</v>
      </c>
      <c r="F11" s="587">
        <v>3132833.5844883397</v>
      </c>
      <c r="G11" s="587">
        <v>3120397.2265153499</v>
      </c>
      <c r="H11" s="587">
        <v>3277381.7661867104</v>
      </c>
      <c r="I11" s="587">
        <v>3288721.6831056401</v>
      </c>
      <c r="J11" s="587">
        <v>3354437.2215122501</v>
      </c>
      <c r="K11" s="587">
        <v>3274602.7695038002</v>
      </c>
      <c r="L11" s="587">
        <v>3345272.1054319302</v>
      </c>
      <c r="M11" s="587">
        <v>3459776.5978316902</v>
      </c>
      <c r="N11" s="587">
        <v>3521360.5399212698</v>
      </c>
      <c r="O11" s="636">
        <v>3676311.9301306596</v>
      </c>
    </row>
    <row r="12" spans="1:15" s="11" customFormat="1" ht="15" customHeight="1">
      <c r="A12" s="528" t="s">
        <v>480</v>
      </c>
      <c r="B12" s="589">
        <v>287652.40899999999</v>
      </c>
      <c r="C12" s="590">
        <v>281067.33199999999</v>
      </c>
      <c r="D12" s="590">
        <v>382742.17</v>
      </c>
      <c r="E12" s="590">
        <v>592633.38693410007</v>
      </c>
      <c r="F12" s="590">
        <v>644030.24912480987</v>
      </c>
      <c r="G12" s="590">
        <v>644788.27946888003</v>
      </c>
      <c r="H12" s="590">
        <v>717329.94738594024</v>
      </c>
      <c r="I12" s="590">
        <v>740354.50177443004</v>
      </c>
      <c r="J12" s="590">
        <v>772501.60485430993</v>
      </c>
      <c r="K12" s="590">
        <v>754710.67384181998</v>
      </c>
      <c r="L12" s="590">
        <v>741717.93897045008</v>
      </c>
      <c r="M12" s="590">
        <v>795162.91026009992</v>
      </c>
      <c r="N12" s="590">
        <v>815799.14904438984</v>
      </c>
      <c r="O12" s="638">
        <v>848029.13272403996</v>
      </c>
    </row>
    <row r="13" spans="1:15" s="11" customFormat="1" ht="15" customHeight="1">
      <c r="A13" s="1871" t="s">
        <v>481</v>
      </c>
      <c r="B13" s="589">
        <v>1444128.95</v>
      </c>
      <c r="C13" s="590">
        <v>1419116.2339999999</v>
      </c>
      <c r="D13" s="590">
        <v>1666873.047</v>
      </c>
      <c r="E13" s="590">
        <v>2366491.1024633101</v>
      </c>
      <c r="F13" s="590">
        <v>2488803.3353635301</v>
      </c>
      <c r="G13" s="590">
        <v>2475608.9470464699</v>
      </c>
      <c r="H13" s="590">
        <v>2560051.8188007702</v>
      </c>
      <c r="I13" s="590">
        <v>2548367.1813312103</v>
      </c>
      <c r="J13" s="590">
        <v>2581935.6166579402</v>
      </c>
      <c r="K13" s="590">
        <v>2519892.0956619801</v>
      </c>
      <c r="L13" s="590">
        <v>2603554.1664614799</v>
      </c>
      <c r="M13" s="590">
        <v>2664613.6875715903</v>
      </c>
      <c r="N13" s="590">
        <v>2705561.3908768799</v>
      </c>
      <c r="O13" s="638">
        <v>2828282.7974066199</v>
      </c>
    </row>
    <row r="14" spans="1:15" s="13" customFormat="1" ht="15" customHeight="1">
      <c r="A14" s="533" t="s">
        <v>426</v>
      </c>
      <c r="B14" s="585">
        <v>632079.21799999999</v>
      </c>
      <c r="C14" s="587">
        <v>408761.03700000001</v>
      </c>
      <c r="D14" s="587">
        <v>465692.94099999999</v>
      </c>
      <c r="E14" s="587">
        <v>731410.89216925995</v>
      </c>
      <c r="F14" s="587">
        <v>827891.37701098993</v>
      </c>
      <c r="G14" s="587">
        <v>767638.00138581998</v>
      </c>
      <c r="H14" s="587">
        <v>762419.21144611982</v>
      </c>
      <c r="I14" s="587">
        <v>699824.59139989992</v>
      </c>
      <c r="J14" s="587">
        <v>813673.80140177009</v>
      </c>
      <c r="K14" s="587">
        <v>720240.97344560013</v>
      </c>
      <c r="L14" s="587">
        <v>692712.63914784999</v>
      </c>
      <c r="M14" s="587">
        <v>768341.14815164008</v>
      </c>
      <c r="N14" s="587">
        <v>759369.50426401023</v>
      </c>
      <c r="O14" s="636">
        <v>776449.52597237995</v>
      </c>
    </row>
    <row r="15" spans="1:15" s="11" customFormat="1" ht="15" customHeight="1">
      <c r="A15" s="528" t="s">
        <v>480</v>
      </c>
      <c r="B15" s="589">
        <v>100707.879</v>
      </c>
      <c r="C15" s="590">
        <v>53550.731</v>
      </c>
      <c r="D15" s="590">
        <v>66347.926000000007</v>
      </c>
      <c r="E15" s="590">
        <v>78129.431916499991</v>
      </c>
      <c r="F15" s="590">
        <v>87879.334394889986</v>
      </c>
      <c r="G15" s="590">
        <v>67257.684770039996</v>
      </c>
      <c r="H15" s="590">
        <v>82459.37909314</v>
      </c>
      <c r="I15" s="590">
        <v>64880.06789187</v>
      </c>
      <c r="J15" s="590">
        <v>92415.793785839996</v>
      </c>
      <c r="K15" s="590">
        <v>68108.996876990015</v>
      </c>
      <c r="L15" s="590">
        <v>68830.157661549994</v>
      </c>
      <c r="M15" s="590">
        <v>147666.86830074</v>
      </c>
      <c r="N15" s="590">
        <v>141468.63579532001</v>
      </c>
      <c r="O15" s="638">
        <v>151108.42247736003</v>
      </c>
    </row>
    <row r="16" spans="1:15" s="11" customFormat="1" ht="15" customHeight="1">
      <c r="A16" s="1871" t="s">
        <v>481</v>
      </c>
      <c r="B16" s="589">
        <v>531371.33900000004</v>
      </c>
      <c r="C16" s="590">
        <v>355210.30599999998</v>
      </c>
      <c r="D16" s="590">
        <v>399345.01500000001</v>
      </c>
      <c r="E16" s="590">
        <v>653281.46025275998</v>
      </c>
      <c r="F16" s="590">
        <v>740012.04261609993</v>
      </c>
      <c r="G16" s="590">
        <v>700380.31661578</v>
      </c>
      <c r="H16" s="590">
        <v>679959.83235297981</v>
      </c>
      <c r="I16" s="590">
        <v>634944.52350802987</v>
      </c>
      <c r="J16" s="590">
        <v>721258.00761593005</v>
      </c>
      <c r="K16" s="590">
        <v>652131.97656861006</v>
      </c>
      <c r="L16" s="590">
        <v>623882.48148630001</v>
      </c>
      <c r="M16" s="590">
        <v>620674.27985090006</v>
      </c>
      <c r="N16" s="590">
        <v>617900.8684686902</v>
      </c>
      <c r="O16" s="638">
        <v>625341.10349501995</v>
      </c>
    </row>
    <row r="17" spans="1:15" ht="15" customHeight="1">
      <c r="A17" s="540"/>
      <c r="B17" s="585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636"/>
    </row>
    <row r="18" spans="1:15" ht="15" customHeight="1">
      <c r="A18" s="528" t="s">
        <v>606</v>
      </c>
      <c r="B18" s="589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638"/>
    </row>
    <row r="19" spans="1:15" ht="15" customHeight="1">
      <c r="A19" s="533" t="s">
        <v>547</v>
      </c>
      <c r="B19" s="585">
        <v>347988.946</v>
      </c>
      <c r="C19" s="587">
        <v>286264.071</v>
      </c>
      <c r="D19" s="587">
        <v>337178.63800000004</v>
      </c>
      <c r="E19" s="587">
        <v>907379.83557450201</v>
      </c>
      <c r="F19" s="587">
        <v>1013654</v>
      </c>
      <c r="G19" s="587">
        <v>996303</v>
      </c>
      <c r="H19" s="587">
        <v>1018950</v>
      </c>
      <c r="I19" s="587">
        <v>1022376</v>
      </c>
      <c r="J19" s="587">
        <v>1067164</v>
      </c>
      <c r="K19" s="587">
        <v>971714</v>
      </c>
      <c r="L19" s="587">
        <v>973481</v>
      </c>
      <c r="M19" s="587">
        <v>983946</v>
      </c>
      <c r="N19" s="587">
        <v>1005935</v>
      </c>
      <c r="O19" s="636">
        <v>1028120</v>
      </c>
    </row>
    <row r="20" spans="1:15" ht="15" customHeight="1">
      <c r="A20" s="528" t="s">
        <v>530</v>
      </c>
      <c r="B20" s="602">
        <v>14.72121280695989</v>
      </c>
      <c r="C20" s="603">
        <v>13.573807040392893</v>
      </c>
      <c r="D20" s="603">
        <v>13.40506279231016</v>
      </c>
      <c r="E20" s="603">
        <v>24.586672169751967</v>
      </c>
      <c r="F20" s="603">
        <v>25.592637960306181</v>
      </c>
      <c r="G20" s="603">
        <v>25.624844982122809</v>
      </c>
      <c r="H20" s="603">
        <v>25.222777202184499</v>
      </c>
      <c r="I20" s="603">
        <v>25.632797757291755</v>
      </c>
      <c r="J20" s="603">
        <v>25.603060814198791</v>
      </c>
      <c r="K20" s="603">
        <v>24.32420546398097</v>
      </c>
      <c r="L20" s="603">
        <v>24.108090088916544</v>
      </c>
      <c r="M20" s="603">
        <v>23.271490036783835</v>
      </c>
      <c r="N20" s="603">
        <v>23.499145931110736</v>
      </c>
      <c r="O20" s="604">
        <v>23.089491995822932</v>
      </c>
    </row>
    <row r="21" spans="1:15" ht="15" customHeight="1">
      <c r="A21" s="533" t="s">
        <v>607</v>
      </c>
      <c r="B21" s="585">
        <v>198212.557</v>
      </c>
      <c r="C21" s="587">
        <v>97294.887000000017</v>
      </c>
      <c r="D21" s="587">
        <v>91741.868999999992</v>
      </c>
      <c r="E21" s="587">
        <v>151780.61919055</v>
      </c>
      <c r="F21" s="587">
        <v>166649</v>
      </c>
      <c r="G21" s="587">
        <v>169612</v>
      </c>
      <c r="H21" s="587">
        <v>178913</v>
      </c>
      <c r="I21" s="587">
        <v>183856</v>
      </c>
      <c r="J21" s="587">
        <v>189907</v>
      </c>
      <c r="K21" s="587">
        <v>185217</v>
      </c>
      <c r="L21" s="587">
        <v>191157</v>
      </c>
      <c r="M21" s="587">
        <v>188075</v>
      </c>
      <c r="N21" s="587">
        <v>189230</v>
      </c>
      <c r="O21" s="636">
        <v>189187</v>
      </c>
    </row>
    <row r="22" spans="1:15" ht="15" customHeight="1">
      <c r="A22" s="528" t="s">
        <v>530</v>
      </c>
      <c r="B22" s="602">
        <v>8.3851204647421973</v>
      </c>
      <c r="C22" s="603">
        <v>4.6134396731709701</v>
      </c>
      <c r="D22" s="603">
        <v>3.6473411302791159</v>
      </c>
      <c r="E22" s="603">
        <v>4.1126992020902282</v>
      </c>
      <c r="F22" s="603">
        <v>4.207537802294536</v>
      </c>
      <c r="G22" s="603">
        <v>4.3624090333039378</v>
      </c>
      <c r="H22" s="603">
        <v>4.4287577776872613</v>
      </c>
      <c r="I22" s="603">
        <v>4.6095992711728693</v>
      </c>
      <c r="J22" s="603">
        <v>4.5561886177214097</v>
      </c>
      <c r="K22" s="603">
        <v>4.6364016196351647</v>
      </c>
      <c r="L22" s="603">
        <v>4.7339703364801364</v>
      </c>
      <c r="M22" s="603">
        <v>4.448196840749512</v>
      </c>
      <c r="N22" s="603">
        <v>4.4205076715136506</v>
      </c>
      <c r="O22" s="604">
        <v>4.2487566842525704</v>
      </c>
    </row>
    <row r="23" spans="1:15" ht="15" customHeight="1">
      <c r="A23" s="533" t="s">
        <v>570</v>
      </c>
      <c r="B23" s="585">
        <v>249075.40299999999</v>
      </c>
      <c r="C23" s="587">
        <v>262800.44900000002</v>
      </c>
      <c r="D23" s="587">
        <v>277766.973</v>
      </c>
      <c r="E23" s="587">
        <v>324923.94506735599</v>
      </c>
      <c r="F23" s="587">
        <v>361525</v>
      </c>
      <c r="G23" s="587">
        <v>345823</v>
      </c>
      <c r="H23" s="587">
        <v>356168</v>
      </c>
      <c r="I23" s="587">
        <v>338334</v>
      </c>
      <c r="J23" s="587">
        <v>354875</v>
      </c>
      <c r="K23" s="587">
        <v>266121</v>
      </c>
      <c r="L23" s="587">
        <v>266788</v>
      </c>
      <c r="M23" s="587">
        <v>278822</v>
      </c>
      <c r="N23" s="587">
        <v>274859</v>
      </c>
      <c r="O23" s="636">
        <v>302760</v>
      </c>
    </row>
    <row r="24" spans="1:15" ht="15" customHeight="1">
      <c r="A24" s="528" t="s">
        <v>530</v>
      </c>
      <c r="B24" s="602">
        <v>10.536805995390141</v>
      </c>
      <c r="C24" s="603">
        <v>12.461230542810991</v>
      </c>
      <c r="D24" s="603">
        <v>11.043059360999377</v>
      </c>
      <c r="E24" s="603">
        <v>8.8042495592989667</v>
      </c>
      <c r="F24" s="603">
        <v>9.1277481651526973</v>
      </c>
      <c r="G24" s="603">
        <v>8.8945438950325908</v>
      </c>
      <c r="H24" s="603">
        <v>8.8164739295820702</v>
      </c>
      <c r="I24" s="603">
        <v>8.4826394559492293</v>
      </c>
      <c r="J24" s="603">
        <v>8.5140486433564071</v>
      </c>
      <c r="K24" s="603">
        <v>6.6616122462783087</v>
      </c>
      <c r="L24" s="603">
        <v>6.606959086661031</v>
      </c>
      <c r="M24" s="603">
        <v>6.5944710329999223</v>
      </c>
      <c r="N24" s="603">
        <v>6.4208440420893655</v>
      </c>
      <c r="O24" s="604">
        <v>6.7993761396095307</v>
      </c>
    </row>
    <row r="25" spans="1:15" ht="15" customHeight="1">
      <c r="A25" s="533" t="s">
        <v>608</v>
      </c>
      <c r="B25" s="585">
        <v>148962.09199999998</v>
      </c>
      <c r="C25" s="587">
        <v>120843.44099999999</v>
      </c>
      <c r="D25" s="587">
        <v>119604.735</v>
      </c>
      <c r="E25" s="587">
        <v>208438.69649099594</v>
      </c>
      <c r="F25" s="587">
        <v>215012</v>
      </c>
      <c r="G25" s="587">
        <v>216337</v>
      </c>
      <c r="H25" s="587">
        <v>216247</v>
      </c>
      <c r="I25" s="587">
        <v>215767</v>
      </c>
      <c r="J25" s="587">
        <v>218090</v>
      </c>
      <c r="K25" s="587">
        <v>199287</v>
      </c>
      <c r="L25" s="587">
        <v>202360</v>
      </c>
      <c r="M25" s="587">
        <v>200150</v>
      </c>
      <c r="N25" s="587">
        <v>202905</v>
      </c>
      <c r="O25" s="636">
        <v>254044</v>
      </c>
    </row>
    <row r="26" spans="1:15" ht="15" customHeight="1">
      <c r="A26" s="528" t="s">
        <v>530</v>
      </c>
      <c r="B26" s="602">
        <v>6.3016445829918322</v>
      </c>
      <c r="C26" s="603">
        <v>5.7300433983945656</v>
      </c>
      <c r="D26" s="603">
        <v>4.7550728374809337</v>
      </c>
      <c r="E26" s="603">
        <v>5.6479257056332992</v>
      </c>
      <c r="F26" s="603">
        <v>5.428602139508504</v>
      </c>
      <c r="G26" s="603">
        <v>5.5641728358717195</v>
      </c>
      <c r="H26" s="603">
        <v>5.3529122151634443</v>
      </c>
      <c r="I26" s="603">
        <v>5.4096652050689471</v>
      </c>
      <c r="J26" s="603">
        <v>5.2323462307279991</v>
      </c>
      <c r="K26" s="603">
        <v>4.9886056332422672</v>
      </c>
      <c r="L26" s="603">
        <v>5.0114107110392005</v>
      </c>
      <c r="M26" s="603">
        <v>4.7337849138695463</v>
      </c>
      <c r="N26" s="603">
        <v>4.7399625275510084</v>
      </c>
      <c r="O26" s="604">
        <v>5.7053134892686073</v>
      </c>
    </row>
    <row r="27" spans="1:15" ht="15" customHeight="1">
      <c r="A27" s="533" t="s">
        <v>609</v>
      </c>
      <c r="B27" s="585">
        <v>15906.912</v>
      </c>
      <c r="C27" s="587">
        <v>8518.2759999999998</v>
      </c>
      <c r="D27" s="587">
        <v>11119.432999999999</v>
      </c>
      <c r="E27" s="587">
        <v>68183.405690190004</v>
      </c>
      <c r="F27" s="587">
        <v>68134</v>
      </c>
      <c r="G27" s="587">
        <v>80505.799999999988</v>
      </c>
      <c r="H27" s="587">
        <v>87918</v>
      </c>
      <c r="I27" s="587">
        <v>83900</v>
      </c>
      <c r="J27" s="587">
        <v>87443</v>
      </c>
      <c r="K27" s="587">
        <v>87994</v>
      </c>
      <c r="L27" s="587">
        <v>87884</v>
      </c>
      <c r="M27" s="587">
        <v>90099</v>
      </c>
      <c r="N27" s="587">
        <v>62987</v>
      </c>
      <c r="O27" s="636">
        <v>63893</v>
      </c>
    </row>
    <row r="28" spans="1:15" ht="15" customHeight="1">
      <c r="A28" s="528" t="s">
        <v>530</v>
      </c>
      <c r="B28" s="602">
        <v>0.67292090552090122</v>
      </c>
      <c r="C28" s="603">
        <v>0.40391179492731316</v>
      </c>
      <c r="D28" s="603">
        <v>0.44207040654777691</v>
      </c>
      <c r="E28" s="603">
        <v>1.8475207155782758</v>
      </c>
      <c r="F28" s="603">
        <v>1.7202406292359145</v>
      </c>
      <c r="G28" s="603">
        <v>2.0706036669183794</v>
      </c>
      <c r="H28" s="603">
        <v>2.1762953295663743</v>
      </c>
      <c r="I28" s="603">
        <v>2.1035232945968785</v>
      </c>
      <c r="J28" s="603">
        <v>2.097904770753122</v>
      </c>
      <c r="K28" s="603">
        <v>2.2026894081978257</v>
      </c>
      <c r="L28" s="603">
        <v>2.176432194746833</v>
      </c>
      <c r="M28" s="603">
        <v>2.1309482236059569</v>
      </c>
      <c r="N28" s="603">
        <v>1.4714078988830013</v>
      </c>
      <c r="O28" s="604">
        <v>1.434907318298559</v>
      </c>
    </row>
    <row r="29" spans="1:15" ht="15" customHeight="1">
      <c r="A29" s="533" t="s">
        <v>610</v>
      </c>
      <c r="B29" s="585">
        <v>543338.55199999991</v>
      </c>
      <c r="C29" s="587">
        <v>544410.32200000004</v>
      </c>
      <c r="D29" s="587">
        <v>664610.11899999995</v>
      </c>
      <c r="E29" s="587">
        <v>902209.94926830404</v>
      </c>
      <c r="F29" s="587">
        <v>945893</v>
      </c>
      <c r="G29" s="587">
        <v>923190</v>
      </c>
      <c r="H29" s="587">
        <v>983766</v>
      </c>
      <c r="I29" s="587">
        <v>1007536.4</v>
      </c>
      <c r="J29" s="587">
        <v>1034196</v>
      </c>
      <c r="K29" s="587">
        <v>998931</v>
      </c>
      <c r="L29" s="587">
        <v>1018894</v>
      </c>
      <c r="M29" s="587">
        <v>1019946</v>
      </c>
      <c r="N29" s="587">
        <v>1042718</v>
      </c>
      <c r="O29" s="636">
        <v>1075609</v>
      </c>
    </row>
    <row r="30" spans="1:15" ht="15" customHeight="1">
      <c r="A30" s="528" t="s">
        <v>530</v>
      </c>
      <c r="B30" s="602">
        <v>22.985219910454976</v>
      </c>
      <c r="C30" s="603">
        <v>25.814349093170563</v>
      </c>
      <c r="D30" s="603">
        <v>26.422612151365669</v>
      </c>
      <c r="E30" s="603">
        <v>24.446587174712484</v>
      </c>
      <c r="F30" s="603">
        <v>23.881814798923394</v>
      </c>
      <c r="G30" s="603">
        <v>23.744383625308721</v>
      </c>
      <c r="H30" s="603">
        <v>24.351843208287193</v>
      </c>
      <c r="I30" s="603">
        <v>25.260742402315593</v>
      </c>
      <c r="J30" s="603">
        <v>24.812102996166601</v>
      </c>
      <c r="K30" s="603">
        <v>25.00550870764441</v>
      </c>
      <c r="L30" s="603">
        <v>25.232735249128162</v>
      </c>
      <c r="M30" s="603">
        <v>24.1229327392535</v>
      </c>
      <c r="N30" s="603">
        <v>24.358415252472501</v>
      </c>
      <c r="O30" s="604">
        <v>24.155998712343994</v>
      </c>
    </row>
    <row r="31" spans="1:15" ht="15" customHeight="1">
      <c r="A31" s="533" t="s">
        <v>611</v>
      </c>
      <c r="B31" s="585">
        <v>860376.11499999999</v>
      </c>
      <c r="C31" s="587">
        <v>788813.15700000001</v>
      </c>
      <c r="D31" s="587">
        <v>1013286.3910000002</v>
      </c>
      <c r="E31" s="587">
        <v>1127618.9302847716</v>
      </c>
      <c r="F31" s="587">
        <v>1189857.9614993301</v>
      </c>
      <c r="G31" s="587">
        <v>1156264.4279011698</v>
      </c>
      <c r="H31" s="587">
        <v>1197838.9776328299</v>
      </c>
      <c r="I31" s="587">
        <v>1136776.8087327902</v>
      </c>
      <c r="J31" s="587">
        <v>1216436.0229140201</v>
      </c>
      <c r="K31" s="587">
        <v>1285579.7429494001</v>
      </c>
      <c r="L31" s="587">
        <v>1297420.7445797799</v>
      </c>
      <c r="M31" s="587">
        <v>1467079.7459833305</v>
      </c>
      <c r="N31" s="587">
        <v>1502096.0441852799</v>
      </c>
      <c r="O31" s="636">
        <v>1539148.4561030399</v>
      </c>
    </row>
    <row r="32" spans="1:15" ht="15" customHeight="1">
      <c r="A32" s="725" t="s">
        <v>530</v>
      </c>
      <c r="B32" s="726">
        <v>36.397075333940052</v>
      </c>
      <c r="C32" s="727">
        <v>37.403218457132702</v>
      </c>
      <c r="D32" s="727">
        <v>40.284781321016979</v>
      </c>
      <c r="E32" s="727">
        <v>30.554345472934763</v>
      </c>
      <c r="F32" s="727">
        <v>30.041418504578772</v>
      </c>
      <c r="G32" s="727">
        <v>29.739041961441835</v>
      </c>
      <c r="H32" s="727">
        <v>29.650940337529153</v>
      </c>
      <c r="I32" s="727">
        <v>28.501030964564055</v>
      </c>
      <c r="J32" s="727">
        <v>29.184347927075667</v>
      </c>
      <c r="K32" s="727">
        <v>32.180976921021056</v>
      </c>
      <c r="L32" s="727">
        <v>32.130402333028094</v>
      </c>
      <c r="M32" s="727">
        <v>34.698176212737728</v>
      </c>
      <c r="N32" s="727">
        <v>35.089716676379737</v>
      </c>
      <c r="O32" s="728">
        <v>34.566155660403808</v>
      </c>
    </row>
    <row r="33" spans="1:1" ht="15" customHeight="1"/>
    <row r="34" spans="1:1" ht="15" customHeight="1">
      <c r="A34" s="954" t="s">
        <v>337</v>
      </c>
    </row>
    <row r="35" spans="1:1" ht="15.75">
      <c r="A35" s="1724" t="s">
        <v>996</v>
      </c>
    </row>
  </sheetData>
  <mergeCells count="3">
    <mergeCell ref="A1:O1"/>
    <mergeCell ref="A3:O3"/>
    <mergeCell ref="A5:O5"/>
  </mergeCells>
  <hyperlinks>
    <hyperlink ref="A35" location="'Содержание'!A1" display=" Содержание"/>
  </hyperlinks>
  <printOptions horizontalCentered="1"/>
  <pageMargins left="0.94488188976377963" right="0.94488188976377963" top="0.98425196850393704" bottom="0.39370078740157483" header="0.51181102362204722" footer="0.51181102362204722"/>
  <pageSetup paperSize="9" scale="73" fitToHeight="0" pageOrder="overThenDown" orientation="landscape" r:id="rId1"/>
  <headerFooter differentFirst="1" alignWithMargins="0"/>
  <rowBreaks count="1" manualBreakCount="1">
    <brk id="35" max="10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E87"/>
  <sheetViews>
    <sheetView view="pageBreakPreview" topLeftCell="A57" zoomScale="59" zoomScaleNormal="75" zoomScaleSheetLayoutView="59" zoomScalePageLayoutView="85" workbookViewId="0">
      <selection activeCell="A87" sqref="A87"/>
    </sheetView>
  </sheetViews>
  <sheetFormatPr defaultColWidth="22.42578125" defaultRowHeight="15.75"/>
  <cols>
    <col min="1" max="1" width="42.28515625" style="575" bestFit="1" customWidth="1"/>
    <col min="2" max="2" width="13.42578125" style="975" customWidth="1"/>
    <col min="3" max="3" width="5.42578125" style="975" customWidth="1"/>
    <col min="4" max="4" width="13.42578125" style="975" customWidth="1"/>
    <col min="5" max="5" width="5.42578125" style="975" customWidth="1"/>
    <col min="6" max="6" width="13.42578125" style="975" customWidth="1"/>
    <col min="7" max="7" width="5.42578125" style="975" customWidth="1"/>
    <col min="8" max="8" width="13.42578125" style="975" bestFit="1" customWidth="1"/>
    <col min="9" max="9" width="5.42578125" style="975" customWidth="1"/>
    <col min="10" max="10" width="12" style="975" customWidth="1"/>
    <col min="11" max="11" width="5.42578125" style="975" customWidth="1"/>
    <col min="12" max="12" width="12" style="975" customWidth="1"/>
    <col min="13" max="13" width="5.42578125" style="975" customWidth="1"/>
    <col min="14" max="14" width="12" style="975" customWidth="1"/>
    <col min="15" max="15" width="5.42578125" style="975" customWidth="1"/>
    <col min="16" max="16" width="12" style="975" customWidth="1"/>
    <col min="17" max="17" width="5.42578125" style="975" customWidth="1"/>
    <col min="18" max="18" width="12" style="975" customWidth="1"/>
    <col min="19" max="19" width="5.42578125" style="975" customWidth="1"/>
    <col min="20" max="20" width="12" style="975" customWidth="1"/>
    <col min="21" max="21" width="5.42578125" style="975" customWidth="1"/>
    <col min="22" max="22" width="12" style="975" customWidth="1"/>
    <col min="23" max="23" width="5.42578125" style="975" customWidth="1"/>
    <col min="24" max="24" width="12" style="975" customWidth="1"/>
    <col min="25" max="25" width="5.42578125" style="975" customWidth="1"/>
    <col min="26" max="26" width="12" style="975" customWidth="1"/>
    <col min="27" max="27" width="5.42578125" style="975" customWidth="1"/>
    <col min="28" max="28" width="12" style="975" customWidth="1"/>
    <col min="29" max="29" width="5.42578125" style="975" customWidth="1"/>
    <col min="30" max="30" width="12" style="975" customWidth="1"/>
    <col min="31" max="31" width="5.42578125" style="975" customWidth="1"/>
    <col min="32" max="16384" width="22.42578125" style="563"/>
  </cols>
  <sheetData>
    <row r="1" spans="1:31" s="955" customFormat="1" ht="19.5" thickBot="1">
      <c r="A1" s="2064" t="s">
        <v>429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  <c r="U1" s="2064"/>
      <c r="V1" s="2064"/>
      <c r="W1" s="2064"/>
      <c r="X1" s="2064"/>
      <c r="Y1" s="2064"/>
      <c r="Z1" s="2064"/>
      <c r="AA1" s="2064"/>
      <c r="AB1" s="2064"/>
      <c r="AC1" s="2064"/>
      <c r="AD1" s="2064"/>
      <c r="AE1" s="2064"/>
    </row>
    <row r="2" spans="1:31" s="958" customFormat="1">
      <c r="A2" s="515"/>
      <c r="B2" s="956"/>
      <c r="C2" s="957"/>
      <c r="D2" s="956"/>
      <c r="E2" s="957"/>
      <c r="F2" s="956"/>
      <c r="G2" s="957"/>
      <c r="H2" s="956"/>
      <c r="I2" s="957"/>
      <c r="J2" s="956"/>
      <c r="K2" s="957"/>
      <c r="L2" s="956"/>
      <c r="M2" s="957"/>
      <c r="N2" s="956"/>
      <c r="O2" s="957"/>
      <c r="P2" s="956"/>
      <c r="Q2" s="957"/>
      <c r="R2" s="956"/>
      <c r="S2" s="957"/>
      <c r="T2" s="956"/>
      <c r="U2" s="957"/>
      <c r="V2" s="956"/>
      <c r="W2" s="957"/>
      <c r="X2" s="956"/>
      <c r="Y2" s="957"/>
      <c r="Z2" s="956"/>
      <c r="AA2" s="957"/>
      <c r="AB2" s="956"/>
      <c r="AC2" s="957"/>
      <c r="AD2" s="956"/>
      <c r="AE2" s="957"/>
    </row>
    <row r="3" spans="1:31" s="959" customFormat="1" ht="21">
      <c r="A3" s="2036" t="s">
        <v>612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  <c r="S3" s="2036"/>
      <c r="T3" s="2036"/>
      <c r="U3" s="2036"/>
      <c r="V3" s="2036"/>
      <c r="W3" s="2036"/>
      <c r="X3" s="2036"/>
      <c r="Y3" s="2036"/>
      <c r="Z3" s="2036"/>
      <c r="AA3" s="2036"/>
      <c r="AB3" s="2036"/>
      <c r="AC3" s="2036"/>
      <c r="AD3" s="2036"/>
      <c r="AE3" s="2036"/>
    </row>
    <row r="4" spans="1:31">
      <c r="A4" s="518"/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0"/>
      <c r="AC4" s="960"/>
      <c r="AD4" s="960"/>
      <c r="AE4" s="960"/>
    </row>
    <row r="5" spans="1:31">
      <c r="A5" s="650" t="s">
        <v>526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  <c r="Q5" s="960"/>
      <c r="R5" s="960"/>
      <c r="S5" s="960"/>
      <c r="T5" s="960"/>
      <c r="U5" s="960"/>
      <c r="V5" s="960"/>
      <c r="W5" s="960"/>
      <c r="X5" s="960"/>
      <c r="Y5" s="960"/>
      <c r="Z5" s="960"/>
      <c r="AA5" s="960"/>
      <c r="AB5" s="960"/>
      <c r="AC5" s="960"/>
      <c r="AD5" s="960"/>
      <c r="AE5" s="960"/>
    </row>
    <row r="6" spans="1:31" s="961" customFormat="1" ht="30" customHeight="1">
      <c r="A6" s="2072"/>
      <c r="B6" s="2063" t="s">
        <v>469</v>
      </c>
      <c r="C6" s="2063"/>
      <c r="D6" s="2063" t="s">
        <v>358</v>
      </c>
      <c r="E6" s="2063"/>
      <c r="F6" s="2063" t="s">
        <v>359</v>
      </c>
      <c r="G6" s="2063"/>
      <c r="H6" s="2063" t="s">
        <v>527</v>
      </c>
      <c r="I6" s="2063"/>
      <c r="J6" s="2063" t="s">
        <v>154</v>
      </c>
      <c r="K6" s="2063"/>
      <c r="L6" s="2063" t="s">
        <v>155</v>
      </c>
      <c r="M6" s="2063"/>
      <c r="N6" s="2063" t="s">
        <v>156</v>
      </c>
      <c r="O6" s="2063"/>
      <c r="P6" s="2063" t="s">
        <v>157</v>
      </c>
      <c r="Q6" s="2063"/>
      <c r="R6" s="2063" t="s">
        <v>158</v>
      </c>
      <c r="S6" s="2063"/>
      <c r="T6" s="2063" t="s">
        <v>159</v>
      </c>
      <c r="U6" s="2063"/>
      <c r="V6" s="2063" t="s">
        <v>160</v>
      </c>
      <c r="W6" s="2063"/>
      <c r="X6" s="2063" t="s">
        <v>1056</v>
      </c>
      <c r="Y6" s="2063"/>
      <c r="Z6" s="2063" t="s">
        <v>998</v>
      </c>
      <c r="AA6" s="2063"/>
      <c r="AB6" s="2117" t="s">
        <v>1090</v>
      </c>
      <c r="AC6" s="2121"/>
      <c r="AD6" s="2117" t="s">
        <v>1116</v>
      </c>
      <c r="AE6" s="2121"/>
    </row>
    <row r="7" spans="1:31" s="962" customFormat="1" ht="30" customHeight="1">
      <c r="A7" s="2073"/>
      <c r="B7" s="1929" t="s">
        <v>613</v>
      </c>
      <c r="C7" s="1937" t="s">
        <v>471</v>
      </c>
      <c r="D7" s="1929" t="s">
        <v>613</v>
      </c>
      <c r="E7" s="1937" t="s">
        <v>471</v>
      </c>
      <c r="F7" s="1929" t="s">
        <v>613</v>
      </c>
      <c r="G7" s="1937" t="s">
        <v>471</v>
      </c>
      <c r="H7" s="1929" t="s">
        <v>613</v>
      </c>
      <c r="I7" s="1937" t="s">
        <v>471</v>
      </c>
      <c r="J7" s="1929" t="s">
        <v>613</v>
      </c>
      <c r="K7" s="1937" t="s">
        <v>471</v>
      </c>
      <c r="L7" s="1929" t="s">
        <v>613</v>
      </c>
      <c r="M7" s="1937" t="s">
        <v>471</v>
      </c>
      <c r="N7" s="1929" t="s">
        <v>613</v>
      </c>
      <c r="O7" s="1937" t="s">
        <v>471</v>
      </c>
      <c r="P7" s="1929" t="s">
        <v>613</v>
      </c>
      <c r="Q7" s="1937" t="s">
        <v>471</v>
      </c>
      <c r="R7" s="1929" t="s">
        <v>613</v>
      </c>
      <c r="S7" s="1937" t="s">
        <v>471</v>
      </c>
      <c r="T7" s="1929" t="s">
        <v>613</v>
      </c>
      <c r="U7" s="1937" t="s">
        <v>471</v>
      </c>
      <c r="V7" s="1929" t="s">
        <v>613</v>
      </c>
      <c r="W7" s="1937" t="s">
        <v>471</v>
      </c>
      <c r="X7" s="1929" t="s">
        <v>613</v>
      </c>
      <c r="Y7" s="1937" t="s">
        <v>471</v>
      </c>
      <c r="Z7" s="1929" t="s">
        <v>613</v>
      </c>
      <c r="AA7" s="1937" t="s">
        <v>471</v>
      </c>
      <c r="AB7" s="1929" t="s">
        <v>613</v>
      </c>
      <c r="AC7" s="1937" t="s">
        <v>471</v>
      </c>
      <c r="AD7" s="1929" t="s">
        <v>613</v>
      </c>
      <c r="AE7" s="1937" t="s">
        <v>471</v>
      </c>
    </row>
    <row r="8" spans="1:31" s="966" customFormat="1" ht="31.5">
      <c r="A8" s="559" t="s">
        <v>614</v>
      </c>
      <c r="B8" s="963">
        <v>101838282.56200001</v>
      </c>
      <c r="C8" s="964">
        <v>7.417129216733775</v>
      </c>
      <c r="D8" s="885">
        <v>129765991.711</v>
      </c>
      <c r="E8" s="964">
        <v>7.3484623650956689</v>
      </c>
      <c r="F8" s="885">
        <v>180233626.51800001</v>
      </c>
      <c r="G8" s="964">
        <v>7.4993616708728394</v>
      </c>
      <c r="H8" s="885">
        <v>288135399.69071358</v>
      </c>
      <c r="I8" s="964">
        <v>7.4013234251017197</v>
      </c>
      <c r="J8" s="885">
        <v>21836330.689752098</v>
      </c>
      <c r="K8" s="964">
        <v>7.94</v>
      </c>
      <c r="L8" s="885">
        <v>28072333.302701399</v>
      </c>
      <c r="M8" s="964">
        <v>10.11</v>
      </c>
      <c r="N8" s="885">
        <v>30067920.558939401</v>
      </c>
      <c r="O8" s="964">
        <v>10.84</v>
      </c>
      <c r="P8" s="885">
        <v>34129290.245363601</v>
      </c>
      <c r="Q8" s="964">
        <v>11.49</v>
      </c>
      <c r="R8" s="885">
        <v>33185219.630381402</v>
      </c>
      <c r="S8" s="964">
        <v>11.46</v>
      </c>
      <c r="T8" s="885">
        <v>38514634.360748202</v>
      </c>
      <c r="U8" s="964">
        <v>11.58</v>
      </c>
      <c r="V8" s="885">
        <v>39624805.724418797</v>
      </c>
      <c r="W8" s="964">
        <v>12.29</v>
      </c>
      <c r="X8" s="885">
        <v>44315418.8116602</v>
      </c>
      <c r="Y8" s="964">
        <v>12.38</v>
      </c>
      <c r="Z8" s="885">
        <v>43859238.959234104</v>
      </c>
      <c r="AA8" s="964">
        <v>12.42</v>
      </c>
      <c r="AB8" s="885">
        <v>40228526.565581404</v>
      </c>
      <c r="AC8" s="885">
        <v>13.56</v>
      </c>
      <c r="AD8" s="885">
        <v>48934006.372749001</v>
      </c>
      <c r="AE8" s="965">
        <v>13.72</v>
      </c>
    </row>
    <row r="9" spans="1:31" s="961" customFormat="1" ht="15" customHeight="1">
      <c r="A9" s="631" t="s">
        <v>615</v>
      </c>
      <c r="B9" s="597">
        <v>1620295.2980000002</v>
      </c>
      <c r="C9" s="605">
        <v>2.244054886345785</v>
      </c>
      <c r="D9" s="452">
        <v>364210.772</v>
      </c>
      <c r="E9" s="605">
        <v>0.32296601128535535</v>
      </c>
      <c r="F9" s="452">
        <v>110758.63100000001</v>
      </c>
      <c r="G9" s="605">
        <v>0.44857353012967449</v>
      </c>
      <c r="H9" s="452">
        <v>156898.02774930999</v>
      </c>
      <c r="I9" s="605">
        <v>4.8386324786661224E-2</v>
      </c>
      <c r="J9" s="452">
        <v>7500.8304640899996</v>
      </c>
      <c r="K9" s="605">
        <v>7.0000000000000007E-2</v>
      </c>
      <c r="L9" s="452">
        <v>20211.351582949999</v>
      </c>
      <c r="M9" s="605">
        <v>0.03</v>
      </c>
      <c r="N9" s="452">
        <v>13775.624181360001</v>
      </c>
      <c r="O9" s="605">
        <v>0.03</v>
      </c>
      <c r="P9" s="452">
        <v>4313.9948574399996</v>
      </c>
      <c r="Q9" s="605">
        <v>0.13</v>
      </c>
      <c r="R9" s="452">
        <v>8758.9040814</v>
      </c>
      <c r="S9" s="605">
        <v>0.06</v>
      </c>
      <c r="T9" s="452">
        <v>6765.9705768100002</v>
      </c>
      <c r="U9" s="605">
        <v>0.08</v>
      </c>
      <c r="V9" s="452">
        <v>5351.3358884400004</v>
      </c>
      <c r="W9" s="605">
        <v>0.1</v>
      </c>
      <c r="X9" s="452">
        <v>6758.5903242300001</v>
      </c>
      <c r="Y9" s="605">
        <v>0.08</v>
      </c>
      <c r="Z9" s="452">
        <v>5033.4027282699999</v>
      </c>
      <c r="AA9" s="605">
        <v>0.11</v>
      </c>
      <c r="AB9" s="452">
        <v>6182.5141650300002</v>
      </c>
      <c r="AC9" s="452">
        <v>0.09</v>
      </c>
      <c r="AD9" s="452">
        <v>7887.30340738</v>
      </c>
      <c r="AE9" s="606">
        <v>0.08</v>
      </c>
    </row>
    <row r="10" spans="1:31" ht="15" customHeight="1">
      <c r="A10" s="564" t="s">
        <v>398</v>
      </c>
      <c r="B10" s="711"/>
      <c r="C10" s="612"/>
      <c r="D10" s="458"/>
      <c r="E10" s="612"/>
      <c r="F10" s="458"/>
      <c r="G10" s="612"/>
      <c r="H10" s="458"/>
      <c r="I10" s="612"/>
      <c r="J10" s="458"/>
      <c r="K10" s="612"/>
      <c r="L10" s="458"/>
      <c r="M10" s="612"/>
      <c r="N10" s="458"/>
      <c r="O10" s="612"/>
      <c r="P10" s="458"/>
      <c r="Q10" s="612"/>
      <c r="R10" s="458"/>
      <c r="S10" s="612"/>
      <c r="T10" s="458"/>
      <c r="U10" s="612"/>
      <c r="V10" s="458"/>
      <c r="W10" s="612"/>
      <c r="X10" s="458"/>
      <c r="Y10" s="612"/>
      <c r="Z10" s="458"/>
      <c r="AA10" s="612"/>
      <c r="AB10" s="458"/>
      <c r="AC10" s="458"/>
      <c r="AD10" s="458"/>
      <c r="AE10" s="613"/>
    </row>
    <row r="11" spans="1:31" ht="15" customHeight="1">
      <c r="A11" s="908" t="s">
        <v>616</v>
      </c>
      <c r="B11" s="711">
        <v>678433.98899999994</v>
      </c>
      <c r="C11" s="612">
        <v>4.7141395373102402</v>
      </c>
      <c r="D11" s="458">
        <v>162258.69</v>
      </c>
      <c r="E11" s="612">
        <v>3.8300259912119348E-4</v>
      </c>
      <c r="F11" s="458">
        <v>933.02199999999993</v>
      </c>
      <c r="G11" s="612">
        <v>4.5050491842636112E-2</v>
      </c>
      <c r="H11" s="458">
        <v>1382.7505707400003</v>
      </c>
      <c r="I11" s="612">
        <v>5.6072029153823956E-2</v>
      </c>
      <c r="J11" s="458">
        <v>174.46649235000001</v>
      </c>
      <c r="K11" s="612">
        <v>0.1</v>
      </c>
      <c r="L11" s="458">
        <v>0.63118074000000002</v>
      </c>
      <c r="M11" s="612">
        <v>0.14000000000000001</v>
      </c>
      <c r="N11" s="458">
        <v>0.77869778000000001</v>
      </c>
      <c r="O11" s="612">
        <v>0.2</v>
      </c>
      <c r="P11" s="458">
        <v>11.38878553</v>
      </c>
      <c r="Q11" s="612">
        <v>0.62</v>
      </c>
      <c r="R11" s="458">
        <v>2.5214935700000001</v>
      </c>
      <c r="S11" s="612">
        <v>3.37</v>
      </c>
      <c r="T11" s="458">
        <v>6.4319614300000003</v>
      </c>
      <c r="U11" s="612">
        <v>0.11</v>
      </c>
      <c r="V11" s="458">
        <v>0.64800422999999996</v>
      </c>
      <c r="W11" s="612">
        <v>0.12</v>
      </c>
      <c r="X11" s="458">
        <v>0.53192037000000003</v>
      </c>
      <c r="Y11" s="612">
        <v>0.12</v>
      </c>
      <c r="Z11" s="458">
        <v>3.1064464100000002</v>
      </c>
      <c r="AA11" s="612">
        <v>0.12</v>
      </c>
      <c r="AB11" s="458">
        <v>0.93449300999999996</v>
      </c>
      <c r="AC11" s="458">
        <v>4.57</v>
      </c>
      <c r="AD11" s="458">
        <v>127.50667679</v>
      </c>
      <c r="AE11" s="613">
        <v>0.11</v>
      </c>
    </row>
    <row r="12" spans="1:31" s="470" customFormat="1" ht="15" customHeight="1">
      <c r="A12" s="908" t="s">
        <v>425</v>
      </c>
      <c r="B12" s="711">
        <v>941861.30899999989</v>
      </c>
      <c r="C12" s="612">
        <v>0.46482330850263232</v>
      </c>
      <c r="D12" s="458">
        <v>201952.08199999999</v>
      </c>
      <c r="E12" s="612">
        <v>0.58214579238653252</v>
      </c>
      <c r="F12" s="458">
        <v>109825.60900000001</v>
      </c>
      <c r="G12" s="612">
        <v>0.45200165473245862</v>
      </c>
      <c r="H12" s="458">
        <v>155515.27717856999</v>
      </c>
      <c r="I12" s="612">
        <v>4.8317988014267926E-2</v>
      </c>
      <c r="J12" s="458">
        <v>7326.3639717400001</v>
      </c>
      <c r="K12" s="612">
        <v>7.0000000000000007E-2</v>
      </c>
      <c r="L12" s="458">
        <v>20210.720402210001</v>
      </c>
      <c r="M12" s="612">
        <v>0.03</v>
      </c>
      <c r="N12" s="458">
        <v>13774.84548358</v>
      </c>
      <c r="O12" s="612">
        <v>0.03</v>
      </c>
      <c r="P12" s="458">
        <v>4302.6060719099996</v>
      </c>
      <c r="Q12" s="612">
        <v>0.13</v>
      </c>
      <c r="R12" s="458">
        <v>8756.3825878299995</v>
      </c>
      <c r="S12" s="612">
        <v>0.06</v>
      </c>
      <c r="T12" s="458">
        <v>6759.53861538</v>
      </c>
      <c r="U12" s="612">
        <v>0.08</v>
      </c>
      <c r="V12" s="458">
        <v>5350.6878842100004</v>
      </c>
      <c r="W12" s="612">
        <v>0.1</v>
      </c>
      <c r="X12" s="458">
        <v>6758.05840386</v>
      </c>
      <c r="Y12" s="612">
        <v>0.08</v>
      </c>
      <c r="Z12" s="458">
        <v>5030.2962818599999</v>
      </c>
      <c r="AA12" s="612">
        <v>0.11</v>
      </c>
      <c r="AB12" s="458">
        <v>6181.5796720199996</v>
      </c>
      <c r="AC12" s="458">
        <v>0.09</v>
      </c>
      <c r="AD12" s="458">
        <v>7759.7967305900002</v>
      </c>
      <c r="AE12" s="613">
        <v>7.0000000000000007E-2</v>
      </c>
    </row>
    <row r="13" spans="1:31" ht="15" customHeight="1">
      <c r="A13" s="631" t="s">
        <v>617</v>
      </c>
      <c r="B13" s="597">
        <v>100126728.33200002</v>
      </c>
      <c r="C13" s="605">
        <v>7.5062157864565018</v>
      </c>
      <c r="D13" s="452">
        <v>129352986.81299999</v>
      </c>
      <c r="E13" s="605">
        <v>7.3697487028331476</v>
      </c>
      <c r="F13" s="452">
        <v>180088030.88500002</v>
      </c>
      <c r="G13" s="605">
        <v>7.5042970509366826</v>
      </c>
      <c r="H13" s="452">
        <v>287931123.36534727</v>
      </c>
      <c r="I13" s="605">
        <v>7.405860367827489</v>
      </c>
      <c r="J13" s="452">
        <v>21827576.606485799</v>
      </c>
      <c r="K13" s="605">
        <v>7.94</v>
      </c>
      <c r="L13" s="452">
        <v>28049808.319263101</v>
      </c>
      <c r="M13" s="605">
        <v>10.119999999999999</v>
      </c>
      <c r="N13" s="452">
        <v>30050537.510952599</v>
      </c>
      <c r="O13" s="605">
        <v>10.85</v>
      </c>
      <c r="P13" s="452">
        <v>34117092.889770798</v>
      </c>
      <c r="Q13" s="605">
        <v>11.49</v>
      </c>
      <c r="R13" s="452">
        <v>33172683.101033501</v>
      </c>
      <c r="S13" s="605">
        <v>11.47</v>
      </c>
      <c r="T13" s="452">
        <v>38501655.691059597</v>
      </c>
      <c r="U13" s="605">
        <v>11.58</v>
      </c>
      <c r="V13" s="452">
        <v>39615550.598859198</v>
      </c>
      <c r="W13" s="605">
        <v>12.29</v>
      </c>
      <c r="X13" s="452">
        <v>44303843.6465794</v>
      </c>
      <c r="Y13" s="605">
        <v>12.38</v>
      </c>
      <c r="Z13" s="452">
        <v>43850395.697106197</v>
      </c>
      <c r="AA13" s="605">
        <v>12.42</v>
      </c>
      <c r="AB13" s="452">
        <v>40219901.311608702</v>
      </c>
      <c r="AC13" s="452">
        <v>13.56</v>
      </c>
      <c r="AD13" s="452">
        <v>48918524.146196701</v>
      </c>
      <c r="AE13" s="606">
        <v>13.72</v>
      </c>
    </row>
    <row r="14" spans="1:31" s="961" customFormat="1" ht="15" customHeight="1">
      <c r="A14" s="564" t="s">
        <v>398</v>
      </c>
      <c r="B14" s="711"/>
      <c r="C14" s="612"/>
      <c r="D14" s="458"/>
      <c r="E14" s="612"/>
      <c r="F14" s="458"/>
      <c r="G14" s="612"/>
      <c r="H14" s="458"/>
      <c r="I14" s="612"/>
      <c r="J14" s="458"/>
      <c r="K14" s="612"/>
      <c r="L14" s="458"/>
      <c r="M14" s="612"/>
      <c r="N14" s="458"/>
      <c r="O14" s="612"/>
      <c r="P14" s="458"/>
      <c r="Q14" s="612"/>
      <c r="R14" s="458"/>
      <c r="S14" s="612"/>
      <c r="T14" s="458"/>
      <c r="U14" s="612"/>
      <c r="V14" s="458"/>
      <c r="W14" s="612"/>
      <c r="X14" s="458"/>
      <c r="Y14" s="612"/>
      <c r="Z14" s="458"/>
      <c r="AA14" s="612"/>
      <c r="AB14" s="458"/>
      <c r="AC14" s="458"/>
      <c r="AD14" s="458"/>
      <c r="AE14" s="613"/>
    </row>
    <row r="15" spans="1:31" ht="15" customHeight="1">
      <c r="A15" s="908" t="s">
        <v>616</v>
      </c>
      <c r="B15" s="711">
        <v>92249590.465999991</v>
      </c>
      <c r="C15" s="612">
        <v>7.1960210182533517</v>
      </c>
      <c r="D15" s="458">
        <v>120054575.792</v>
      </c>
      <c r="E15" s="612">
        <v>7.2099649770148933</v>
      </c>
      <c r="F15" s="458">
        <v>167286409.35799998</v>
      </c>
      <c r="G15" s="612">
        <v>7.3461908157145253</v>
      </c>
      <c r="H15" s="458">
        <v>268133760.16000086</v>
      </c>
      <c r="I15" s="612">
        <v>7.3198797990000477</v>
      </c>
      <c r="J15" s="458">
        <v>20282690.553084198</v>
      </c>
      <c r="K15" s="612">
        <v>7.9</v>
      </c>
      <c r="L15" s="458">
        <v>25770860.733514801</v>
      </c>
      <c r="M15" s="612">
        <v>10.26</v>
      </c>
      <c r="N15" s="458">
        <v>27284621.055939302</v>
      </c>
      <c r="O15" s="612">
        <v>10.94</v>
      </c>
      <c r="P15" s="458">
        <v>31922157.5930168</v>
      </c>
      <c r="Q15" s="612">
        <v>11.56</v>
      </c>
      <c r="R15" s="458">
        <v>31039349.600623298</v>
      </c>
      <c r="S15" s="612">
        <v>11.5</v>
      </c>
      <c r="T15" s="458">
        <v>36180193.520840101</v>
      </c>
      <c r="U15" s="612">
        <v>11.59</v>
      </c>
      <c r="V15" s="458">
        <v>37304343.620628901</v>
      </c>
      <c r="W15" s="612">
        <v>12.33</v>
      </c>
      <c r="X15" s="458">
        <v>41616549.541605704</v>
      </c>
      <c r="Y15" s="612">
        <v>12.41</v>
      </c>
      <c r="Z15" s="458">
        <v>41172406.710450001</v>
      </c>
      <c r="AA15" s="612">
        <v>12.43</v>
      </c>
      <c r="AB15" s="458">
        <v>37466931.299043</v>
      </c>
      <c r="AC15" s="458">
        <v>13.63</v>
      </c>
      <c r="AD15" s="458">
        <v>45447675.281237297</v>
      </c>
      <c r="AE15" s="613">
        <v>13.77</v>
      </c>
    </row>
    <row r="16" spans="1:31" ht="15" customHeight="1">
      <c r="A16" s="908" t="s">
        <v>425</v>
      </c>
      <c r="B16" s="711">
        <v>7877137.8660000004</v>
      </c>
      <c r="C16" s="612">
        <v>11.138923607269007</v>
      </c>
      <c r="D16" s="458">
        <v>9298411.0209999997</v>
      </c>
      <c r="E16" s="612">
        <v>9.432764349082003</v>
      </c>
      <c r="F16" s="458">
        <v>12801621.527000001</v>
      </c>
      <c r="G16" s="612">
        <v>9.570365347960033</v>
      </c>
      <c r="H16" s="458">
        <v>19797363.205346439</v>
      </c>
      <c r="I16" s="612">
        <v>8.5703736912063899</v>
      </c>
      <c r="J16" s="458">
        <v>1544886.0534015901</v>
      </c>
      <c r="K16" s="612">
        <v>8.4600000000000009</v>
      </c>
      <c r="L16" s="458">
        <v>2278947.5857483801</v>
      </c>
      <c r="M16" s="612">
        <v>8.52</v>
      </c>
      <c r="N16" s="458">
        <v>2765916.4550133902</v>
      </c>
      <c r="O16" s="612">
        <v>9.98</v>
      </c>
      <c r="P16" s="458">
        <v>2194935.2967539998</v>
      </c>
      <c r="Q16" s="612">
        <v>10.58</v>
      </c>
      <c r="R16" s="458">
        <v>2133333.5004102802</v>
      </c>
      <c r="S16" s="612">
        <v>11.01</v>
      </c>
      <c r="T16" s="458">
        <v>2321462.1702195201</v>
      </c>
      <c r="U16" s="612">
        <v>11.38</v>
      </c>
      <c r="V16" s="458">
        <v>2311206.9782303702</v>
      </c>
      <c r="W16" s="612">
        <v>11.78</v>
      </c>
      <c r="X16" s="458">
        <v>2687294.1049736799</v>
      </c>
      <c r="Y16" s="612">
        <v>12.05</v>
      </c>
      <c r="Z16" s="458">
        <v>2677988.9866562202</v>
      </c>
      <c r="AA16" s="612">
        <v>12.2</v>
      </c>
      <c r="AB16" s="458">
        <v>2752970.01256578</v>
      </c>
      <c r="AC16" s="458">
        <v>12.64</v>
      </c>
      <c r="AD16" s="458">
        <v>3470848.8649594202</v>
      </c>
      <c r="AE16" s="613">
        <v>13.06</v>
      </c>
    </row>
    <row r="17" spans="1:31" ht="15" customHeight="1">
      <c r="A17" s="631" t="s">
        <v>618</v>
      </c>
      <c r="B17" s="597">
        <v>91258.932000000001</v>
      </c>
      <c r="C17" s="605">
        <v>1.5213912420101521</v>
      </c>
      <c r="D17" s="452">
        <v>48794.125999999997</v>
      </c>
      <c r="E17" s="605">
        <v>3.3584346730588028</v>
      </c>
      <c r="F17" s="452">
        <v>34837.002</v>
      </c>
      <c r="G17" s="605">
        <v>4.4030207335292513</v>
      </c>
      <c r="H17" s="452">
        <v>47378.297616950011</v>
      </c>
      <c r="I17" s="605">
        <v>4.1790530154598589</v>
      </c>
      <c r="J17" s="452">
        <v>1253.2528023100001</v>
      </c>
      <c r="K17" s="605">
        <v>3.39</v>
      </c>
      <c r="L17" s="452">
        <v>2313.6318553299998</v>
      </c>
      <c r="M17" s="605">
        <v>4.22</v>
      </c>
      <c r="N17" s="452">
        <v>3607.4238053899999</v>
      </c>
      <c r="O17" s="605">
        <v>4.26</v>
      </c>
      <c r="P17" s="452">
        <v>7883.3607353300004</v>
      </c>
      <c r="Q17" s="605">
        <v>5.88</v>
      </c>
      <c r="R17" s="452">
        <v>3777.6252664399999</v>
      </c>
      <c r="S17" s="605">
        <v>5.1100000000000003</v>
      </c>
      <c r="T17" s="452">
        <v>6212.6991116999998</v>
      </c>
      <c r="U17" s="605">
        <v>6.68</v>
      </c>
      <c r="V17" s="452">
        <v>3903.7896712400002</v>
      </c>
      <c r="W17" s="605">
        <v>8.44</v>
      </c>
      <c r="X17" s="452">
        <v>4816.5747565600004</v>
      </c>
      <c r="Y17" s="605">
        <v>7.88</v>
      </c>
      <c r="Z17" s="452">
        <v>3809.8593996300001</v>
      </c>
      <c r="AA17" s="605">
        <v>7.34</v>
      </c>
      <c r="AB17" s="452">
        <v>2442.7398076499999</v>
      </c>
      <c r="AC17" s="452">
        <v>4.03</v>
      </c>
      <c r="AD17" s="452">
        <v>7594.9231449600002</v>
      </c>
      <c r="AE17" s="606">
        <v>9.77</v>
      </c>
    </row>
    <row r="18" spans="1:31" ht="15" customHeight="1">
      <c r="A18" s="564" t="s">
        <v>398</v>
      </c>
      <c r="B18" s="711"/>
      <c r="C18" s="612"/>
      <c r="D18" s="458"/>
      <c r="E18" s="612"/>
      <c r="F18" s="458"/>
      <c r="G18" s="612"/>
      <c r="H18" s="458"/>
      <c r="I18" s="612"/>
      <c r="J18" s="458"/>
      <c r="K18" s="612"/>
      <c r="L18" s="458"/>
      <c r="M18" s="612"/>
      <c r="N18" s="458"/>
      <c r="O18" s="612"/>
      <c r="P18" s="458"/>
      <c r="Q18" s="612"/>
      <c r="R18" s="458"/>
      <c r="S18" s="612"/>
      <c r="T18" s="458"/>
      <c r="U18" s="612"/>
      <c r="V18" s="458"/>
      <c r="W18" s="612"/>
      <c r="X18" s="458"/>
      <c r="Y18" s="612"/>
      <c r="Z18" s="458"/>
      <c r="AA18" s="612"/>
      <c r="AB18" s="458"/>
      <c r="AC18" s="458"/>
      <c r="AD18" s="458"/>
      <c r="AE18" s="613"/>
    </row>
    <row r="19" spans="1:31" s="961" customFormat="1" ht="15" customHeight="1">
      <c r="A19" s="908" t="s">
        <v>616</v>
      </c>
      <c r="B19" s="711">
        <v>42514.53</v>
      </c>
      <c r="C19" s="612">
        <v>2.930784183666149</v>
      </c>
      <c r="D19" s="458">
        <v>37041.542000000001</v>
      </c>
      <c r="E19" s="612">
        <v>3.4387726353292742</v>
      </c>
      <c r="F19" s="458">
        <v>26974.506000000005</v>
      </c>
      <c r="G19" s="612">
        <v>3.6641940245356106</v>
      </c>
      <c r="H19" s="458">
        <v>37307.61156523</v>
      </c>
      <c r="I19" s="612">
        <v>4.2765053937113278</v>
      </c>
      <c r="J19" s="458">
        <v>579.78911342000004</v>
      </c>
      <c r="K19" s="612">
        <v>4.3</v>
      </c>
      <c r="L19" s="458">
        <v>1104.62702083</v>
      </c>
      <c r="M19" s="612">
        <v>3.37</v>
      </c>
      <c r="N19" s="458">
        <v>3051.0438426300002</v>
      </c>
      <c r="O19" s="612">
        <v>4.45</v>
      </c>
      <c r="P19" s="458">
        <v>4337.2732016</v>
      </c>
      <c r="Q19" s="612">
        <v>2.67</v>
      </c>
      <c r="R19" s="458">
        <v>2318.8802817699998</v>
      </c>
      <c r="S19" s="612">
        <v>2.4900000000000002</v>
      </c>
      <c r="T19" s="458">
        <v>5135.1399860000001</v>
      </c>
      <c r="U19" s="612">
        <v>6.31</v>
      </c>
      <c r="V19" s="458">
        <v>2305.4426686900001</v>
      </c>
      <c r="W19" s="612">
        <v>6.94</v>
      </c>
      <c r="X19" s="458">
        <v>2363.7009771399998</v>
      </c>
      <c r="Y19" s="612">
        <v>4.2300000000000004</v>
      </c>
      <c r="Z19" s="458">
        <v>2514.1159653499999</v>
      </c>
      <c r="AA19" s="612">
        <v>5.67</v>
      </c>
      <c r="AB19" s="458">
        <v>2059.6777771000002</v>
      </c>
      <c r="AC19" s="458">
        <v>3.95</v>
      </c>
      <c r="AD19" s="458">
        <v>6751.5127542</v>
      </c>
      <c r="AE19" s="613">
        <v>9.9600000000000009</v>
      </c>
    </row>
    <row r="20" spans="1:31" ht="15" customHeight="1">
      <c r="A20" s="908" t="s">
        <v>425</v>
      </c>
      <c r="B20" s="711">
        <v>48744.402000000009</v>
      </c>
      <c r="C20" s="612">
        <v>0.29212847456821806</v>
      </c>
      <c r="D20" s="458">
        <v>11752.583999999999</v>
      </c>
      <c r="E20" s="612">
        <v>3.1052272079059389</v>
      </c>
      <c r="F20" s="458">
        <v>7862.4960000000001</v>
      </c>
      <c r="G20" s="612">
        <v>6.9377737553062024</v>
      </c>
      <c r="H20" s="458">
        <v>10070.686051719998</v>
      </c>
      <c r="I20" s="612">
        <v>3.8180333733777143</v>
      </c>
      <c r="J20" s="458">
        <v>673.46368888999996</v>
      </c>
      <c r="K20" s="612">
        <v>2.6</v>
      </c>
      <c r="L20" s="458">
        <v>1209.0048345</v>
      </c>
      <c r="M20" s="612">
        <v>4.99</v>
      </c>
      <c r="N20" s="458">
        <v>556.37996276000001</v>
      </c>
      <c r="O20" s="612">
        <v>3.16</v>
      </c>
      <c r="P20" s="458">
        <v>3546.0875337299999</v>
      </c>
      <c r="Q20" s="612">
        <v>9.8000000000000007</v>
      </c>
      <c r="R20" s="458">
        <v>1458.7449846699999</v>
      </c>
      <c r="S20" s="612">
        <v>9.27</v>
      </c>
      <c r="T20" s="458">
        <v>1077.5591257000001</v>
      </c>
      <c r="U20" s="612">
        <v>8.44</v>
      </c>
      <c r="V20" s="458">
        <v>1598.3470025500001</v>
      </c>
      <c r="W20" s="612">
        <v>10.6</v>
      </c>
      <c r="X20" s="458">
        <v>2452.8737794200001</v>
      </c>
      <c r="Y20" s="612">
        <v>11.4</v>
      </c>
      <c r="Z20" s="458">
        <v>1295.74343428</v>
      </c>
      <c r="AA20" s="612">
        <v>10.59</v>
      </c>
      <c r="AB20" s="458">
        <v>383.06203054999997</v>
      </c>
      <c r="AC20" s="458">
        <v>4.43</v>
      </c>
      <c r="AD20" s="458">
        <v>843.41039076000004</v>
      </c>
      <c r="AE20" s="613">
        <v>8.26</v>
      </c>
    </row>
    <row r="21" spans="1:31" ht="15" customHeight="1">
      <c r="A21" s="896"/>
      <c r="B21" s="711"/>
      <c r="C21" s="612"/>
      <c r="D21" s="458"/>
      <c r="E21" s="612"/>
      <c r="F21" s="458"/>
      <c r="G21" s="612"/>
      <c r="H21" s="458"/>
      <c r="I21" s="612"/>
      <c r="J21" s="458"/>
      <c r="K21" s="612"/>
      <c r="L21" s="458"/>
      <c r="M21" s="612"/>
      <c r="N21" s="458"/>
      <c r="O21" s="612"/>
      <c r="P21" s="458"/>
      <c r="Q21" s="612"/>
      <c r="R21" s="458"/>
      <c r="S21" s="612"/>
      <c r="T21" s="458"/>
      <c r="U21" s="612"/>
      <c r="V21" s="458"/>
      <c r="W21" s="612"/>
      <c r="X21" s="458"/>
      <c r="Y21" s="612"/>
      <c r="Z21" s="458"/>
      <c r="AA21" s="612"/>
      <c r="AB21" s="458"/>
      <c r="AC21" s="458"/>
      <c r="AD21" s="458"/>
      <c r="AE21" s="613"/>
    </row>
    <row r="22" spans="1:31" s="517" customFormat="1" ht="15" customHeight="1">
      <c r="A22" s="635" t="s">
        <v>619</v>
      </c>
      <c r="B22" s="597">
        <v>11672459.174000001</v>
      </c>
      <c r="C22" s="605">
        <v>1.3033108813938783</v>
      </c>
      <c r="D22" s="452">
        <v>12857392.164999999</v>
      </c>
      <c r="E22" s="605">
        <v>1.0831820394971985</v>
      </c>
      <c r="F22" s="452">
        <v>13291070.218000002</v>
      </c>
      <c r="G22" s="605">
        <v>0.84520720087583834</v>
      </c>
      <c r="H22" s="452">
        <v>24730205.836998057</v>
      </c>
      <c r="I22" s="605">
        <v>0.49694980446508902</v>
      </c>
      <c r="J22" s="452">
        <v>1799430.3353428801</v>
      </c>
      <c r="K22" s="605">
        <v>0.42</v>
      </c>
      <c r="L22" s="452">
        <v>2203595.4517581901</v>
      </c>
      <c r="M22" s="605">
        <v>0.45</v>
      </c>
      <c r="N22" s="452">
        <v>3120977.2623783201</v>
      </c>
      <c r="O22" s="605">
        <v>0.56000000000000005</v>
      </c>
      <c r="P22" s="452">
        <v>2204604.3158807401</v>
      </c>
      <c r="Q22" s="605">
        <v>0.52</v>
      </c>
      <c r="R22" s="452">
        <v>2035425.7307122201</v>
      </c>
      <c r="S22" s="605">
        <v>0.59</v>
      </c>
      <c r="T22" s="452">
        <v>2187361.4501539101</v>
      </c>
      <c r="U22" s="605">
        <v>0.62</v>
      </c>
      <c r="V22" s="452">
        <v>2361520.3453567601</v>
      </c>
      <c r="W22" s="605">
        <v>0.56999999999999995</v>
      </c>
      <c r="X22" s="452">
        <v>2249958.9328467199</v>
      </c>
      <c r="Y22" s="605">
        <v>0.56999999999999995</v>
      </c>
      <c r="Z22" s="452">
        <v>2583661.74546522</v>
      </c>
      <c r="AA22" s="605">
        <v>0.81</v>
      </c>
      <c r="AB22" s="452">
        <v>2002607.3214557299</v>
      </c>
      <c r="AC22" s="452">
        <v>0.83</v>
      </c>
      <c r="AD22" s="452">
        <v>2566159.9174656202</v>
      </c>
      <c r="AE22" s="606">
        <v>0.85</v>
      </c>
    </row>
    <row r="23" spans="1:31" ht="15" customHeight="1">
      <c r="A23" s="631" t="s">
        <v>615</v>
      </c>
      <c r="B23" s="597">
        <v>208820.52799999999</v>
      </c>
      <c r="C23" s="605">
        <v>0.6469949803019367</v>
      </c>
      <c r="D23" s="452">
        <v>32392.004000000001</v>
      </c>
      <c r="E23" s="605">
        <v>2.518683308386847</v>
      </c>
      <c r="F23" s="452">
        <v>114114.004</v>
      </c>
      <c r="G23" s="605">
        <v>1.2894127534075481</v>
      </c>
      <c r="H23" s="452">
        <v>55171.649550747003</v>
      </c>
      <c r="I23" s="605">
        <v>2.0262786954543595</v>
      </c>
      <c r="J23" s="452">
        <v>1192.5146335100001</v>
      </c>
      <c r="K23" s="605">
        <v>0.31</v>
      </c>
      <c r="L23" s="452">
        <v>2461.1265322999998</v>
      </c>
      <c r="M23" s="605">
        <v>0.16</v>
      </c>
      <c r="N23" s="452">
        <v>6075.27461735</v>
      </c>
      <c r="O23" s="605">
        <v>7.0000000000000007E-2</v>
      </c>
      <c r="P23" s="452">
        <v>2322.8847847000002</v>
      </c>
      <c r="Q23" s="605">
        <v>1.1299999999999999</v>
      </c>
      <c r="R23" s="452">
        <v>1394.70892667</v>
      </c>
      <c r="S23" s="605">
        <v>0.28999999999999998</v>
      </c>
      <c r="T23" s="452">
        <v>1973.12216962</v>
      </c>
      <c r="U23" s="605">
        <v>0.02</v>
      </c>
      <c r="V23" s="452">
        <v>5382.42813931</v>
      </c>
      <c r="W23" s="605">
        <v>0.21</v>
      </c>
      <c r="X23" s="452">
        <v>3296.82279053</v>
      </c>
      <c r="Y23" s="605">
        <v>3.61</v>
      </c>
      <c r="Z23" s="452">
        <v>2012.0909642399999</v>
      </c>
      <c r="AA23" s="605">
        <v>1.06</v>
      </c>
      <c r="AB23" s="452">
        <v>1099.13058168</v>
      </c>
      <c r="AC23" s="452">
        <v>0.2</v>
      </c>
      <c r="AD23" s="452">
        <v>10858.434828240001</v>
      </c>
      <c r="AE23" s="606">
        <v>0.55000000000000004</v>
      </c>
    </row>
    <row r="24" spans="1:31" s="961" customFormat="1" ht="15" customHeight="1">
      <c r="A24" s="564" t="s">
        <v>398</v>
      </c>
      <c r="B24" s="711"/>
      <c r="C24" s="612"/>
      <c r="D24" s="458"/>
      <c r="E24" s="612"/>
      <c r="F24" s="458"/>
      <c r="G24" s="612"/>
      <c r="H24" s="458"/>
      <c r="I24" s="612"/>
      <c r="J24" s="458"/>
      <c r="K24" s="612"/>
      <c r="L24" s="458"/>
      <c r="M24" s="612"/>
      <c r="N24" s="458"/>
      <c r="O24" s="612"/>
      <c r="P24" s="458"/>
      <c r="Q24" s="612"/>
      <c r="R24" s="458"/>
      <c r="S24" s="612"/>
      <c r="T24" s="458"/>
      <c r="U24" s="612"/>
      <c r="V24" s="458"/>
      <c r="W24" s="612"/>
      <c r="X24" s="458"/>
      <c r="Y24" s="612"/>
      <c r="Z24" s="458"/>
      <c r="AA24" s="612"/>
      <c r="AB24" s="458"/>
      <c r="AC24" s="458"/>
      <c r="AD24" s="458"/>
      <c r="AE24" s="613"/>
    </row>
    <row r="25" spans="1:31" s="961" customFormat="1" ht="15" customHeight="1">
      <c r="A25" s="908" t="s">
        <v>616</v>
      </c>
      <c r="B25" s="711">
        <v>65763.353000000003</v>
      </c>
      <c r="C25" s="612">
        <v>0.14556471291845477</v>
      </c>
      <c r="D25" s="458">
        <v>609.17699999999991</v>
      </c>
      <c r="E25" s="612">
        <v>9.7264670202584821E-2</v>
      </c>
      <c r="F25" s="458">
        <v>56.683000000000007</v>
      </c>
      <c r="G25" s="612">
        <v>0.1</v>
      </c>
      <c r="H25" s="458">
        <v>1353.98959685</v>
      </c>
      <c r="I25" s="612">
        <v>3.6257169151602119E-2</v>
      </c>
      <c r="J25" s="458">
        <v>145.02233827000001</v>
      </c>
      <c r="K25" s="612">
        <v>0.05</v>
      </c>
      <c r="L25" s="458">
        <v>509.77447138000002</v>
      </c>
      <c r="M25" s="612">
        <v>0.01</v>
      </c>
      <c r="N25" s="458">
        <v>110.36596686</v>
      </c>
      <c r="O25" s="612">
        <v>0.06</v>
      </c>
      <c r="P25" s="458">
        <v>150.12193038000001</v>
      </c>
      <c r="Q25" s="612">
        <v>0.05</v>
      </c>
      <c r="R25" s="458">
        <v>459.23899231000001</v>
      </c>
      <c r="S25" s="612">
        <v>0.04</v>
      </c>
      <c r="T25" s="458">
        <v>497.89056891000001</v>
      </c>
      <c r="U25" s="612">
        <v>0.05</v>
      </c>
      <c r="V25" s="458">
        <v>489.72272032000001</v>
      </c>
      <c r="W25" s="612">
        <v>0.03</v>
      </c>
      <c r="X25" s="458">
        <v>226.81354958</v>
      </c>
      <c r="Y25" s="612">
        <v>0.04</v>
      </c>
      <c r="Z25" s="458">
        <v>240.80477275000001</v>
      </c>
      <c r="AA25" s="612">
        <v>0.03</v>
      </c>
      <c r="AB25" s="458">
        <v>322.55303105000002</v>
      </c>
      <c r="AC25" s="458">
        <v>0.04</v>
      </c>
      <c r="AD25" s="458">
        <v>443.90582883000002</v>
      </c>
      <c r="AE25" s="613">
        <v>0.04</v>
      </c>
    </row>
    <row r="26" spans="1:31" ht="15" customHeight="1">
      <c r="A26" s="908" t="s">
        <v>425</v>
      </c>
      <c r="B26" s="711">
        <v>143057.17499999999</v>
      </c>
      <c r="C26" s="612">
        <v>0.87750236784698155</v>
      </c>
      <c r="D26" s="458">
        <v>31782.827000000001</v>
      </c>
      <c r="E26" s="612">
        <v>2.565094300768147</v>
      </c>
      <c r="F26" s="458">
        <v>114057.321</v>
      </c>
      <c r="G26" s="612">
        <v>1.2900038551668243</v>
      </c>
      <c r="H26" s="458">
        <v>53817.659953897004</v>
      </c>
      <c r="I26" s="612">
        <v>2.0763453175711462</v>
      </c>
      <c r="J26" s="458">
        <v>1047.49229524</v>
      </c>
      <c r="K26" s="612">
        <v>0.34</v>
      </c>
      <c r="L26" s="458">
        <v>1951.35206092</v>
      </c>
      <c r="M26" s="612">
        <v>0.2</v>
      </c>
      <c r="N26" s="458">
        <v>5964.9086504899997</v>
      </c>
      <c r="O26" s="612">
        <v>7.0000000000000007E-2</v>
      </c>
      <c r="P26" s="458">
        <v>2172.7628543199999</v>
      </c>
      <c r="Q26" s="612">
        <v>1.2</v>
      </c>
      <c r="R26" s="458">
        <v>935.46993436000002</v>
      </c>
      <c r="S26" s="612">
        <v>0.41</v>
      </c>
      <c r="T26" s="458">
        <v>1475.2316007100001</v>
      </c>
      <c r="U26" s="612">
        <v>0.01</v>
      </c>
      <c r="V26" s="458">
        <v>4892.70541899</v>
      </c>
      <c r="W26" s="612">
        <v>0.22</v>
      </c>
      <c r="X26" s="458">
        <v>3070.0092409499998</v>
      </c>
      <c r="Y26" s="612">
        <v>3.88</v>
      </c>
      <c r="Z26" s="458">
        <v>1771.28619149</v>
      </c>
      <c r="AA26" s="612">
        <v>1.2</v>
      </c>
      <c r="AB26" s="458">
        <v>776.57755063000002</v>
      </c>
      <c r="AC26" s="458">
        <v>0.27</v>
      </c>
      <c r="AD26" s="458">
        <v>10414.52899941</v>
      </c>
      <c r="AE26" s="613">
        <v>0.56999999999999995</v>
      </c>
    </row>
    <row r="27" spans="1:31" ht="15" customHeight="1">
      <c r="A27" s="631" t="s">
        <v>617</v>
      </c>
      <c r="B27" s="597">
        <v>11440862.809</v>
      </c>
      <c r="C27" s="605">
        <v>1.3146779592416664</v>
      </c>
      <c r="D27" s="452">
        <v>12813894.068000002</v>
      </c>
      <c r="E27" s="605">
        <v>1.080351363163774</v>
      </c>
      <c r="F27" s="452">
        <v>13151561.190000001</v>
      </c>
      <c r="G27" s="605">
        <v>0.84248934353321414</v>
      </c>
      <c r="H27" s="452">
        <v>24630460.732288472</v>
      </c>
      <c r="I27" s="605">
        <v>0.49382752553764631</v>
      </c>
      <c r="J27" s="452">
        <v>1794327.0829604401</v>
      </c>
      <c r="K27" s="605">
        <v>0.42</v>
      </c>
      <c r="L27" s="452">
        <v>2197315.6699986998</v>
      </c>
      <c r="M27" s="605">
        <v>0.45</v>
      </c>
      <c r="N27" s="452">
        <v>3110695.15905442</v>
      </c>
      <c r="O27" s="605">
        <v>0.56000000000000005</v>
      </c>
      <c r="P27" s="452">
        <v>2195610.3774997401</v>
      </c>
      <c r="Q27" s="605">
        <v>0.52</v>
      </c>
      <c r="R27" s="452">
        <v>2025387.23939178</v>
      </c>
      <c r="S27" s="605">
        <v>0.59</v>
      </c>
      <c r="T27" s="452">
        <v>2178877.7561901999</v>
      </c>
      <c r="U27" s="605">
        <v>0.62</v>
      </c>
      <c r="V27" s="452">
        <v>2345578.9091077801</v>
      </c>
      <c r="W27" s="605">
        <v>0.56999999999999995</v>
      </c>
      <c r="X27" s="452">
        <v>2242599.5923049902</v>
      </c>
      <c r="Y27" s="605">
        <v>0.56999999999999995</v>
      </c>
      <c r="Z27" s="452">
        <v>2572108.4203294301</v>
      </c>
      <c r="AA27" s="605">
        <v>0.81</v>
      </c>
      <c r="AB27" s="452">
        <v>1997154.57120822</v>
      </c>
      <c r="AC27" s="452">
        <v>0.83</v>
      </c>
      <c r="AD27" s="452">
        <v>2551722.7604406001</v>
      </c>
      <c r="AE27" s="606">
        <v>0.85</v>
      </c>
    </row>
    <row r="28" spans="1:31" ht="15" customHeight="1">
      <c r="A28" s="564" t="s">
        <v>398</v>
      </c>
      <c r="B28" s="711"/>
      <c r="C28" s="612"/>
      <c r="D28" s="458"/>
      <c r="E28" s="612"/>
      <c r="F28" s="458"/>
      <c r="G28" s="612"/>
      <c r="H28" s="458"/>
      <c r="I28" s="612"/>
      <c r="J28" s="458"/>
      <c r="K28" s="612"/>
      <c r="L28" s="458"/>
      <c r="M28" s="612"/>
      <c r="N28" s="458"/>
      <c r="O28" s="612"/>
      <c r="P28" s="458"/>
      <c r="Q28" s="612"/>
      <c r="R28" s="458"/>
      <c r="S28" s="612"/>
      <c r="T28" s="458"/>
      <c r="U28" s="612"/>
      <c r="V28" s="458"/>
      <c r="W28" s="612"/>
      <c r="X28" s="458"/>
      <c r="Y28" s="612"/>
      <c r="Z28" s="458"/>
      <c r="AA28" s="612"/>
      <c r="AB28" s="458"/>
      <c r="AC28" s="458"/>
      <c r="AD28" s="458"/>
      <c r="AE28" s="613"/>
    </row>
    <row r="29" spans="1:31" ht="15" customHeight="1">
      <c r="A29" s="908" t="s">
        <v>616</v>
      </c>
      <c r="B29" s="711">
        <v>7156789.3600000003</v>
      </c>
      <c r="C29" s="612">
        <v>1.0848919353412407</v>
      </c>
      <c r="D29" s="458">
        <v>7419981.6470000008</v>
      </c>
      <c r="E29" s="612">
        <v>0.95886953164858657</v>
      </c>
      <c r="F29" s="458">
        <v>7423134.8320000013</v>
      </c>
      <c r="G29" s="612">
        <v>0.61087716609321574</v>
      </c>
      <c r="H29" s="458">
        <v>18819738.93918173</v>
      </c>
      <c r="I29" s="612">
        <v>0.35261811893563322</v>
      </c>
      <c r="J29" s="458">
        <v>1360336.2101147999</v>
      </c>
      <c r="K29" s="612">
        <v>0.31</v>
      </c>
      <c r="L29" s="458">
        <v>1558402.18064545</v>
      </c>
      <c r="M29" s="612">
        <v>0.32</v>
      </c>
      <c r="N29" s="458">
        <v>1590245.5903173001</v>
      </c>
      <c r="O29" s="612">
        <v>0.34</v>
      </c>
      <c r="P29" s="458">
        <v>1469233.7765438601</v>
      </c>
      <c r="Q29" s="612">
        <v>0.37</v>
      </c>
      <c r="R29" s="458">
        <v>1376337.4721160801</v>
      </c>
      <c r="S29" s="612">
        <v>0.5</v>
      </c>
      <c r="T29" s="458">
        <v>1561281.89702134</v>
      </c>
      <c r="U29" s="612">
        <v>0.54</v>
      </c>
      <c r="V29" s="458">
        <v>1687212.8032211901</v>
      </c>
      <c r="W29" s="612">
        <v>0.49</v>
      </c>
      <c r="X29" s="458">
        <v>1689146.11459489</v>
      </c>
      <c r="Y29" s="612">
        <v>0.47</v>
      </c>
      <c r="Z29" s="458">
        <v>2015781.1737752899</v>
      </c>
      <c r="AA29" s="612">
        <v>0.8</v>
      </c>
      <c r="AB29" s="458">
        <v>1383249.49250084</v>
      </c>
      <c r="AC29" s="458">
        <v>0.82</v>
      </c>
      <c r="AD29" s="458">
        <v>1754999.6411663101</v>
      </c>
      <c r="AE29" s="613">
        <v>0.86</v>
      </c>
    </row>
    <row r="30" spans="1:31" s="961" customFormat="1" ht="15" customHeight="1">
      <c r="A30" s="908" t="s">
        <v>425</v>
      </c>
      <c r="B30" s="711">
        <v>4284073.449</v>
      </c>
      <c r="C30" s="612">
        <v>1.6985486352477333</v>
      </c>
      <c r="D30" s="458">
        <v>5393912.4210000001</v>
      </c>
      <c r="E30" s="612">
        <v>1.2474643768599667</v>
      </c>
      <c r="F30" s="458">
        <v>5728426.3579999991</v>
      </c>
      <c r="G30" s="612">
        <v>1.1426221050322176</v>
      </c>
      <c r="H30" s="458">
        <v>5810721.7931067394</v>
      </c>
      <c r="I30" s="612">
        <v>0.95117590025406695</v>
      </c>
      <c r="J30" s="458">
        <v>433990.87284564099</v>
      </c>
      <c r="K30" s="612">
        <v>0.78</v>
      </c>
      <c r="L30" s="458">
        <v>638913.48935324897</v>
      </c>
      <c r="M30" s="612">
        <v>0.78</v>
      </c>
      <c r="N30" s="458">
        <v>1520449.5687371199</v>
      </c>
      <c r="O30" s="612">
        <v>0.8</v>
      </c>
      <c r="P30" s="458">
        <v>726376.60095587606</v>
      </c>
      <c r="Q30" s="612">
        <v>0.83</v>
      </c>
      <c r="R30" s="458">
        <v>649049.76727570395</v>
      </c>
      <c r="S30" s="612">
        <v>0.78</v>
      </c>
      <c r="T30" s="458">
        <v>617595.85916885803</v>
      </c>
      <c r="U30" s="612">
        <v>0.81</v>
      </c>
      <c r="V30" s="458">
        <v>658366.10588660301</v>
      </c>
      <c r="W30" s="612">
        <v>0.79</v>
      </c>
      <c r="X30" s="458">
        <v>553453.47771010001</v>
      </c>
      <c r="Y30" s="612">
        <v>0.86</v>
      </c>
      <c r="Z30" s="458">
        <v>556327.24655414105</v>
      </c>
      <c r="AA30" s="612">
        <v>0.84</v>
      </c>
      <c r="AB30" s="458">
        <v>613905.07870737999</v>
      </c>
      <c r="AC30" s="458">
        <v>0.86</v>
      </c>
      <c r="AD30" s="458">
        <v>796723.11927429005</v>
      </c>
      <c r="AE30" s="613">
        <v>0.82</v>
      </c>
    </row>
    <row r="31" spans="1:31" ht="15" customHeight="1">
      <c r="A31" s="631" t="s">
        <v>620</v>
      </c>
      <c r="B31" s="597">
        <v>22775.836999999996</v>
      </c>
      <c r="C31" s="605">
        <v>1.6107882665300075</v>
      </c>
      <c r="D31" s="452">
        <v>11106.092999999999</v>
      </c>
      <c r="E31" s="605">
        <v>0.16235631198118008</v>
      </c>
      <c r="F31" s="452">
        <v>25395.024000000005</v>
      </c>
      <c r="G31" s="605">
        <v>0.25666642803724066</v>
      </c>
      <c r="H31" s="452">
        <v>44573.455158835997</v>
      </c>
      <c r="I31" s="605">
        <v>0.32930677393861302</v>
      </c>
      <c r="J31" s="452">
        <v>3910.7377489300002</v>
      </c>
      <c r="K31" s="605">
        <v>0.01</v>
      </c>
      <c r="L31" s="452">
        <v>3818.6552271800001</v>
      </c>
      <c r="M31" s="605">
        <v>0.22</v>
      </c>
      <c r="N31" s="452">
        <v>4206.8287065599998</v>
      </c>
      <c r="O31" s="605">
        <v>0.27</v>
      </c>
      <c r="P31" s="452">
        <v>6671.0535963000002</v>
      </c>
      <c r="Q31" s="605">
        <v>0.48</v>
      </c>
      <c r="R31" s="452">
        <v>8643.7823937499998</v>
      </c>
      <c r="S31" s="605">
        <v>0.57999999999999996</v>
      </c>
      <c r="T31" s="452">
        <v>6510.5717940799996</v>
      </c>
      <c r="U31" s="605">
        <v>0.26</v>
      </c>
      <c r="V31" s="452">
        <v>10559.008109689999</v>
      </c>
      <c r="W31" s="605">
        <v>0.62</v>
      </c>
      <c r="X31" s="452">
        <v>4062.5177512</v>
      </c>
      <c r="Y31" s="605">
        <v>0.71</v>
      </c>
      <c r="Z31" s="452">
        <v>9541.2341715500006</v>
      </c>
      <c r="AA31" s="605">
        <v>0.7</v>
      </c>
      <c r="AB31" s="452">
        <v>4353.6196658299996</v>
      </c>
      <c r="AC31" s="452">
        <v>0.27</v>
      </c>
      <c r="AD31" s="452">
        <v>3578.7221967800001</v>
      </c>
      <c r="AE31" s="606">
        <v>0.66</v>
      </c>
    </row>
    <row r="32" spans="1:31" ht="15" customHeight="1">
      <c r="A32" s="564" t="s">
        <v>398</v>
      </c>
      <c r="B32" s="711"/>
      <c r="C32" s="612"/>
      <c r="D32" s="458"/>
      <c r="E32" s="612"/>
      <c r="F32" s="458"/>
      <c r="G32" s="612"/>
      <c r="H32" s="458"/>
      <c r="I32" s="612"/>
      <c r="J32" s="458"/>
      <c r="K32" s="612"/>
      <c r="L32" s="458"/>
      <c r="M32" s="612"/>
      <c r="N32" s="458"/>
      <c r="O32" s="612"/>
      <c r="P32" s="458"/>
      <c r="Q32" s="612"/>
      <c r="R32" s="458"/>
      <c r="S32" s="612"/>
      <c r="T32" s="458"/>
      <c r="U32" s="612"/>
      <c r="V32" s="458"/>
      <c r="W32" s="612"/>
      <c r="X32" s="458"/>
      <c r="Y32" s="612"/>
      <c r="Z32" s="458"/>
      <c r="AA32" s="612"/>
      <c r="AB32" s="458"/>
      <c r="AC32" s="458"/>
      <c r="AD32" s="458"/>
      <c r="AE32" s="613"/>
    </row>
    <row r="33" spans="1:31" ht="15" customHeight="1">
      <c r="A33" s="908" t="s">
        <v>616</v>
      </c>
      <c r="B33" s="711">
        <v>16235.735000000002</v>
      </c>
      <c r="C33" s="612">
        <v>1.1313846462756381</v>
      </c>
      <c r="D33" s="458">
        <v>10958.841</v>
      </c>
      <c r="E33" s="612">
        <v>0.13499057062694861</v>
      </c>
      <c r="F33" s="458">
        <v>24118.891</v>
      </c>
      <c r="G33" s="612">
        <v>0.23518965279124981</v>
      </c>
      <c r="H33" s="458">
        <v>41640.245371705998</v>
      </c>
      <c r="I33" s="612">
        <v>0.32742802854081426</v>
      </c>
      <c r="J33" s="458">
        <v>3886.97044925</v>
      </c>
      <c r="K33" s="612">
        <v>0.01</v>
      </c>
      <c r="L33" s="458">
        <v>3805.04104818</v>
      </c>
      <c r="M33" s="612">
        <v>0.22</v>
      </c>
      <c r="N33" s="458">
        <v>3674.6166399799999</v>
      </c>
      <c r="O33" s="612">
        <v>0.27</v>
      </c>
      <c r="P33" s="458">
        <v>4481.2972622200004</v>
      </c>
      <c r="Q33" s="612">
        <v>0.51</v>
      </c>
      <c r="R33" s="458">
        <v>8180.8602519799997</v>
      </c>
      <c r="S33" s="612">
        <v>0.6</v>
      </c>
      <c r="T33" s="458">
        <v>5936.8621556899998</v>
      </c>
      <c r="U33" s="612">
        <v>0.19</v>
      </c>
      <c r="V33" s="458">
        <v>9617.4469690099995</v>
      </c>
      <c r="W33" s="612">
        <v>0.61</v>
      </c>
      <c r="X33" s="458">
        <v>3689.6497220199999</v>
      </c>
      <c r="Y33" s="612">
        <v>0.68</v>
      </c>
      <c r="Z33" s="458">
        <v>9537.60261034</v>
      </c>
      <c r="AA33" s="612">
        <v>0.7</v>
      </c>
      <c r="AB33" s="458">
        <v>3697.5923792600001</v>
      </c>
      <c r="AC33" s="458">
        <v>0.14000000000000001</v>
      </c>
      <c r="AD33" s="458">
        <v>3478.24717156</v>
      </c>
      <c r="AE33" s="613">
        <v>0.67</v>
      </c>
    </row>
    <row r="34" spans="1:31" ht="15" customHeight="1">
      <c r="A34" s="908" t="s">
        <v>425</v>
      </c>
      <c r="B34" s="711">
        <v>6540.1020000000017</v>
      </c>
      <c r="C34" s="612">
        <v>2.8009027535044551</v>
      </c>
      <c r="D34" s="458">
        <v>147.25200000000001</v>
      </c>
      <c r="E34" s="612">
        <v>2.1989793007904814</v>
      </c>
      <c r="F34" s="458">
        <v>1276.1329999999998</v>
      </c>
      <c r="G34" s="612">
        <v>0.66257709815512977</v>
      </c>
      <c r="H34" s="458">
        <v>2933.2097871300002</v>
      </c>
      <c r="I34" s="612">
        <v>0.35597769931822909</v>
      </c>
      <c r="J34" s="458">
        <v>23.767299680000001</v>
      </c>
      <c r="K34" s="612">
        <v>0.09</v>
      </c>
      <c r="L34" s="458">
        <v>13.614179</v>
      </c>
      <c r="M34" s="612">
        <v>0.14000000000000001</v>
      </c>
      <c r="N34" s="458">
        <v>532.21206658000006</v>
      </c>
      <c r="O34" s="612">
        <v>0.31</v>
      </c>
      <c r="P34" s="458">
        <v>2189.7563340800002</v>
      </c>
      <c r="Q34" s="612">
        <v>0.42</v>
      </c>
      <c r="R34" s="458">
        <v>462.92214177</v>
      </c>
      <c r="S34" s="612">
        <v>0.31</v>
      </c>
      <c r="T34" s="458">
        <v>573.70963839000001</v>
      </c>
      <c r="U34" s="612">
        <v>0.95</v>
      </c>
      <c r="V34" s="458">
        <v>941.56114067999999</v>
      </c>
      <c r="W34" s="612">
        <v>0.77</v>
      </c>
      <c r="X34" s="458">
        <v>372.86802918000001</v>
      </c>
      <c r="Y34" s="612">
        <v>0.96</v>
      </c>
      <c r="Z34" s="458">
        <v>3.6315612100000001</v>
      </c>
      <c r="AA34" s="612">
        <v>0.94</v>
      </c>
      <c r="AB34" s="458">
        <v>656.02728657</v>
      </c>
      <c r="AC34" s="458">
        <v>1</v>
      </c>
      <c r="AD34" s="458">
        <v>100.47502522000001</v>
      </c>
      <c r="AE34" s="613">
        <v>0.43</v>
      </c>
    </row>
    <row r="35" spans="1:31" s="961" customFormat="1" ht="15" customHeight="1">
      <c r="A35" s="896"/>
      <c r="B35" s="711"/>
      <c r="C35" s="612"/>
      <c r="D35" s="458"/>
      <c r="E35" s="612"/>
      <c r="F35" s="458"/>
      <c r="G35" s="612"/>
      <c r="H35" s="458"/>
      <c r="I35" s="612"/>
      <c r="J35" s="458"/>
      <c r="K35" s="612"/>
      <c r="L35" s="458"/>
      <c r="M35" s="612"/>
      <c r="N35" s="458"/>
      <c r="O35" s="612"/>
      <c r="P35" s="458"/>
      <c r="Q35" s="612"/>
      <c r="R35" s="458"/>
      <c r="S35" s="612"/>
      <c r="T35" s="458"/>
      <c r="U35" s="612"/>
      <c r="V35" s="458"/>
      <c r="W35" s="612"/>
      <c r="X35" s="458"/>
      <c r="Y35" s="612"/>
      <c r="Z35" s="458"/>
      <c r="AA35" s="612"/>
      <c r="AB35" s="458"/>
      <c r="AC35" s="458"/>
      <c r="AD35" s="458"/>
      <c r="AE35" s="613"/>
    </row>
    <row r="36" spans="1:31" s="517" customFormat="1" ht="15" customHeight="1">
      <c r="A36" s="635" t="s">
        <v>621</v>
      </c>
      <c r="B36" s="597">
        <v>177876.83799999999</v>
      </c>
      <c r="C36" s="605">
        <v>3.7932816874111519</v>
      </c>
      <c r="D36" s="452">
        <v>220507.23</v>
      </c>
      <c r="E36" s="605">
        <v>4.1952605980311839</v>
      </c>
      <c r="F36" s="452">
        <v>263755.11200000002</v>
      </c>
      <c r="G36" s="605">
        <v>2.8726506692313896</v>
      </c>
      <c r="H36" s="452">
        <v>466143.951421295</v>
      </c>
      <c r="I36" s="605">
        <v>2.1958697890405161</v>
      </c>
      <c r="J36" s="452">
        <v>45651.720254959997</v>
      </c>
      <c r="K36" s="605">
        <v>2.41</v>
      </c>
      <c r="L36" s="452">
        <v>51797.564094419999</v>
      </c>
      <c r="M36" s="605">
        <v>2.38</v>
      </c>
      <c r="N36" s="452">
        <v>59766.312995580003</v>
      </c>
      <c r="O36" s="605">
        <v>2.65</v>
      </c>
      <c r="P36" s="452">
        <v>44051.765930670001</v>
      </c>
      <c r="Q36" s="605">
        <v>2.4300000000000002</v>
      </c>
      <c r="R36" s="452">
        <v>43594.55923038</v>
      </c>
      <c r="S36" s="605">
        <v>2.91</v>
      </c>
      <c r="T36" s="452">
        <v>35501.463098640001</v>
      </c>
      <c r="U36" s="605">
        <v>3.18</v>
      </c>
      <c r="V36" s="452">
        <v>47093.579672150001</v>
      </c>
      <c r="W36" s="605">
        <v>3.1</v>
      </c>
      <c r="X36" s="452">
        <v>350542.50596586999</v>
      </c>
      <c r="Y36" s="605">
        <v>10.210000000000001</v>
      </c>
      <c r="Z36" s="452">
        <v>16085.308122930001</v>
      </c>
      <c r="AA36" s="605">
        <v>3.07</v>
      </c>
      <c r="AB36" s="452">
        <v>21123.751379900001</v>
      </c>
      <c r="AC36" s="452">
        <v>3.44</v>
      </c>
      <c r="AD36" s="452">
        <v>26201.506376550002</v>
      </c>
      <c r="AE36" s="606">
        <v>3.83</v>
      </c>
    </row>
    <row r="37" spans="1:31" ht="15" customHeight="1">
      <c r="A37" s="631" t="s">
        <v>615</v>
      </c>
      <c r="B37" s="597">
        <v>2531.4120000000003</v>
      </c>
      <c r="C37" s="605">
        <v>2.7001136124818878E-3</v>
      </c>
      <c r="D37" s="452">
        <v>300.58099999999996</v>
      </c>
      <c r="E37" s="605">
        <v>5.6849900692325876E-3</v>
      </c>
      <c r="F37" s="452">
        <v>537.048</v>
      </c>
      <c r="G37" s="605">
        <v>0</v>
      </c>
      <c r="H37" s="452">
        <v>919.43563910499995</v>
      </c>
      <c r="I37" s="605">
        <v>0</v>
      </c>
      <c r="J37" s="452">
        <v>55.507146570000003</v>
      </c>
      <c r="K37" s="605">
        <v>0</v>
      </c>
      <c r="L37" s="452">
        <v>33.147752480000001</v>
      </c>
      <c r="M37" s="605">
        <v>0.01</v>
      </c>
      <c r="N37" s="452">
        <v>223.49052144000001</v>
      </c>
      <c r="O37" s="605">
        <v>0</v>
      </c>
      <c r="P37" s="452">
        <v>535.75570987000003</v>
      </c>
      <c r="Q37" s="605">
        <v>0</v>
      </c>
      <c r="R37" s="452">
        <v>1430.93347023</v>
      </c>
      <c r="S37" s="605">
        <v>0</v>
      </c>
      <c r="T37" s="452">
        <v>18.097505810000001</v>
      </c>
      <c r="U37" s="605">
        <v>0.01</v>
      </c>
      <c r="V37" s="452">
        <v>18.29816683</v>
      </c>
      <c r="W37" s="605">
        <v>0.01</v>
      </c>
      <c r="X37" s="452">
        <v>38.564033080000002</v>
      </c>
      <c r="Y37" s="605">
        <v>0.04</v>
      </c>
      <c r="Z37" s="452">
        <v>1.15121714</v>
      </c>
      <c r="AA37" s="605">
        <v>0.1</v>
      </c>
      <c r="AB37" s="452">
        <v>4.34718626</v>
      </c>
      <c r="AC37" s="452">
        <v>0.01</v>
      </c>
      <c r="AD37" s="452">
        <v>19.97907923</v>
      </c>
      <c r="AE37" s="606">
        <v>7.0000000000000007E-2</v>
      </c>
    </row>
    <row r="38" spans="1:31" ht="15" customHeight="1">
      <c r="A38" s="564" t="s">
        <v>398</v>
      </c>
      <c r="B38" s="967"/>
      <c r="C38" s="612"/>
      <c r="D38" s="968"/>
      <c r="E38" s="612"/>
      <c r="F38" s="968"/>
      <c r="G38" s="612"/>
      <c r="H38" s="968"/>
      <c r="I38" s="612"/>
      <c r="J38" s="968"/>
      <c r="K38" s="612"/>
      <c r="L38" s="968"/>
      <c r="M38" s="612"/>
      <c r="N38" s="968"/>
      <c r="O38" s="612"/>
      <c r="P38" s="968"/>
      <c r="Q38" s="612"/>
      <c r="R38" s="968"/>
      <c r="S38" s="612"/>
      <c r="T38" s="968"/>
      <c r="U38" s="612"/>
      <c r="V38" s="968"/>
      <c r="W38" s="612"/>
      <c r="X38" s="968"/>
      <c r="Y38" s="612"/>
      <c r="Z38" s="968"/>
      <c r="AA38" s="612"/>
      <c r="AB38" s="968"/>
      <c r="AC38" s="968"/>
      <c r="AD38" s="968"/>
      <c r="AE38" s="613"/>
    </row>
    <row r="39" spans="1:31" ht="15" customHeight="1">
      <c r="A39" s="908" t="s">
        <v>616</v>
      </c>
      <c r="B39" s="711">
        <v>1E-3</v>
      </c>
      <c r="C39" s="612">
        <v>0</v>
      </c>
      <c r="D39" s="458">
        <v>0</v>
      </c>
      <c r="E39" s="612">
        <v>0</v>
      </c>
      <c r="F39" s="458">
        <v>0</v>
      </c>
      <c r="G39" s="612">
        <v>0</v>
      </c>
      <c r="H39" s="458">
        <v>0</v>
      </c>
      <c r="I39" s="612">
        <v>0</v>
      </c>
      <c r="J39" s="458">
        <v>0</v>
      </c>
      <c r="K39" s="612">
        <v>0</v>
      </c>
      <c r="L39" s="458">
        <v>0</v>
      </c>
      <c r="M39" s="612">
        <v>0</v>
      </c>
      <c r="N39" s="458">
        <v>0</v>
      </c>
      <c r="O39" s="612">
        <v>0</v>
      </c>
      <c r="P39" s="458">
        <v>0</v>
      </c>
      <c r="Q39" s="612">
        <v>0</v>
      </c>
      <c r="R39" s="458">
        <v>0</v>
      </c>
      <c r="S39" s="612">
        <v>0</v>
      </c>
      <c r="T39" s="458">
        <v>0</v>
      </c>
      <c r="U39" s="612">
        <v>0.01</v>
      </c>
      <c r="V39" s="458">
        <v>0</v>
      </c>
      <c r="W39" s="612">
        <v>0.01</v>
      </c>
      <c r="X39" s="458">
        <v>0</v>
      </c>
      <c r="Y39" s="612">
        <v>0.04</v>
      </c>
      <c r="Z39" s="458">
        <v>0</v>
      </c>
      <c r="AA39" s="612">
        <v>0.04</v>
      </c>
      <c r="AB39" s="458">
        <v>0</v>
      </c>
      <c r="AC39" s="458">
        <v>0</v>
      </c>
      <c r="AD39" s="458">
        <v>0</v>
      </c>
      <c r="AE39" s="613">
        <v>0</v>
      </c>
    </row>
    <row r="40" spans="1:31" s="961" customFormat="1" ht="15" customHeight="1">
      <c r="A40" s="908" t="s">
        <v>425</v>
      </c>
      <c r="B40" s="711">
        <v>2531.4110000000005</v>
      </c>
      <c r="C40" s="612">
        <v>2.7001146791255943E-3</v>
      </c>
      <c r="D40" s="458">
        <v>300.58099999999996</v>
      </c>
      <c r="E40" s="612">
        <v>5.6849900692325876E-3</v>
      </c>
      <c r="F40" s="458">
        <v>537.048</v>
      </c>
      <c r="G40" s="612">
        <v>0</v>
      </c>
      <c r="H40" s="458">
        <v>919.43563910499995</v>
      </c>
      <c r="I40" s="612">
        <v>0</v>
      </c>
      <c r="J40" s="458">
        <v>55.507146570000003</v>
      </c>
      <c r="K40" s="612">
        <v>0</v>
      </c>
      <c r="L40" s="458">
        <v>33.147752480000001</v>
      </c>
      <c r="M40" s="612">
        <v>0.01</v>
      </c>
      <c r="N40" s="458">
        <v>223.49052144000001</v>
      </c>
      <c r="O40" s="612">
        <v>0</v>
      </c>
      <c r="P40" s="458">
        <v>535.75570987000003</v>
      </c>
      <c r="Q40" s="612">
        <v>0</v>
      </c>
      <c r="R40" s="458">
        <v>1430.93347023</v>
      </c>
      <c r="S40" s="612">
        <v>0</v>
      </c>
      <c r="T40" s="458">
        <v>18.097505810000001</v>
      </c>
      <c r="U40" s="612">
        <v>0.01</v>
      </c>
      <c r="V40" s="458">
        <v>18.29816683</v>
      </c>
      <c r="W40" s="612">
        <v>0.01</v>
      </c>
      <c r="X40" s="458">
        <v>38.564033080000002</v>
      </c>
      <c r="Y40" s="612">
        <v>0.04</v>
      </c>
      <c r="Z40" s="458">
        <v>1.15121714</v>
      </c>
      <c r="AA40" s="612">
        <v>0.1</v>
      </c>
      <c r="AB40" s="458">
        <v>4.34718626</v>
      </c>
      <c r="AC40" s="458">
        <v>0.01</v>
      </c>
      <c r="AD40" s="458">
        <v>19.97907923</v>
      </c>
      <c r="AE40" s="613">
        <v>7.0000000000000007E-2</v>
      </c>
    </row>
    <row r="41" spans="1:31" s="961" customFormat="1" ht="15" customHeight="1">
      <c r="A41" s="631" t="s">
        <v>617</v>
      </c>
      <c r="B41" s="597">
        <v>175345.22400000002</v>
      </c>
      <c r="C41" s="605">
        <v>3.8480096674888618</v>
      </c>
      <c r="D41" s="452">
        <v>220206.64899999995</v>
      </c>
      <c r="E41" s="605">
        <v>4.2009793482666371</v>
      </c>
      <c r="F41" s="452">
        <v>263218.06400000001</v>
      </c>
      <c r="G41" s="605">
        <v>2.8785117840544565</v>
      </c>
      <c r="H41" s="452">
        <v>465224.51578218996</v>
      </c>
      <c r="I41" s="605">
        <v>2.2002095451676915</v>
      </c>
      <c r="J41" s="452">
        <v>45596.213108390002</v>
      </c>
      <c r="K41" s="605">
        <v>2.4</v>
      </c>
      <c r="L41" s="452">
        <v>51764.416341939999</v>
      </c>
      <c r="M41" s="605">
        <v>2.36</v>
      </c>
      <c r="N41" s="452">
        <v>59542.822474140099</v>
      </c>
      <c r="O41" s="605">
        <v>2.65</v>
      </c>
      <c r="P41" s="452">
        <v>43516.010220800003</v>
      </c>
      <c r="Q41" s="605">
        <v>2.34</v>
      </c>
      <c r="R41" s="452">
        <v>42163.625760149996</v>
      </c>
      <c r="S41" s="605">
        <v>2.48</v>
      </c>
      <c r="T41" s="452">
        <v>35483.36559283</v>
      </c>
      <c r="U41" s="605">
        <v>2.56</v>
      </c>
      <c r="V41" s="452">
        <v>47075.281505320003</v>
      </c>
      <c r="W41" s="605">
        <v>2.89</v>
      </c>
      <c r="X41" s="452">
        <v>350503.94193278998</v>
      </c>
      <c r="Y41" s="605">
        <v>10.210000000000001</v>
      </c>
      <c r="Z41" s="452">
        <v>16084.15690579</v>
      </c>
      <c r="AA41" s="605">
        <v>3.03</v>
      </c>
      <c r="AB41" s="452">
        <v>21119.404193639999</v>
      </c>
      <c r="AC41" s="452">
        <v>3.41</v>
      </c>
      <c r="AD41" s="452">
        <v>26181.527297320001</v>
      </c>
      <c r="AE41" s="606">
        <v>3.76</v>
      </c>
    </row>
    <row r="42" spans="1:31" ht="15" customHeight="1">
      <c r="A42" s="564" t="s">
        <v>398</v>
      </c>
      <c r="B42" s="711"/>
      <c r="C42" s="612"/>
      <c r="D42" s="458"/>
      <c r="E42" s="612"/>
      <c r="F42" s="458"/>
      <c r="G42" s="612"/>
      <c r="H42" s="458"/>
      <c r="I42" s="612"/>
      <c r="J42" s="458"/>
      <c r="K42" s="612"/>
      <c r="L42" s="458"/>
      <c r="M42" s="612"/>
      <c r="N42" s="458"/>
      <c r="O42" s="612"/>
      <c r="P42" s="458"/>
      <c r="Q42" s="612"/>
      <c r="R42" s="458"/>
      <c r="S42" s="612"/>
      <c r="T42" s="458"/>
      <c r="U42" s="612"/>
      <c r="V42" s="458"/>
      <c r="W42" s="612"/>
      <c r="X42" s="458"/>
      <c r="Y42" s="612"/>
      <c r="Z42" s="458"/>
      <c r="AA42" s="612"/>
      <c r="AB42" s="458"/>
      <c r="AC42" s="458"/>
      <c r="AD42" s="458"/>
      <c r="AE42" s="613"/>
    </row>
    <row r="43" spans="1:31" ht="15" customHeight="1">
      <c r="A43" s="908" t="s">
        <v>616</v>
      </c>
      <c r="B43" s="711">
        <v>136345.00900000002</v>
      </c>
      <c r="C43" s="612">
        <v>4.5743932497008375</v>
      </c>
      <c r="D43" s="458">
        <v>182254.53900000002</v>
      </c>
      <c r="E43" s="612">
        <v>4.9610376079577359</v>
      </c>
      <c r="F43" s="458">
        <v>190662.85399999999</v>
      </c>
      <c r="G43" s="612">
        <v>3.6305426735089159</v>
      </c>
      <c r="H43" s="458">
        <v>368257.45255427103</v>
      </c>
      <c r="I43" s="612">
        <v>2.5823333852470181</v>
      </c>
      <c r="J43" s="458">
        <v>31903.13574501</v>
      </c>
      <c r="K43" s="612">
        <v>3.11</v>
      </c>
      <c r="L43" s="458">
        <v>36304.220421370002</v>
      </c>
      <c r="M43" s="612">
        <v>3.02</v>
      </c>
      <c r="N43" s="458">
        <v>42745.52829219</v>
      </c>
      <c r="O43" s="612">
        <v>3.32</v>
      </c>
      <c r="P43" s="458">
        <v>28773.087765240001</v>
      </c>
      <c r="Q43" s="612">
        <v>3.08</v>
      </c>
      <c r="R43" s="458">
        <v>28372.44127272</v>
      </c>
      <c r="S43" s="612">
        <v>3.13</v>
      </c>
      <c r="T43" s="458">
        <v>26769.540174739999</v>
      </c>
      <c r="U43" s="612">
        <v>3.1</v>
      </c>
      <c r="V43" s="458">
        <v>44140.618353010002</v>
      </c>
      <c r="W43" s="612">
        <v>3.03</v>
      </c>
      <c r="X43" s="458">
        <v>348618.44214419002</v>
      </c>
      <c r="Y43" s="612">
        <v>10.26</v>
      </c>
      <c r="Z43" s="458">
        <v>13411.40651733</v>
      </c>
      <c r="AA43" s="612">
        <v>3.52</v>
      </c>
      <c r="AB43" s="458">
        <v>19188.255181650002</v>
      </c>
      <c r="AC43" s="458">
        <v>3.6</v>
      </c>
      <c r="AD43" s="458">
        <v>23119.81380149</v>
      </c>
      <c r="AE43" s="613">
        <v>4.08</v>
      </c>
    </row>
    <row r="44" spans="1:31" ht="15" customHeight="1">
      <c r="A44" s="908" t="s">
        <v>425</v>
      </c>
      <c r="B44" s="711">
        <v>39000.214999999997</v>
      </c>
      <c r="C44" s="612">
        <v>1.3085678707155846</v>
      </c>
      <c r="D44" s="458">
        <v>37952.109999999993</v>
      </c>
      <c r="E44" s="612">
        <v>0.55100922188516011</v>
      </c>
      <c r="F44" s="458">
        <v>72555.210000000006</v>
      </c>
      <c r="G44" s="612">
        <v>0.90230145154290087</v>
      </c>
      <c r="H44" s="458">
        <v>96967.063227918974</v>
      </c>
      <c r="I44" s="612">
        <v>0.74899562547715226</v>
      </c>
      <c r="J44" s="458">
        <v>13693.07736338</v>
      </c>
      <c r="K44" s="612">
        <v>0.75</v>
      </c>
      <c r="L44" s="458">
        <v>15460.19592057</v>
      </c>
      <c r="M44" s="612">
        <v>0.8</v>
      </c>
      <c r="N44" s="458">
        <v>16797.294181950001</v>
      </c>
      <c r="O44" s="612">
        <v>0.96</v>
      </c>
      <c r="P44" s="458">
        <v>14742.922455559999</v>
      </c>
      <c r="Q44" s="612">
        <v>0.91</v>
      </c>
      <c r="R44" s="458">
        <v>13791.18448743</v>
      </c>
      <c r="S44" s="612">
        <v>1.1399999999999999</v>
      </c>
      <c r="T44" s="458">
        <v>8713.8254180900003</v>
      </c>
      <c r="U44" s="612">
        <v>0.89</v>
      </c>
      <c r="V44" s="458">
        <v>2934.66315231</v>
      </c>
      <c r="W44" s="612">
        <v>0.82</v>
      </c>
      <c r="X44" s="458">
        <v>1885.4997886000001</v>
      </c>
      <c r="Y44" s="612">
        <v>0.8</v>
      </c>
      <c r="Z44" s="458">
        <v>2672.7503884600001</v>
      </c>
      <c r="AA44" s="612">
        <v>0.57999999999999996</v>
      </c>
      <c r="AB44" s="458">
        <v>1445.4190119899999</v>
      </c>
      <c r="AC44" s="458">
        <v>0.79</v>
      </c>
      <c r="AD44" s="458">
        <v>2737.5732905499999</v>
      </c>
      <c r="AE44" s="613">
        <v>1</v>
      </c>
    </row>
    <row r="45" spans="1:31" s="961" customFormat="1" ht="15" customHeight="1">
      <c r="A45" s="631" t="s">
        <v>620</v>
      </c>
      <c r="B45" s="597">
        <v>0.20200000000000001</v>
      </c>
      <c r="C45" s="605">
        <v>0</v>
      </c>
      <c r="D45" s="452">
        <v>0</v>
      </c>
      <c r="E45" s="605">
        <v>0</v>
      </c>
      <c r="F45" s="452">
        <v>0</v>
      </c>
      <c r="G45" s="605">
        <v>0</v>
      </c>
      <c r="H45" s="452">
        <v>0</v>
      </c>
      <c r="I45" s="605">
        <v>0</v>
      </c>
      <c r="J45" s="452">
        <v>0</v>
      </c>
      <c r="K45" s="605">
        <v>0</v>
      </c>
      <c r="L45" s="452">
        <v>0</v>
      </c>
      <c r="M45" s="605">
        <v>0</v>
      </c>
      <c r="N45" s="452">
        <v>0</v>
      </c>
      <c r="O45" s="605">
        <v>0</v>
      </c>
      <c r="P45" s="452">
        <v>0</v>
      </c>
      <c r="Q45" s="605">
        <v>0</v>
      </c>
      <c r="R45" s="452">
        <v>0</v>
      </c>
      <c r="S45" s="605">
        <v>0</v>
      </c>
      <c r="T45" s="452">
        <v>0</v>
      </c>
      <c r="U45" s="605">
        <v>0</v>
      </c>
      <c r="V45" s="452">
        <v>0</v>
      </c>
      <c r="W45" s="605">
        <v>0</v>
      </c>
      <c r="X45" s="452">
        <v>0</v>
      </c>
      <c r="Y45" s="605">
        <v>0.04</v>
      </c>
      <c r="Z45" s="452">
        <v>0</v>
      </c>
      <c r="AA45" s="605">
        <v>0.04</v>
      </c>
      <c r="AB45" s="452">
        <v>0</v>
      </c>
      <c r="AC45" s="452">
        <v>0</v>
      </c>
      <c r="AD45" s="452">
        <v>0</v>
      </c>
      <c r="AE45" s="606">
        <v>0</v>
      </c>
    </row>
    <row r="46" spans="1:31" ht="15" customHeight="1">
      <c r="A46" s="564" t="s">
        <v>398</v>
      </c>
      <c r="B46" s="711"/>
      <c r="C46" s="612"/>
      <c r="D46" s="458"/>
      <c r="E46" s="612"/>
      <c r="F46" s="458"/>
      <c r="G46" s="612"/>
      <c r="H46" s="458"/>
      <c r="I46" s="612"/>
      <c r="J46" s="458"/>
      <c r="K46" s="612"/>
      <c r="L46" s="458"/>
      <c r="M46" s="612"/>
      <c r="N46" s="458"/>
      <c r="O46" s="612"/>
      <c r="P46" s="458"/>
      <c r="Q46" s="612"/>
      <c r="R46" s="458"/>
      <c r="S46" s="612"/>
      <c r="T46" s="458"/>
      <c r="U46" s="612"/>
      <c r="V46" s="458"/>
      <c r="W46" s="612"/>
      <c r="X46" s="458"/>
      <c r="Y46" s="612"/>
      <c r="Z46" s="458"/>
      <c r="AA46" s="612"/>
      <c r="AB46" s="458"/>
      <c r="AC46" s="458"/>
      <c r="AD46" s="458"/>
      <c r="AE46" s="613"/>
    </row>
    <row r="47" spans="1:31" ht="15" customHeight="1">
      <c r="A47" s="908" t="s">
        <v>616</v>
      </c>
      <c r="B47" s="711">
        <v>0.20200000000000001</v>
      </c>
      <c r="C47" s="612">
        <v>0</v>
      </c>
      <c r="D47" s="458">
        <v>0</v>
      </c>
      <c r="E47" s="612">
        <v>0</v>
      </c>
      <c r="F47" s="458">
        <v>0</v>
      </c>
      <c r="G47" s="612">
        <v>0</v>
      </c>
      <c r="H47" s="458">
        <v>0</v>
      </c>
      <c r="I47" s="612">
        <v>0</v>
      </c>
      <c r="J47" s="458">
        <v>0</v>
      </c>
      <c r="K47" s="612">
        <v>0</v>
      </c>
      <c r="L47" s="458">
        <v>0</v>
      </c>
      <c r="M47" s="612">
        <v>0</v>
      </c>
      <c r="N47" s="458">
        <v>0</v>
      </c>
      <c r="O47" s="612">
        <v>0</v>
      </c>
      <c r="P47" s="458">
        <v>0</v>
      </c>
      <c r="Q47" s="612">
        <v>0</v>
      </c>
      <c r="R47" s="458">
        <v>0</v>
      </c>
      <c r="S47" s="612">
        <v>0</v>
      </c>
      <c r="T47" s="458">
        <v>0</v>
      </c>
      <c r="U47" s="612">
        <v>0</v>
      </c>
      <c r="V47" s="458">
        <v>0</v>
      </c>
      <c r="W47" s="612">
        <v>0</v>
      </c>
      <c r="X47" s="458">
        <v>0</v>
      </c>
      <c r="Y47" s="612">
        <v>0.04</v>
      </c>
      <c r="Z47" s="458">
        <v>0</v>
      </c>
      <c r="AA47" s="612">
        <v>0.04</v>
      </c>
      <c r="AB47" s="458">
        <v>0</v>
      </c>
      <c r="AC47" s="458">
        <v>0</v>
      </c>
      <c r="AD47" s="458">
        <v>0</v>
      </c>
      <c r="AE47" s="613">
        <v>0</v>
      </c>
    </row>
    <row r="48" spans="1:31" ht="15" customHeight="1">
      <c r="A48" s="908" t="s">
        <v>425</v>
      </c>
      <c r="B48" s="711">
        <v>0</v>
      </c>
      <c r="C48" s="612">
        <v>0</v>
      </c>
      <c r="D48" s="458">
        <v>0</v>
      </c>
      <c r="E48" s="612">
        <v>0</v>
      </c>
      <c r="F48" s="458">
        <v>0</v>
      </c>
      <c r="G48" s="612">
        <v>0</v>
      </c>
      <c r="H48" s="458">
        <v>0</v>
      </c>
      <c r="I48" s="612">
        <v>0</v>
      </c>
      <c r="J48" s="458">
        <v>0</v>
      </c>
      <c r="K48" s="612">
        <v>0</v>
      </c>
      <c r="L48" s="458">
        <v>0</v>
      </c>
      <c r="M48" s="612">
        <v>0</v>
      </c>
      <c r="N48" s="458">
        <v>0</v>
      </c>
      <c r="O48" s="612">
        <v>0</v>
      </c>
      <c r="P48" s="458">
        <v>0</v>
      </c>
      <c r="Q48" s="612">
        <v>0</v>
      </c>
      <c r="R48" s="458">
        <v>0</v>
      </c>
      <c r="S48" s="612">
        <v>0</v>
      </c>
      <c r="T48" s="458">
        <v>0</v>
      </c>
      <c r="U48" s="612">
        <v>0</v>
      </c>
      <c r="V48" s="458">
        <v>0</v>
      </c>
      <c r="W48" s="612">
        <v>0</v>
      </c>
      <c r="X48" s="458">
        <v>0</v>
      </c>
      <c r="Y48" s="612">
        <v>0.04</v>
      </c>
      <c r="Z48" s="458">
        <v>0</v>
      </c>
      <c r="AA48" s="612">
        <v>0.04</v>
      </c>
      <c r="AB48" s="458">
        <v>0</v>
      </c>
      <c r="AC48" s="458">
        <v>0</v>
      </c>
      <c r="AD48" s="458">
        <v>0</v>
      </c>
      <c r="AE48" s="613">
        <v>0</v>
      </c>
    </row>
    <row r="49" spans="1:31" ht="15" customHeight="1">
      <c r="A49" s="640"/>
      <c r="B49" s="614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969"/>
      <c r="U49" s="969"/>
      <c r="V49" s="969"/>
      <c r="W49" s="969"/>
      <c r="X49" s="969"/>
      <c r="Y49" s="969"/>
      <c r="Z49" s="969"/>
      <c r="AA49" s="969"/>
      <c r="AB49" s="969"/>
      <c r="AC49" s="969"/>
      <c r="AD49" s="969"/>
      <c r="AE49" s="970"/>
    </row>
    <row r="50" spans="1:31" ht="14.25" customHeight="1">
      <c r="A50" s="971"/>
      <c r="B50" s="972"/>
      <c r="C50" s="940"/>
      <c r="D50" s="940"/>
      <c r="E50" s="940"/>
      <c r="F50" s="940"/>
      <c r="G50" s="940"/>
      <c r="H50" s="940"/>
      <c r="I50" s="940"/>
      <c r="J50" s="940"/>
      <c r="K50" s="940"/>
      <c r="L50" s="940"/>
      <c r="M50" s="940"/>
      <c r="N50" s="940"/>
      <c r="O50" s="940"/>
      <c r="P50" s="940"/>
      <c r="Q50" s="940"/>
      <c r="R50" s="940"/>
      <c r="S50" s="940"/>
      <c r="T50" s="940"/>
      <c r="U50" s="940"/>
      <c r="V50" s="940"/>
      <c r="W50" s="940"/>
      <c r="X50" s="940"/>
      <c r="Y50" s="940"/>
      <c r="Z50" s="940"/>
      <c r="AA50" s="940"/>
      <c r="AB50" s="940"/>
      <c r="AC50" s="940"/>
      <c r="AD50" s="940"/>
      <c r="AE50" s="941"/>
    </row>
    <row r="51" spans="1:31" ht="31.5">
      <c r="A51" s="559" t="s">
        <v>622</v>
      </c>
      <c r="B51" s="597">
        <v>254360069.73300004</v>
      </c>
      <c r="C51" s="605">
        <v>0.27230172015955406</v>
      </c>
      <c r="D51" s="452">
        <v>318252798.80499995</v>
      </c>
      <c r="E51" s="605">
        <v>6.2090108815374703E-2</v>
      </c>
      <c r="F51" s="452">
        <v>382520653.85900003</v>
      </c>
      <c r="G51" s="605">
        <v>8.073847526618555E-2</v>
      </c>
      <c r="H51" s="452">
        <v>580295008.67698014</v>
      </c>
      <c r="I51" s="605">
        <v>6.3018185549657504E-2</v>
      </c>
      <c r="J51" s="452">
        <v>41010186.900765002</v>
      </c>
      <c r="K51" s="605">
        <v>0.02</v>
      </c>
      <c r="L51" s="452">
        <v>53023518.663021602</v>
      </c>
      <c r="M51" s="605">
        <v>0.02</v>
      </c>
      <c r="N51" s="452">
        <v>58065304.625962697</v>
      </c>
      <c r="O51" s="605">
        <v>0.04</v>
      </c>
      <c r="P51" s="452">
        <v>61574393.271136299</v>
      </c>
      <c r="Q51" s="605">
        <v>0.03</v>
      </c>
      <c r="R51" s="452">
        <v>62210426.278775297</v>
      </c>
      <c r="S51" s="605">
        <v>0.05</v>
      </c>
      <c r="T51" s="452">
        <v>69521886.423558801</v>
      </c>
      <c r="U51" s="605">
        <v>0.05</v>
      </c>
      <c r="V51" s="452">
        <v>69298565.388349503</v>
      </c>
      <c r="W51" s="605">
        <v>0.05</v>
      </c>
      <c r="X51" s="452">
        <v>77730833.552420601</v>
      </c>
      <c r="Y51" s="605">
        <v>0.05</v>
      </c>
      <c r="Z51" s="452">
        <v>78366856.790468901</v>
      </c>
      <c r="AA51" s="605">
        <v>0.06</v>
      </c>
      <c r="AB51" s="452">
        <v>72891475.807703704</v>
      </c>
      <c r="AC51" s="605">
        <v>0.05</v>
      </c>
      <c r="AD51" s="452">
        <v>84532323.594292998</v>
      </c>
      <c r="AE51" s="606">
        <v>7.0000000000000007E-2</v>
      </c>
    </row>
    <row r="52" spans="1:31" s="961" customFormat="1" ht="14.25" customHeight="1">
      <c r="A52" s="744" t="s">
        <v>398</v>
      </c>
      <c r="B52" s="597"/>
      <c r="C52" s="605"/>
      <c r="D52" s="452"/>
      <c r="E52" s="605"/>
      <c r="F52" s="452"/>
      <c r="G52" s="605"/>
      <c r="H52" s="452"/>
      <c r="I52" s="605"/>
      <c r="J52" s="452"/>
      <c r="K52" s="605"/>
      <c r="L52" s="452"/>
      <c r="M52" s="605"/>
      <c r="N52" s="452"/>
      <c r="O52" s="605"/>
      <c r="P52" s="452"/>
      <c r="Q52" s="605"/>
      <c r="R52" s="452"/>
      <c r="S52" s="605"/>
      <c r="T52" s="452"/>
      <c r="U52" s="605"/>
      <c r="V52" s="452"/>
      <c r="W52" s="605"/>
      <c r="X52" s="452"/>
      <c r="Y52" s="605"/>
      <c r="Z52" s="452"/>
      <c r="AA52" s="605"/>
      <c r="AB52" s="452"/>
      <c r="AC52" s="605"/>
      <c r="AD52" s="452"/>
      <c r="AE52" s="606"/>
    </row>
    <row r="53" spans="1:31" s="962" customFormat="1" ht="14.25" customHeight="1">
      <c r="A53" s="631" t="s">
        <v>424</v>
      </c>
      <c r="B53" s="597">
        <v>215892370.59799999</v>
      </c>
      <c r="C53" s="605">
        <v>0.30637361666690027</v>
      </c>
      <c r="D53" s="452">
        <v>265967977.90099999</v>
      </c>
      <c r="E53" s="605">
        <v>7.4292617525764576E-2</v>
      </c>
      <c r="F53" s="452">
        <v>304981782.116</v>
      </c>
      <c r="G53" s="605">
        <v>0.10126550555289626</v>
      </c>
      <c r="H53" s="452">
        <v>441173658.78250057</v>
      </c>
      <c r="I53" s="605">
        <v>8.2890575632428451E-2</v>
      </c>
      <c r="J53" s="452">
        <v>31988589.268948399</v>
      </c>
      <c r="K53" s="605">
        <v>0.03</v>
      </c>
      <c r="L53" s="452">
        <v>40748786.571079701</v>
      </c>
      <c r="M53" s="605">
        <v>0.03</v>
      </c>
      <c r="N53" s="452">
        <v>43585271.696641997</v>
      </c>
      <c r="O53" s="605">
        <v>0.05</v>
      </c>
      <c r="P53" s="452">
        <v>48272040.205323003</v>
      </c>
      <c r="Q53" s="605">
        <v>0.04</v>
      </c>
      <c r="R53" s="452">
        <v>48620271.967476897</v>
      </c>
      <c r="S53" s="605">
        <v>6.0442429138341733E-2</v>
      </c>
      <c r="T53" s="452">
        <v>54811163.991739601</v>
      </c>
      <c r="U53" s="605">
        <v>6.2376724890013731E-2</v>
      </c>
      <c r="V53" s="452">
        <v>54857908.752420098</v>
      </c>
      <c r="W53" s="605">
        <v>7.0000000000000007E-2</v>
      </c>
      <c r="X53" s="452">
        <v>61604709.381080203</v>
      </c>
      <c r="Y53" s="605">
        <v>0.06</v>
      </c>
      <c r="Z53" s="452">
        <v>62527582.902806103</v>
      </c>
      <c r="AA53" s="605">
        <v>7.0000000000000007E-2</v>
      </c>
      <c r="AB53" s="452">
        <v>56781450.746309802</v>
      </c>
      <c r="AC53" s="605">
        <v>7.0000000000000007E-2</v>
      </c>
      <c r="AD53" s="452">
        <v>67046984.160049804</v>
      </c>
      <c r="AE53" s="606">
        <v>0.09</v>
      </c>
    </row>
    <row r="54" spans="1:31" ht="15.2" customHeight="1">
      <c r="A54" s="744" t="s">
        <v>402</v>
      </c>
      <c r="B54" s="711"/>
      <c r="C54" s="612"/>
      <c r="D54" s="458"/>
      <c r="E54" s="612"/>
      <c r="F54" s="458"/>
      <c r="G54" s="612"/>
      <c r="H54" s="458"/>
      <c r="I54" s="612"/>
      <c r="J54" s="458"/>
      <c r="K54" s="612"/>
      <c r="L54" s="458"/>
      <c r="M54" s="612"/>
      <c r="N54" s="458"/>
      <c r="O54" s="612"/>
      <c r="P54" s="458"/>
      <c r="Q54" s="612"/>
      <c r="R54" s="458"/>
      <c r="S54" s="612"/>
      <c r="T54" s="458"/>
      <c r="U54" s="612"/>
      <c r="V54" s="458"/>
      <c r="W54" s="612"/>
      <c r="X54" s="458"/>
      <c r="Y54" s="612"/>
      <c r="Z54" s="458"/>
      <c r="AA54" s="612"/>
      <c r="AB54" s="458"/>
      <c r="AC54" s="612"/>
      <c r="AD54" s="458"/>
      <c r="AE54" s="613"/>
    </row>
    <row r="55" spans="1:31" s="961" customFormat="1" ht="14.25" customHeight="1">
      <c r="A55" s="973" t="s">
        <v>623</v>
      </c>
      <c r="B55" s="711">
        <v>53349593.31099999</v>
      </c>
      <c r="C55" s="612">
        <v>1.1487820152297847</v>
      </c>
      <c r="D55" s="458">
        <v>13599774.159</v>
      </c>
      <c r="E55" s="612">
        <v>1.4529253960606154</v>
      </c>
      <c r="F55" s="458">
        <v>21396781.118999999</v>
      </c>
      <c r="G55" s="612">
        <v>1.4434009573045257</v>
      </c>
      <c r="H55" s="458">
        <v>24867643.451039903</v>
      </c>
      <c r="I55" s="612">
        <v>1.4705510235557449</v>
      </c>
      <c r="J55" s="458">
        <v>704005.73843231006</v>
      </c>
      <c r="K55" s="612">
        <v>1.1427782249065677</v>
      </c>
      <c r="L55" s="458">
        <v>936908.88175369997</v>
      </c>
      <c r="M55" s="612">
        <v>1.3538178849907436</v>
      </c>
      <c r="N55" s="458">
        <v>835512.71291001001</v>
      </c>
      <c r="O55" s="612">
        <v>2.7000000000000033</v>
      </c>
      <c r="P55" s="458">
        <v>885602.33235099004</v>
      </c>
      <c r="Q55" s="612">
        <v>2.200748138309653</v>
      </c>
      <c r="R55" s="458">
        <v>1277809.2125106601</v>
      </c>
      <c r="S55" s="612">
        <v>2.2998169948290386</v>
      </c>
      <c r="T55" s="458">
        <v>1266379.97851353</v>
      </c>
      <c r="U55" s="612">
        <v>2.6997749137089992</v>
      </c>
      <c r="V55" s="458">
        <v>1208793.4966033001</v>
      </c>
      <c r="W55" s="612">
        <v>3</v>
      </c>
      <c r="X55" s="458">
        <v>1295401.15265176</v>
      </c>
      <c r="Y55" s="612">
        <v>2.9233716450681553</v>
      </c>
      <c r="Z55" s="458">
        <v>1490323.9413955901</v>
      </c>
      <c r="AA55" s="612">
        <v>3.0306002986873497</v>
      </c>
      <c r="AB55" s="458">
        <v>1180500.58480474</v>
      </c>
      <c r="AC55" s="612">
        <v>3.2999999999999985</v>
      </c>
      <c r="AD55" s="458">
        <v>1456092.5239878099</v>
      </c>
      <c r="AE55" s="613">
        <v>3.9431655433296764</v>
      </c>
    </row>
    <row r="56" spans="1:31" ht="14.25" customHeight="1">
      <c r="A56" s="973" t="s">
        <v>624</v>
      </c>
      <c r="B56" s="711">
        <v>162542777.287</v>
      </c>
      <c r="C56" s="612">
        <v>2.9879353339857275E-2</v>
      </c>
      <c r="D56" s="458">
        <v>252368203.74199998</v>
      </c>
      <c r="E56" s="612">
        <v>0</v>
      </c>
      <c r="F56" s="458">
        <v>283585000.99699998</v>
      </c>
      <c r="G56" s="612">
        <v>0</v>
      </c>
      <c r="H56" s="458">
        <v>416306015.3314606</v>
      </c>
      <c r="I56" s="612">
        <v>0</v>
      </c>
      <c r="J56" s="458">
        <v>31284583.530516103</v>
      </c>
      <c r="K56" s="612">
        <v>0</v>
      </c>
      <c r="L56" s="458">
        <v>39811877.689326003</v>
      </c>
      <c r="M56" s="612">
        <v>0</v>
      </c>
      <c r="N56" s="458">
        <v>42749758.983732</v>
      </c>
      <c r="O56" s="612">
        <v>0</v>
      </c>
      <c r="P56" s="458">
        <v>47386437.872971997</v>
      </c>
      <c r="Q56" s="612">
        <v>0</v>
      </c>
      <c r="R56" s="458">
        <v>47342462.754966199</v>
      </c>
      <c r="S56" s="612">
        <v>0</v>
      </c>
      <c r="T56" s="458">
        <v>53544784.013226099</v>
      </c>
      <c r="U56" s="612">
        <v>0</v>
      </c>
      <c r="V56" s="458">
        <v>53649115.255816802</v>
      </c>
      <c r="W56" s="612">
        <v>0</v>
      </c>
      <c r="X56" s="458">
        <v>60309308.228428297</v>
      </c>
      <c r="Y56" s="612">
        <v>0</v>
      </c>
      <c r="Z56" s="458">
        <v>61037258.961410597</v>
      </c>
      <c r="AA56" s="612">
        <v>0</v>
      </c>
      <c r="AB56" s="458">
        <v>55600950.161504902</v>
      </c>
      <c r="AC56" s="612">
        <v>0</v>
      </c>
      <c r="AD56" s="458">
        <v>65590891.636062004</v>
      </c>
      <c r="AE56" s="613">
        <v>0</v>
      </c>
    </row>
    <row r="57" spans="1:31" s="961" customFormat="1" ht="14.25" customHeight="1">
      <c r="A57" s="631" t="s">
        <v>425</v>
      </c>
      <c r="B57" s="597">
        <v>38467699.134999998</v>
      </c>
      <c r="C57" s="605">
        <v>8.1079924389400329E-2</v>
      </c>
      <c r="D57" s="452">
        <v>52284820.903999999</v>
      </c>
      <c r="E57" s="605">
        <v>1.7092002698848911E-5</v>
      </c>
      <c r="F57" s="452">
        <v>77538871.743000001</v>
      </c>
      <c r="G57" s="605">
        <v>0</v>
      </c>
      <c r="H57" s="452">
        <v>139121349.89447933</v>
      </c>
      <c r="I57" s="605">
        <v>0</v>
      </c>
      <c r="J57" s="452">
        <v>9021597.6318157595</v>
      </c>
      <c r="K57" s="605">
        <v>0</v>
      </c>
      <c r="L57" s="452">
        <v>12274732.091941399</v>
      </c>
      <c r="M57" s="605">
        <v>0</v>
      </c>
      <c r="N57" s="452">
        <v>14480032.9293191</v>
      </c>
      <c r="O57" s="605">
        <v>0</v>
      </c>
      <c r="P57" s="452">
        <v>13302330.293777701</v>
      </c>
      <c r="Q57" s="605">
        <v>0</v>
      </c>
      <c r="R57" s="452">
        <v>13590139.114566499</v>
      </c>
      <c r="S57" s="605">
        <v>0</v>
      </c>
      <c r="T57" s="452">
        <v>14710722.431818901</v>
      </c>
      <c r="U57" s="605">
        <v>0</v>
      </c>
      <c r="V57" s="452">
        <v>14440656.6359287</v>
      </c>
      <c r="W57" s="605">
        <v>0</v>
      </c>
      <c r="X57" s="452">
        <v>16126124.1713406</v>
      </c>
      <c r="Y57" s="605">
        <v>0</v>
      </c>
      <c r="Z57" s="452">
        <v>15839273.887662601</v>
      </c>
      <c r="AA57" s="605">
        <v>0</v>
      </c>
      <c r="AB57" s="452">
        <v>16110025.061394</v>
      </c>
      <c r="AC57" s="605">
        <v>0</v>
      </c>
      <c r="AD57" s="452">
        <v>17485339.434243102</v>
      </c>
      <c r="AE57" s="606">
        <v>0</v>
      </c>
    </row>
    <row r="58" spans="1:31" ht="14.25" customHeight="1">
      <c r="A58" s="744" t="s">
        <v>402</v>
      </c>
      <c r="B58" s="711"/>
      <c r="C58" s="612"/>
      <c r="D58" s="458"/>
      <c r="E58" s="612"/>
      <c r="F58" s="458"/>
      <c r="G58" s="612"/>
      <c r="H58" s="458"/>
      <c r="I58" s="612"/>
      <c r="J58" s="458"/>
      <c r="K58" s="612"/>
      <c r="L58" s="458"/>
      <c r="M58" s="612"/>
      <c r="N58" s="458"/>
      <c r="O58" s="612"/>
      <c r="P58" s="458"/>
      <c r="Q58" s="612"/>
      <c r="R58" s="458"/>
      <c r="S58" s="612"/>
      <c r="T58" s="458"/>
      <c r="U58" s="612"/>
      <c r="V58" s="458"/>
      <c r="W58" s="612"/>
      <c r="X58" s="458"/>
      <c r="Y58" s="612"/>
      <c r="Z58" s="458"/>
      <c r="AA58" s="612"/>
      <c r="AB58" s="458"/>
      <c r="AC58" s="612"/>
      <c r="AD58" s="458"/>
      <c r="AE58" s="613"/>
    </row>
    <row r="59" spans="1:31" ht="14.25" customHeight="1">
      <c r="A59" s="973" t="s">
        <v>623</v>
      </c>
      <c r="B59" s="711">
        <v>2592608.4850000003</v>
      </c>
      <c r="C59" s="612">
        <v>1.2030193356788308</v>
      </c>
      <c r="D59" s="458">
        <v>7498.2350000000006</v>
      </c>
      <c r="E59" s="612">
        <v>0.11918168742377372</v>
      </c>
      <c r="F59" s="458">
        <v>0</v>
      </c>
      <c r="G59" s="612">
        <v>0</v>
      </c>
      <c r="H59" s="458">
        <v>0</v>
      </c>
      <c r="I59" s="612">
        <v>0</v>
      </c>
      <c r="J59" s="458">
        <v>0</v>
      </c>
      <c r="K59" s="612">
        <v>0</v>
      </c>
      <c r="L59" s="458">
        <v>0</v>
      </c>
      <c r="M59" s="612">
        <v>0</v>
      </c>
      <c r="N59" s="458">
        <v>0</v>
      </c>
      <c r="O59" s="612">
        <v>0</v>
      </c>
      <c r="P59" s="458">
        <v>0</v>
      </c>
      <c r="Q59" s="612">
        <v>0</v>
      </c>
      <c r="R59" s="458">
        <v>0</v>
      </c>
      <c r="S59" s="612">
        <v>0</v>
      </c>
      <c r="T59" s="458">
        <v>0</v>
      </c>
      <c r="U59" s="612">
        <v>0</v>
      </c>
      <c r="V59" s="458">
        <v>0</v>
      </c>
      <c r="W59" s="612">
        <v>0</v>
      </c>
      <c r="X59" s="458">
        <v>0</v>
      </c>
      <c r="Y59" s="612">
        <v>0</v>
      </c>
      <c r="Z59" s="458">
        <v>0</v>
      </c>
      <c r="AA59" s="612">
        <v>0</v>
      </c>
      <c r="AB59" s="458">
        <v>0</v>
      </c>
      <c r="AC59" s="612">
        <v>0</v>
      </c>
      <c r="AD59" s="458">
        <v>0</v>
      </c>
      <c r="AE59" s="613">
        <v>0</v>
      </c>
    </row>
    <row r="60" spans="1:31" ht="14.25" customHeight="1">
      <c r="A60" s="973" t="s">
        <v>624</v>
      </c>
      <c r="B60" s="711">
        <v>35875090.650000006</v>
      </c>
      <c r="C60" s="612">
        <v>0</v>
      </c>
      <c r="D60" s="458">
        <v>52277322.669</v>
      </c>
      <c r="E60" s="612">
        <v>0</v>
      </c>
      <c r="F60" s="458">
        <v>77538871.743000001</v>
      </c>
      <c r="G60" s="612">
        <v>0</v>
      </c>
      <c r="H60" s="458">
        <v>139121349.89447933</v>
      </c>
      <c r="I60" s="612">
        <v>0</v>
      </c>
      <c r="J60" s="458">
        <v>9021597.6318157595</v>
      </c>
      <c r="K60" s="612">
        <v>0</v>
      </c>
      <c r="L60" s="458">
        <v>12274732.091941399</v>
      </c>
      <c r="M60" s="612">
        <v>0</v>
      </c>
      <c r="N60" s="458">
        <v>14480032.9293191</v>
      </c>
      <c r="O60" s="612">
        <v>0</v>
      </c>
      <c r="P60" s="458">
        <v>13302330.293777701</v>
      </c>
      <c r="Q60" s="612">
        <v>0</v>
      </c>
      <c r="R60" s="458">
        <v>13590139.114566499</v>
      </c>
      <c r="S60" s="612">
        <v>0</v>
      </c>
      <c r="T60" s="458">
        <v>14710722.431818901</v>
      </c>
      <c r="U60" s="612">
        <v>0</v>
      </c>
      <c r="V60" s="458">
        <v>14440656.6359287</v>
      </c>
      <c r="W60" s="612">
        <v>0</v>
      </c>
      <c r="X60" s="458">
        <v>16126124.1713406</v>
      </c>
      <c r="Y60" s="612">
        <v>0</v>
      </c>
      <c r="Z60" s="458">
        <v>15839273.887662601</v>
      </c>
      <c r="AA60" s="612">
        <v>0</v>
      </c>
      <c r="AB60" s="458">
        <v>16110025.061394</v>
      </c>
      <c r="AC60" s="612">
        <v>0</v>
      </c>
      <c r="AD60" s="458">
        <v>17485339.434243102</v>
      </c>
      <c r="AE60" s="613">
        <v>0</v>
      </c>
    </row>
    <row r="61" spans="1:31" ht="14.25" customHeight="1">
      <c r="A61" s="634"/>
      <c r="B61" s="711"/>
      <c r="C61" s="612"/>
      <c r="D61" s="458"/>
      <c r="E61" s="612"/>
      <c r="F61" s="458"/>
      <c r="G61" s="612"/>
      <c r="H61" s="458"/>
      <c r="I61" s="612"/>
      <c r="J61" s="452"/>
      <c r="K61" s="612"/>
      <c r="L61" s="452"/>
      <c r="M61" s="612"/>
      <c r="N61" s="452"/>
      <c r="O61" s="612"/>
      <c r="P61" s="452"/>
      <c r="Q61" s="612"/>
      <c r="R61" s="452"/>
      <c r="S61" s="612"/>
      <c r="T61" s="452"/>
      <c r="U61" s="612"/>
      <c r="V61" s="452"/>
      <c r="W61" s="612"/>
      <c r="X61" s="452"/>
      <c r="Y61" s="612"/>
      <c r="Z61" s="452"/>
      <c r="AA61" s="612"/>
      <c r="AB61" s="452"/>
      <c r="AC61" s="612"/>
      <c r="AD61" s="452"/>
      <c r="AE61" s="613"/>
    </row>
    <row r="62" spans="1:31" ht="14.25" customHeight="1">
      <c r="A62" s="559" t="s">
        <v>625</v>
      </c>
      <c r="B62" s="597">
        <v>55431060.496999994</v>
      </c>
      <c r="C62" s="605">
        <v>2.1436162372616134E-2</v>
      </c>
      <c r="D62" s="452">
        <v>58098712.670999989</v>
      </c>
      <c r="E62" s="605">
        <v>1.4295560999832127E-3</v>
      </c>
      <c r="F62" s="452">
        <v>53815803.710000001</v>
      </c>
      <c r="G62" s="605">
        <v>4.5379182724092777E-4</v>
      </c>
      <c r="H62" s="452">
        <v>77746002.076344296</v>
      </c>
      <c r="I62" s="605">
        <v>1.5694430513171428E-11</v>
      </c>
      <c r="J62" s="452">
        <v>5287412.1574952202</v>
      </c>
      <c r="K62" s="605">
        <v>0</v>
      </c>
      <c r="L62" s="452">
        <v>6884775.51731076</v>
      </c>
      <c r="M62" s="605">
        <v>0</v>
      </c>
      <c r="N62" s="452">
        <v>8851568.3828515299</v>
      </c>
      <c r="O62" s="605">
        <v>0</v>
      </c>
      <c r="P62" s="452">
        <v>6485305.5186912296</v>
      </c>
      <c r="Q62" s="605">
        <v>0</v>
      </c>
      <c r="R62" s="452">
        <v>6837535.5649457397</v>
      </c>
      <c r="S62" s="605">
        <v>0</v>
      </c>
      <c r="T62" s="452">
        <v>7306735.3750786604</v>
      </c>
      <c r="U62" s="605">
        <v>0</v>
      </c>
      <c r="V62" s="452">
        <v>7295290.8301398298</v>
      </c>
      <c r="W62" s="605">
        <v>0</v>
      </c>
      <c r="X62" s="452">
        <v>7678581.1499370001</v>
      </c>
      <c r="Y62" s="605">
        <v>0</v>
      </c>
      <c r="Z62" s="452">
        <v>8281227.0297231404</v>
      </c>
      <c r="AA62" s="605">
        <v>0</v>
      </c>
      <c r="AB62" s="452">
        <v>7918731.8570275204</v>
      </c>
      <c r="AC62" s="605">
        <v>0</v>
      </c>
      <c r="AD62" s="452">
        <v>8135758.0972286398</v>
      </c>
      <c r="AE62" s="606">
        <v>0</v>
      </c>
    </row>
    <row r="63" spans="1:31" ht="14.25" customHeight="1">
      <c r="A63" s="744" t="s">
        <v>398</v>
      </c>
      <c r="B63" s="597"/>
      <c r="C63" s="605"/>
      <c r="D63" s="452"/>
      <c r="E63" s="605"/>
      <c r="F63" s="452"/>
      <c r="G63" s="605"/>
      <c r="H63" s="452"/>
      <c r="I63" s="605"/>
      <c r="J63" s="452"/>
      <c r="K63" s="605"/>
      <c r="L63" s="452"/>
      <c r="M63" s="605"/>
      <c r="N63" s="452"/>
      <c r="O63" s="605"/>
      <c r="P63" s="452"/>
      <c r="Q63" s="605"/>
      <c r="R63" s="452"/>
      <c r="S63" s="605"/>
      <c r="T63" s="452"/>
      <c r="U63" s="605"/>
      <c r="V63" s="452"/>
      <c r="W63" s="605"/>
      <c r="X63" s="452"/>
      <c r="Y63" s="605"/>
      <c r="Z63" s="452"/>
      <c r="AA63" s="605"/>
      <c r="AB63" s="452"/>
      <c r="AC63" s="605"/>
      <c r="AD63" s="452"/>
      <c r="AE63" s="606"/>
    </row>
    <row r="64" spans="1:31" s="961" customFormat="1" ht="14.25" customHeight="1">
      <c r="A64" s="631" t="s">
        <v>424</v>
      </c>
      <c r="B64" s="597">
        <v>48761876.391000003</v>
      </c>
      <c r="C64" s="605">
        <v>2.2372343530269706E-2</v>
      </c>
      <c r="D64" s="452">
        <v>49918387.832999997</v>
      </c>
      <c r="E64" s="605">
        <v>3.2350225440021984E-4</v>
      </c>
      <c r="F64" s="452">
        <v>45598172.588999994</v>
      </c>
      <c r="G64" s="605">
        <v>5.3557347835231698E-4</v>
      </c>
      <c r="H64" s="452">
        <v>69129804.658625945</v>
      </c>
      <c r="I64" s="605">
        <v>1.7650552222583411E-11</v>
      </c>
      <c r="J64" s="452">
        <v>4684408.6848077597</v>
      </c>
      <c r="K64" s="605">
        <v>2.5960305578673218E-4</v>
      </c>
      <c r="L64" s="452">
        <v>5875334.0978999604</v>
      </c>
      <c r="M64" s="605">
        <v>0</v>
      </c>
      <c r="N64" s="452">
        <v>6544883.60740746</v>
      </c>
      <c r="O64" s="605">
        <v>0</v>
      </c>
      <c r="P64" s="452">
        <v>5471340.3396453299</v>
      </c>
      <c r="Q64" s="605">
        <v>0</v>
      </c>
      <c r="R64" s="452">
        <v>5934876.2445524596</v>
      </c>
      <c r="S64" s="605">
        <v>0</v>
      </c>
      <c r="T64" s="452">
        <v>6480517.1434628796</v>
      </c>
      <c r="U64" s="605">
        <v>0</v>
      </c>
      <c r="V64" s="452">
        <v>6467714.4246959398</v>
      </c>
      <c r="W64" s="605">
        <v>0</v>
      </c>
      <c r="X64" s="452">
        <v>6849370.2270079302</v>
      </c>
      <c r="Y64" s="605">
        <v>0</v>
      </c>
      <c r="Z64" s="452">
        <v>7358960.4989870498</v>
      </c>
      <c r="AA64" s="605">
        <v>0</v>
      </c>
      <c r="AB64" s="452">
        <v>7068133.0841477197</v>
      </c>
      <c r="AC64" s="605">
        <v>0</v>
      </c>
      <c r="AD64" s="452">
        <v>7108225.4788684798</v>
      </c>
      <c r="AE64" s="606">
        <v>0</v>
      </c>
    </row>
    <row r="65" spans="1:31" ht="14.25" customHeight="1">
      <c r="A65" s="744" t="s">
        <v>402</v>
      </c>
      <c r="B65" s="711"/>
      <c r="C65" s="612"/>
      <c r="D65" s="458"/>
      <c r="E65" s="612"/>
      <c r="F65" s="458"/>
      <c r="G65" s="612"/>
      <c r="H65" s="458"/>
      <c r="I65" s="612"/>
      <c r="J65" s="458"/>
      <c r="K65" s="612"/>
      <c r="L65" s="458"/>
      <c r="M65" s="612"/>
      <c r="N65" s="458"/>
      <c r="O65" s="612"/>
      <c r="P65" s="458"/>
      <c r="Q65" s="612"/>
      <c r="R65" s="458"/>
      <c r="S65" s="612"/>
      <c r="T65" s="458"/>
      <c r="U65" s="612"/>
      <c r="V65" s="458"/>
      <c r="W65" s="612"/>
      <c r="X65" s="458"/>
      <c r="Y65" s="612"/>
      <c r="Z65" s="458"/>
      <c r="AA65" s="612"/>
      <c r="AB65" s="458"/>
      <c r="AC65" s="612"/>
      <c r="AD65" s="458"/>
      <c r="AE65" s="613"/>
    </row>
    <row r="66" spans="1:31" ht="14.25" customHeight="1">
      <c r="A66" s="973" t="s">
        <v>623</v>
      </c>
      <c r="B66" s="711">
        <v>8831419.3640000001</v>
      </c>
      <c r="C66" s="612">
        <v>0.12352685393323827</v>
      </c>
      <c r="D66" s="458">
        <v>148218.99</v>
      </c>
      <c r="E66" s="612">
        <v>0.10895170045349792</v>
      </c>
      <c r="F66" s="458">
        <v>244211.71899999998</v>
      </c>
      <c r="G66" s="612">
        <v>0.1</v>
      </c>
      <c r="H66" s="458">
        <v>101.57737573698</v>
      </c>
      <c r="I66" s="612">
        <v>1.2012312962519782E-5</v>
      </c>
      <c r="J66" s="458">
        <v>13512.075656999999</v>
      </c>
      <c r="K66" s="612">
        <v>9.0000000000000011E-2</v>
      </c>
      <c r="L66" s="458">
        <v>0</v>
      </c>
      <c r="M66" s="612">
        <v>0</v>
      </c>
      <c r="N66" s="458">
        <v>0</v>
      </c>
      <c r="O66" s="612">
        <v>0</v>
      </c>
      <c r="P66" s="458">
        <v>0</v>
      </c>
      <c r="Q66" s="612">
        <v>0</v>
      </c>
      <c r="R66" s="458">
        <v>0</v>
      </c>
      <c r="S66" s="612">
        <v>0</v>
      </c>
      <c r="T66" s="458">
        <v>0</v>
      </c>
      <c r="U66" s="612">
        <v>0</v>
      </c>
      <c r="V66" s="458">
        <v>0</v>
      </c>
      <c r="W66" s="612">
        <v>0</v>
      </c>
      <c r="X66" s="458">
        <v>0</v>
      </c>
      <c r="Y66" s="612">
        <v>0</v>
      </c>
      <c r="Z66" s="458">
        <v>0</v>
      </c>
      <c r="AA66" s="612">
        <v>0</v>
      </c>
      <c r="AB66" s="458">
        <v>0</v>
      </c>
      <c r="AC66" s="612">
        <v>0</v>
      </c>
      <c r="AD66" s="458">
        <v>0</v>
      </c>
      <c r="AE66" s="613">
        <v>0</v>
      </c>
    </row>
    <row r="67" spans="1:31" s="961" customFormat="1" ht="14.25" customHeight="1">
      <c r="A67" s="973" t="s">
        <v>624</v>
      </c>
      <c r="B67" s="711">
        <v>39930457.027000003</v>
      </c>
      <c r="C67" s="612">
        <v>0</v>
      </c>
      <c r="D67" s="458">
        <v>49770168.842999995</v>
      </c>
      <c r="E67" s="612">
        <v>0</v>
      </c>
      <c r="F67" s="458">
        <v>45353960.86999999</v>
      </c>
      <c r="G67" s="612">
        <v>0</v>
      </c>
      <c r="H67" s="458">
        <v>69129703.081250221</v>
      </c>
      <c r="I67" s="612">
        <v>0</v>
      </c>
      <c r="J67" s="458">
        <v>4670896.6091507496</v>
      </c>
      <c r="K67" s="612">
        <v>0</v>
      </c>
      <c r="L67" s="458">
        <v>5875334.0978999604</v>
      </c>
      <c r="M67" s="612">
        <v>0</v>
      </c>
      <c r="N67" s="458">
        <v>6544883.60740746</v>
      </c>
      <c r="O67" s="612">
        <v>0</v>
      </c>
      <c r="P67" s="458">
        <v>5471340.3396453299</v>
      </c>
      <c r="Q67" s="612">
        <v>0</v>
      </c>
      <c r="R67" s="458">
        <v>5934876.2445524596</v>
      </c>
      <c r="S67" s="612">
        <v>0</v>
      </c>
      <c r="T67" s="458">
        <v>6480517.1434628796</v>
      </c>
      <c r="U67" s="612">
        <v>0</v>
      </c>
      <c r="V67" s="458">
        <v>6467714.4246959398</v>
      </c>
      <c r="W67" s="612">
        <v>0</v>
      </c>
      <c r="X67" s="458">
        <v>6849370.2270079302</v>
      </c>
      <c r="Y67" s="612">
        <v>0</v>
      </c>
      <c r="Z67" s="458">
        <v>7358960.4989870498</v>
      </c>
      <c r="AA67" s="612">
        <v>0</v>
      </c>
      <c r="AB67" s="458">
        <v>7068133.0841477197</v>
      </c>
      <c r="AC67" s="612">
        <v>0</v>
      </c>
      <c r="AD67" s="458">
        <v>7108225.4788684798</v>
      </c>
      <c r="AE67" s="613">
        <v>0</v>
      </c>
    </row>
    <row r="68" spans="1:31" s="961" customFormat="1" ht="14.25" customHeight="1">
      <c r="A68" s="631" t="s">
        <v>425</v>
      </c>
      <c r="B68" s="597">
        <v>6669184.1060000006</v>
      </c>
      <c r="C68" s="605">
        <v>1.459125463524878E-2</v>
      </c>
      <c r="D68" s="452">
        <v>8180324.8379999995</v>
      </c>
      <c r="E68" s="605">
        <v>8.1789732590078837E-3</v>
      </c>
      <c r="F68" s="452">
        <v>8217631.1209999993</v>
      </c>
      <c r="G68" s="605">
        <v>0</v>
      </c>
      <c r="H68" s="452">
        <v>8616197.4177182727</v>
      </c>
      <c r="I68" s="605">
        <v>0</v>
      </c>
      <c r="J68" s="452">
        <v>603003.47268746898</v>
      </c>
      <c r="K68" s="605">
        <v>0</v>
      </c>
      <c r="L68" s="452">
        <v>1009441.41941082</v>
      </c>
      <c r="M68" s="605">
        <v>0</v>
      </c>
      <c r="N68" s="452">
        <v>2306684.7754440699</v>
      </c>
      <c r="O68" s="605">
        <v>0</v>
      </c>
      <c r="P68" s="452">
        <v>1013965.1790459</v>
      </c>
      <c r="Q68" s="605">
        <v>0</v>
      </c>
      <c r="R68" s="452">
        <v>902659.32039327302</v>
      </c>
      <c r="S68" s="605">
        <v>0</v>
      </c>
      <c r="T68" s="452">
        <v>826218.23161574895</v>
      </c>
      <c r="U68" s="605">
        <v>0</v>
      </c>
      <c r="V68" s="452">
        <v>827576.40544389398</v>
      </c>
      <c r="W68" s="605">
        <v>0</v>
      </c>
      <c r="X68" s="452">
        <v>829210.92292910104</v>
      </c>
      <c r="Y68" s="605">
        <v>0</v>
      </c>
      <c r="Z68" s="452">
        <v>922266.53073605301</v>
      </c>
      <c r="AA68" s="605">
        <v>0</v>
      </c>
      <c r="AB68" s="452">
        <v>850598.77287983894</v>
      </c>
      <c r="AC68" s="605">
        <v>0</v>
      </c>
      <c r="AD68" s="452">
        <v>1027532.61836017</v>
      </c>
      <c r="AE68" s="606">
        <v>0</v>
      </c>
    </row>
    <row r="69" spans="1:31" ht="14.25" customHeight="1">
      <c r="A69" s="744" t="s">
        <v>402</v>
      </c>
      <c r="B69" s="711"/>
      <c r="C69" s="612"/>
      <c r="D69" s="458"/>
      <c r="E69" s="612"/>
      <c r="F69" s="458"/>
      <c r="G69" s="612"/>
      <c r="H69" s="458"/>
      <c r="I69" s="612"/>
      <c r="J69" s="458"/>
      <c r="K69" s="612"/>
      <c r="L69" s="458"/>
      <c r="M69" s="612"/>
      <c r="N69" s="458"/>
      <c r="O69" s="612"/>
      <c r="P69" s="458"/>
      <c r="Q69" s="612"/>
      <c r="R69" s="458"/>
      <c r="S69" s="612"/>
      <c r="T69" s="458"/>
      <c r="U69" s="612"/>
      <c r="V69" s="458"/>
      <c r="W69" s="612"/>
      <c r="X69" s="458"/>
      <c r="Y69" s="612"/>
      <c r="Z69" s="458"/>
      <c r="AA69" s="612"/>
      <c r="AB69" s="458"/>
      <c r="AC69" s="612"/>
      <c r="AD69" s="458"/>
      <c r="AE69" s="613"/>
    </row>
    <row r="70" spans="1:31" ht="14.25" customHeight="1">
      <c r="A70" s="973" t="s">
        <v>623</v>
      </c>
      <c r="B70" s="711">
        <v>169346.601</v>
      </c>
      <c r="C70" s="612">
        <v>0.57463074502451927</v>
      </c>
      <c r="D70" s="458">
        <v>40330.839</v>
      </c>
      <c r="E70" s="612">
        <v>1.6589453569264949</v>
      </c>
      <c r="F70" s="458">
        <v>0</v>
      </c>
      <c r="G70" s="612">
        <v>0</v>
      </c>
      <c r="H70" s="458">
        <v>0</v>
      </c>
      <c r="I70" s="612">
        <v>0</v>
      </c>
      <c r="J70" s="458">
        <v>0</v>
      </c>
      <c r="K70" s="612">
        <v>0</v>
      </c>
      <c r="L70" s="458">
        <v>0</v>
      </c>
      <c r="M70" s="612">
        <v>0</v>
      </c>
      <c r="N70" s="458">
        <v>0</v>
      </c>
      <c r="O70" s="612">
        <v>0</v>
      </c>
      <c r="P70" s="458">
        <v>0</v>
      </c>
      <c r="Q70" s="612">
        <v>0</v>
      </c>
      <c r="R70" s="458">
        <v>0</v>
      </c>
      <c r="S70" s="612">
        <v>0</v>
      </c>
      <c r="T70" s="458">
        <v>0</v>
      </c>
      <c r="U70" s="612">
        <v>0</v>
      </c>
      <c r="V70" s="458">
        <v>0</v>
      </c>
      <c r="W70" s="612">
        <v>0</v>
      </c>
      <c r="X70" s="458">
        <v>0</v>
      </c>
      <c r="Y70" s="612">
        <v>0</v>
      </c>
      <c r="Z70" s="458">
        <v>0</v>
      </c>
      <c r="AA70" s="612">
        <v>0</v>
      </c>
      <c r="AB70" s="458">
        <v>0</v>
      </c>
      <c r="AC70" s="612"/>
      <c r="AD70" s="458">
        <v>0</v>
      </c>
      <c r="AE70" s="613">
        <v>0</v>
      </c>
    </row>
    <row r="71" spans="1:31" ht="14.25" customHeight="1">
      <c r="A71" s="973" t="s">
        <v>624</v>
      </c>
      <c r="B71" s="711">
        <v>6499837.5050000008</v>
      </c>
      <c r="C71" s="612">
        <v>0</v>
      </c>
      <c r="D71" s="458">
        <v>8139993.9990000008</v>
      </c>
      <c r="E71" s="612">
        <v>0</v>
      </c>
      <c r="F71" s="458">
        <v>8217631.1209999993</v>
      </c>
      <c r="G71" s="612">
        <v>0</v>
      </c>
      <c r="H71" s="458">
        <v>8616197.4177182727</v>
      </c>
      <c r="I71" s="612">
        <v>0</v>
      </c>
      <c r="J71" s="458">
        <v>603003.47268746898</v>
      </c>
      <c r="K71" s="612">
        <v>0</v>
      </c>
      <c r="L71" s="458">
        <v>1009441.41941082</v>
      </c>
      <c r="M71" s="612">
        <v>0</v>
      </c>
      <c r="N71" s="458">
        <v>2306684.7754440699</v>
      </c>
      <c r="O71" s="612">
        <v>0</v>
      </c>
      <c r="P71" s="458">
        <v>1013965.1790459</v>
      </c>
      <c r="Q71" s="612">
        <v>0</v>
      </c>
      <c r="R71" s="458">
        <v>902659.32039327302</v>
      </c>
      <c r="S71" s="612">
        <v>0</v>
      </c>
      <c r="T71" s="458">
        <v>826218.23161574895</v>
      </c>
      <c r="U71" s="612">
        <v>0</v>
      </c>
      <c r="V71" s="458">
        <v>827576.40544389398</v>
      </c>
      <c r="W71" s="612">
        <v>0</v>
      </c>
      <c r="X71" s="458">
        <v>829210.92292910104</v>
      </c>
      <c r="Y71" s="612">
        <v>0</v>
      </c>
      <c r="Z71" s="458">
        <v>922266.53073605301</v>
      </c>
      <c r="AA71" s="612">
        <v>0</v>
      </c>
      <c r="AB71" s="458">
        <v>850598.77287983894</v>
      </c>
      <c r="AC71" s="612">
        <v>0</v>
      </c>
      <c r="AD71" s="458">
        <v>1027532.61836017</v>
      </c>
      <c r="AE71" s="613">
        <v>0</v>
      </c>
    </row>
    <row r="72" spans="1:31" ht="14.25" customHeight="1">
      <c r="A72" s="634"/>
      <c r="B72" s="711"/>
      <c r="C72" s="612"/>
      <c r="D72" s="458"/>
      <c r="E72" s="612"/>
      <c r="F72" s="458"/>
      <c r="G72" s="612"/>
      <c r="H72" s="458"/>
      <c r="I72" s="612"/>
      <c r="J72" s="458"/>
      <c r="K72" s="612"/>
      <c r="L72" s="458"/>
      <c r="M72" s="612"/>
      <c r="N72" s="458"/>
      <c r="O72" s="612"/>
      <c r="P72" s="458"/>
      <c r="Q72" s="612"/>
      <c r="R72" s="458"/>
      <c r="S72" s="612"/>
      <c r="T72" s="458"/>
      <c r="U72" s="612"/>
      <c r="V72" s="458"/>
      <c r="W72" s="612"/>
      <c r="X72" s="458"/>
      <c r="Y72" s="612"/>
      <c r="Z72" s="458"/>
      <c r="AA72" s="612"/>
      <c r="AB72" s="458"/>
      <c r="AC72" s="612"/>
      <c r="AD72" s="458"/>
      <c r="AE72" s="613"/>
    </row>
    <row r="73" spans="1:31" ht="14.25" customHeight="1">
      <c r="A73" s="559" t="s">
        <v>626</v>
      </c>
      <c r="B73" s="597">
        <v>6107985.0420000013</v>
      </c>
      <c r="C73" s="605">
        <v>8.1551313481425511E-2</v>
      </c>
      <c r="D73" s="452">
        <v>7038696.1710000001</v>
      </c>
      <c r="E73" s="605">
        <v>1.6218721937500717E-3</v>
      </c>
      <c r="F73" s="452">
        <v>7621291.9929999989</v>
      </c>
      <c r="G73" s="605">
        <v>6.0054425210368672E-4</v>
      </c>
      <c r="H73" s="452">
        <v>11515721.6415668</v>
      </c>
      <c r="I73" s="605">
        <v>1.2110029092426552E-3</v>
      </c>
      <c r="J73" s="452">
        <v>849809.19682803203</v>
      </c>
      <c r="K73" s="605">
        <v>9.8383065956532444E-4</v>
      </c>
      <c r="L73" s="452">
        <v>917832.51283701998</v>
      </c>
      <c r="M73" s="605">
        <v>1.156005838137492E-3</v>
      </c>
      <c r="N73" s="452">
        <v>1196105.90005925</v>
      </c>
      <c r="O73" s="605">
        <v>3.6969734208826808E-4</v>
      </c>
      <c r="P73" s="452">
        <v>1064792.5465639599</v>
      </c>
      <c r="Q73" s="605">
        <v>0</v>
      </c>
      <c r="R73" s="452">
        <v>1228880.4257893299</v>
      </c>
      <c r="S73" s="605">
        <v>0.02</v>
      </c>
      <c r="T73" s="452">
        <v>1286437.86504554</v>
      </c>
      <c r="U73" s="605">
        <v>0.02</v>
      </c>
      <c r="V73" s="452">
        <v>1258435.38826581</v>
      </c>
      <c r="W73" s="605">
        <v>0.01</v>
      </c>
      <c r="X73" s="452">
        <v>1658135.30993855</v>
      </c>
      <c r="Y73" s="605">
        <v>6.2875641869820312E-4</v>
      </c>
      <c r="Z73" s="452">
        <v>1580729.04709454</v>
      </c>
      <c r="AA73" s="605">
        <v>0</v>
      </c>
      <c r="AB73" s="452">
        <v>1482926.0780322501</v>
      </c>
      <c r="AC73" s="605">
        <v>0</v>
      </c>
      <c r="AD73" s="452">
        <v>1543215.3105790501</v>
      </c>
      <c r="AE73" s="613">
        <v>0</v>
      </c>
    </row>
    <row r="74" spans="1:31" ht="14.25" customHeight="1">
      <c r="A74" s="744" t="s">
        <v>398</v>
      </c>
      <c r="B74" s="597"/>
      <c r="C74" s="605"/>
      <c r="D74" s="452"/>
      <c r="E74" s="605"/>
      <c r="F74" s="452"/>
      <c r="G74" s="605"/>
      <c r="H74" s="452"/>
      <c r="I74" s="605"/>
      <c r="J74" s="452"/>
      <c r="K74" s="605"/>
      <c r="L74" s="452"/>
      <c r="M74" s="605"/>
      <c r="N74" s="452"/>
      <c r="O74" s="605"/>
      <c r="P74" s="452"/>
      <c r="Q74" s="605"/>
      <c r="R74" s="452"/>
      <c r="S74" s="605"/>
      <c r="T74" s="452"/>
      <c r="U74" s="605"/>
      <c r="V74" s="452"/>
      <c r="W74" s="605"/>
      <c r="X74" s="452"/>
      <c r="Y74" s="605"/>
      <c r="Z74" s="452"/>
      <c r="AA74" s="605"/>
      <c r="AB74" s="452"/>
      <c r="AC74" s="605"/>
      <c r="AD74" s="452"/>
      <c r="AE74" s="606"/>
    </row>
    <row r="75" spans="1:31" s="961" customFormat="1" ht="14.25" customHeight="1">
      <c r="A75" s="631" t="s">
        <v>424</v>
      </c>
      <c r="B75" s="597">
        <v>5598923.9160000002</v>
      </c>
      <c r="C75" s="605">
        <v>8.8162993193994316E-2</v>
      </c>
      <c r="D75" s="452">
        <v>6444852.4449999994</v>
      </c>
      <c r="E75" s="605">
        <v>1.7713152779559099E-3</v>
      </c>
      <c r="F75" s="452">
        <v>6833046.9119999995</v>
      </c>
      <c r="G75" s="605">
        <v>6.6982170017918939E-4</v>
      </c>
      <c r="H75" s="452">
        <v>10085390.912027989</v>
      </c>
      <c r="I75" s="605">
        <v>1.3827498142223026E-3</v>
      </c>
      <c r="J75" s="452">
        <v>743577.58495291101</v>
      </c>
      <c r="K75" s="605">
        <v>1.0735936748423565E-3</v>
      </c>
      <c r="L75" s="452">
        <v>784471.80069526995</v>
      </c>
      <c r="M75" s="605">
        <v>1.3093003256607605E-3</v>
      </c>
      <c r="N75" s="452">
        <v>1036691.45162181</v>
      </c>
      <c r="O75" s="605">
        <v>3.8639031643537564E-4</v>
      </c>
      <c r="P75" s="452">
        <v>888289.48959806003</v>
      </c>
      <c r="Q75" s="605">
        <v>0.01</v>
      </c>
      <c r="R75" s="452">
        <v>1030852.39954256</v>
      </c>
      <c r="S75" s="605">
        <v>0.02</v>
      </c>
      <c r="T75" s="452">
        <v>1102170.77980586</v>
      </c>
      <c r="U75" s="605">
        <v>0.02</v>
      </c>
      <c r="V75" s="452">
        <v>1107435.59521962</v>
      </c>
      <c r="W75" s="605">
        <v>0.01</v>
      </c>
      <c r="X75" s="452">
        <v>1498911.3621287099</v>
      </c>
      <c r="Y75" s="605">
        <v>6.9554694529326989E-4</v>
      </c>
      <c r="Z75" s="452">
        <v>1423549.5055015399</v>
      </c>
      <c r="AA75" s="605">
        <v>0</v>
      </c>
      <c r="AB75" s="452">
        <v>1345322.87614451</v>
      </c>
      <c r="AC75" s="605">
        <v>0</v>
      </c>
      <c r="AD75" s="452">
        <v>1414969.1392073401</v>
      </c>
      <c r="AE75" s="606">
        <v>0</v>
      </c>
    </row>
    <row r="76" spans="1:31" ht="14.25" customHeight="1">
      <c r="A76" s="744" t="s">
        <v>402</v>
      </c>
      <c r="B76" s="711"/>
      <c r="C76" s="612"/>
      <c r="D76" s="458"/>
      <c r="E76" s="612"/>
      <c r="F76" s="458"/>
      <c r="G76" s="612"/>
      <c r="H76" s="458"/>
      <c r="I76" s="612"/>
      <c r="J76" s="458"/>
      <c r="K76" s="612"/>
      <c r="L76" s="458"/>
      <c r="M76" s="612"/>
      <c r="N76" s="458"/>
      <c r="O76" s="612"/>
      <c r="P76" s="458"/>
      <c r="Q76" s="612"/>
      <c r="R76" s="458"/>
      <c r="S76" s="612"/>
      <c r="T76" s="458"/>
      <c r="U76" s="612"/>
      <c r="V76" s="458"/>
      <c r="W76" s="612"/>
      <c r="X76" s="458"/>
      <c r="Y76" s="612"/>
      <c r="Z76" s="458"/>
      <c r="AA76" s="612"/>
      <c r="AB76" s="458"/>
      <c r="AC76" s="612"/>
      <c r="AD76" s="458"/>
      <c r="AE76" s="613"/>
    </row>
    <row r="77" spans="1:31" ht="14.25" customHeight="1">
      <c r="A77" s="973" t="s">
        <v>623</v>
      </c>
      <c r="B77" s="711">
        <v>1889211.415</v>
      </c>
      <c r="C77" s="612">
        <v>0.26128250506045136</v>
      </c>
      <c r="D77" s="458">
        <v>32663.042000000001</v>
      </c>
      <c r="E77" s="612">
        <v>0.34950405415392721</v>
      </c>
      <c r="F77" s="458">
        <v>26144.556</v>
      </c>
      <c r="G77" s="612">
        <v>0.17506218503003071</v>
      </c>
      <c r="H77" s="458">
        <v>48672.469871380003</v>
      </c>
      <c r="I77" s="612">
        <v>0.28651869212345366</v>
      </c>
      <c r="J77" s="458">
        <v>7983.0019196000003</v>
      </c>
      <c r="K77" s="612">
        <v>0.1</v>
      </c>
      <c r="L77" s="458">
        <v>10271.091841220001</v>
      </c>
      <c r="M77" s="612">
        <v>0.1</v>
      </c>
      <c r="N77" s="458">
        <v>4005.6753803800002</v>
      </c>
      <c r="O77" s="612">
        <v>9.9999999999999992E-2</v>
      </c>
      <c r="P77" s="458">
        <v>16253.27605237</v>
      </c>
      <c r="Q77" s="612">
        <v>0.3</v>
      </c>
      <c r="R77" s="458">
        <v>45420.902942059998</v>
      </c>
      <c r="S77" s="612">
        <v>0.48921010504077461</v>
      </c>
      <c r="T77" s="458">
        <v>39898.192017909998</v>
      </c>
      <c r="U77" s="612">
        <v>0.55636268461471994</v>
      </c>
      <c r="V77" s="458">
        <v>39506.388783750001</v>
      </c>
      <c r="W77" s="612">
        <v>0.25</v>
      </c>
      <c r="X77" s="458">
        <v>1042.5632191940001</v>
      </c>
      <c r="Y77" s="612">
        <v>9.9999999999999992E-2</v>
      </c>
      <c r="Z77" s="458">
        <v>6113.0719764100004</v>
      </c>
      <c r="AA77" s="612">
        <v>0.1</v>
      </c>
      <c r="AB77" s="458">
        <v>7165.0503439800004</v>
      </c>
      <c r="AC77" s="612">
        <v>0.1</v>
      </c>
      <c r="AD77" s="458">
        <v>9284.1127801599996</v>
      </c>
      <c r="AE77" s="613">
        <v>0.2</v>
      </c>
    </row>
    <row r="78" spans="1:31" s="961" customFormat="1" ht="14.25" customHeight="1">
      <c r="A78" s="973" t="s">
        <v>624</v>
      </c>
      <c r="B78" s="711">
        <v>3709712.5010000002</v>
      </c>
      <c r="C78" s="612">
        <v>0</v>
      </c>
      <c r="D78" s="458">
        <v>6412189.4030000009</v>
      </c>
      <c r="E78" s="612">
        <v>0</v>
      </c>
      <c r="F78" s="458">
        <v>6806902.3559999997</v>
      </c>
      <c r="G78" s="612">
        <v>0</v>
      </c>
      <c r="H78" s="458">
        <v>10036718.442156609</v>
      </c>
      <c r="I78" s="612">
        <v>0</v>
      </c>
      <c r="J78" s="458">
        <v>735594.58303331106</v>
      </c>
      <c r="K78" s="612">
        <v>0</v>
      </c>
      <c r="L78" s="458">
        <v>774200.70885405003</v>
      </c>
      <c r="M78" s="612">
        <v>0</v>
      </c>
      <c r="N78" s="458">
        <v>1032685.77624143</v>
      </c>
      <c r="O78" s="612">
        <v>0</v>
      </c>
      <c r="P78" s="458">
        <v>872036.21354569006</v>
      </c>
      <c r="Q78" s="612">
        <v>0</v>
      </c>
      <c r="R78" s="458">
        <v>985431.49660049996</v>
      </c>
      <c r="S78" s="612">
        <v>0</v>
      </c>
      <c r="T78" s="458">
        <v>1062272.5877879499</v>
      </c>
      <c r="U78" s="612">
        <v>0</v>
      </c>
      <c r="V78" s="458">
        <v>1067929.2064358699</v>
      </c>
      <c r="W78" s="612">
        <v>0</v>
      </c>
      <c r="X78" s="458">
        <v>1497868.79890952</v>
      </c>
      <c r="Y78" s="612">
        <v>0</v>
      </c>
      <c r="Z78" s="458">
        <v>1422938.1983039</v>
      </c>
      <c r="AA78" s="612">
        <v>0</v>
      </c>
      <c r="AB78" s="458">
        <v>1338157.8258005299</v>
      </c>
      <c r="AC78" s="612">
        <v>0</v>
      </c>
      <c r="AD78" s="458">
        <v>1405685.02642718</v>
      </c>
      <c r="AE78" s="613">
        <v>0</v>
      </c>
    </row>
    <row r="79" spans="1:31" s="961" customFormat="1" ht="14.25" customHeight="1">
      <c r="A79" s="631" t="s">
        <v>425</v>
      </c>
      <c r="B79" s="597">
        <v>509061.12599999999</v>
      </c>
      <c r="C79" s="605">
        <v>8.8325577624247791E-3</v>
      </c>
      <c r="D79" s="452">
        <v>593843.72600000002</v>
      </c>
      <c r="E79" s="605">
        <v>0</v>
      </c>
      <c r="F79" s="452">
        <v>788245.08099999989</v>
      </c>
      <c r="G79" s="605">
        <v>0</v>
      </c>
      <c r="H79" s="452">
        <v>1430330.729538813</v>
      </c>
      <c r="I79" s="605">
        <v>0</v>
      </c>
      <c r="J79" s="452">
        <v>106231.61187512</v>
      </c>
      <c r="K79" s="605">
        <v>3.5552647647291787E-4</v>
      </c>
      <c r="L79" s="452">
        <v>133360.71214175</v>
      </c>
      <c r="M79" s="605">
        <v>2.542769801195741E-4</v>
      </c>
      <c r="N79" s="452">
        <v>159414.44843744001</v>
      </c>
      <c r="O79" s="605">
        <v>2.6114090961044213E-4</v>
      </c>
      <c r="P79" s="452">
        <v>176503.0569659</v>
      </c>
      <c r="Q79" s="605">
        <v>0</v>
      </c>
      <c r="R79" s="452">
        <v>198028.02624676999</v>
      </c>
      <c r="S79" s="605">
        <v>0</v>
      </c>
      <c r="T79" s="452">
        <v>184267.08523967999</v>
      </c>
      <c r="U79" s="605">
        <v>0</v>
      </c>
      <c r="V79" s="452">
        <v>150999.79304619</v>
      </c>
      <c r="W79" s="605">
        <v>0</v>
      </c>
      <c r="X79" s="452">
        <v>159223.94780984</v>
      </c>
      <c r="Y79" s="605">
        <v>0</v>
      </c>
      <c r="Z79" s="452">
        <v>157179.541593</v>
      </c>
      <c r="AA79" s="605">
        <v>0</v>
      </c>
      <c r="AB79" s="452">
        <v>137603.20188774</v>
      </c>
      <c r="AC79" s="605">
        <v>0</v>
      </c>
      <c r="AD79" s="452">
        <v>128246.17137171001</v>
      </c>
      <c r="AE79" s="606">
        <v>0</v>
      </c>
    </row>
    <row r="80" spans="1:31" ht="14.25" customHeight="1">
      <c r="A80" s="744" t="s">
        <v>402</v>
      </c>
      <c r="B80" s="711"/>
      <c r="C80" s="612"/>
      <c r="D80" s="458"/>
      <c r="E80" s="612"/>
      <c r="F80" s="458"/>
      <c r="G80" s="612"/>
      <c r="H80" s="458"/>
      <c r="I80" s="612"/>
      <c r="J80" s="458"/>
      <c r="K80" s="612"/>
      <c r="L80" s="458"/>
      <c r="M80" s="612"/>
      <c r="N80" s="458"/>
      <c r="O80" s="612"/>
      <c r="P80" s="458"/>
      <c r="Q80" s="612"/>
      <c r="R80" s="458"/>
      <c r="S80" s="612"/>
      <c r="T80" s="458"/>
      <c r="U80" s="612"/>
      <c r="V80" s="458"/>
      <c r="W80" s="612"/>
      <c r="X80" s="458"/>
      <c r="Y80" s="612"/>
      <c r="Z80" s="458"/>
      <c r="AA80" s="612"/>
      <c r="AB80" s="458"/>
      <c r="AC80" s="612"/>
      <c r="AD80" s="458"/>
      <c r="AE80" s="613"/>
    </row>
    <row r="81" spans="1:31" ht="14.25" customHeight="1">
      <c r="A81" s="973" t="s">
        <v>623</v>
      </c>
      <c r="B81" s="711">
        <v>4491.3389999999999</v>
      </c>
      <c r="C81" s="612">
        <v>1.0011071976530828</v>
      </c>
      <c r="D81" s="458">
        <v>0</v>
      </c>
      <c r="E81" s="612">
        <v>0</v>
      </c>
      <c r="F81" s="458">
        <v>0</v>
      </c>
      <c r="G81" s="612">
        <v>0</v>
      </c>
      <c r="H81" s="458">
        <v>3715.4560285500002</v>
      </c>
      <c r="I81" s="612">
        <v>0</v>
      </c>
      <c r="J81" s="458">
        <v>3776.8150660000001</v>
      </c>
      <c r="K81" s="612">
        <v>9.9999999999999985E-3</v>
      </c>
      <c r="L81" s="458">
        <v>3391.0559149999999</v>
      </c>
      <c r="M81" s="612">
        <v>0.01</v>
      </c>
      <c r="N81" s="458">
        <v>4162.9634070000002</v>
      </c>
      <c r="O81" s="612">
        <v>0.01</v>
      </c>
      <c r="P81" s="458">
        <v>0</v>
      </c>
      <c r="Q81" s="612">
        <v>0</v>
      </c>
      <c r="R81" s="458">
        <v>0</v>
      </c>
      <c r="S81" s="612">
        <v>0</v>
      </c>
      <c r="T81" s="458">
        <v>0</v>
      </c>
      <c r="U81" s="612">
        <v>0</v>
      </c>
      <c r="V81" s="458">
        <v>0</v>
      </c>
      <c r="W81" s="612">
        <v>0</v>
      </c>
      <c r="X81" s="458">
        <v>0</v>
      </c>
      <c r="Y81" s="612">
        <v>0</v>
      </c>
      <c r="Z81" s="458">
        <v>0</v>
      </c>
      <c r="AA81" s="612">
        <v>0</v>
      </c>
      <c r="AB81" s="458">
        <v>0</v>
      </c>
      <c r="AC81" s="612">
        <v>0</v>
      </c>
      <c r="AD81" s="458">
        <v>0</v>
      </c>
      <c r="AE81" s="613">
        <v>0</v>
      </c>
    </row>
    <row r="82" spans="1:31" ht="14.25" customHeight="1">
      <c r="A82" s="973" t="s">
        <v>624</v>
      </c>
      <c r="B82" s="711">
        <v>504569.78700000001</v>
      </c>
      <c r="C82" s="612">
        <v>0</v>
      </c>
      <c r="D82" s="458">
        <v>593843.72600000002</v>
      </c>
      <c r="E82" s="612">
        <v>0</v>
      </c>
      <c r="F82" s="458">
        <v>788245.08099999989</v>
      </c>
      <c r="G82" s="612">
        <v>0</v>
      </c>
      <c r="H82" s="458">
        <v>1426615.2735102628</v>
      </c>
      <c r="I82" s="612">
        <v>0</v>
      </c>
      <c r="J82" s="458">
        <v>102454.79680912</v>
      </c>
      <c r="K82" s="612">
        <v>0</v>
      </c>
      <c r="L82" s="458">
        <v>129969.65622675</v>
      </c>
      <c r="M82" s="612">
        <v>0</v>
      </c>
      <c r="N82" s="458">
        <v>155251.48503044</v>
      </c>
      <c r="O82" s="612">
        <v>0</v>
      </c>
      <c r="P82" s="458">
        <v>176503.0569659</v>
      </c>
      <c r="Q82" s="612">
        <v>0</v>
      </c>
      <c r="R82" s="458">
        <v>198028.02624676999</v>
      </c>
      <c r="S82" s="612">
        <v>0</v>
      </c>
      <c r="T82" s="458">
        <v>184267.08523967999</v>
      </c>
      <c r="U82" s="612">
        <v>0</v>
      </c>
      <c r="V82" s="458">
        <v>150999.79304619</v>
      </c>
      <c r="W82" s="612">
        <v>0</v>
      </c>
      <c r="X82" s="458">
        <v>159223.94780984</v>
      </c>
      <c r="Y82" s="612">
        <v>0</v>
      </c>
      <c r="Z82" s="458">
        <v>157179.541593</v>
      </c>
      <c r="AA82" s="612">
        <v>0</v>
      </c>
      <c r="AB82" s="458">
        <v>137603.20188774</v>
      </c>
      <c r="AC82" s="612">
        <v>0</v>
      </c>
      <c r="AD82" s="458">
        <v>128246.17137171001</v>
      </c>
      <c r="AE82" s="613">
        <v>0</v>
      </c>
    </row>
    <row r="83" spans="1:31" ht="14.25" customHeight="1">
      <c r="A83" s="640"/>
      <c r="B83" s="614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615"/>
      <c r="S83" s="615"/>
      <c r="T83" s="615"/>
      <c r="U83" s="615"/>
      <c r="V83" s="615"/>
      <c r="W83" s="615"/>
      <c r="X83" s="615"/>
      <c r="Y83" s="615"/>
      <c r="Z83" s="615"/>
      <c r="AA83" s="615"/>
      <c r="AB83" s="615"/>
      <c r="AC83" s="615"/>
      <c r="AD83" s="615"/>
      <c r="AE83" s="616"/>
    </row>
    <row r="84" spans="1:31" ht="13.9" customHeight="1">
      <c r="A84" s="974"/>
      <c r="B84" s="974"/>
      <c r="C84" s="612"/>
      <c r="D84" s="974"/>
      <c r="E84" s="612"/>
      <c r="F84" s="974"/>
      <c r="G84" s="612"/>
      <c r="I84" s="612"/>
      <c r="K84" s="612"/>
      <c r="L84" s="974"/>
      <c r="M84" s="612"/>
      <c r="N84" s="974"/>
      <c r="O84" s="612"/>
      <c r="P84" s="974"/>
      <c r="Q84" s="612"/>
      <c r="R84" s="974"/>
      <c r="S84" s="612"/>
      <c r="Y84" s="976"/>
      <c r="AA84" s="976"/>
      <c r="AC84" s="976"/>
      <c r="AE84" s="976"/>
    </row>
    <row r="85" spans="1:31" s="470" customFormat="1" ht="14.25" customHeight="1">
      <c r="A85" s="974" t="s">
        <v>337</v>
      </c>
      <c r="B85" s="974"/>
      <c r="C85" s="612"/>
      <c r="D85" s="974"/>
      <c r="E85" s="612"/>
      <c r="F85" s="974"/>
      <c r="G85" s="612"/>
      <c r="H85" s="468"/>
      <c r="I85" s="612"/>
      <c r="J85" s="468"/>
      <c r="K85" s="612"/>
      <c r="L85" s="974"/>
      <c r="M85" s="612"/>
      <c r="N85" s="974"/>
      <c r="O85" s="612"/>
      <c r="P85" s="974"/>
      <c r="Q85" s="612"/>
      <c r="R85" s="974"/>
      <c r="S85" s="612"/>
      <c r="Y85" s="618"/>
      <c r="AA85" s="618"/>
      <c r="AC85" s="618"/>
      <c r="AE85" s="618"/>
    </row>
    <row r="86" spans="1:31">
      <c r="A86" s="575" t="s">
        <v>1057</v>
      </c>
    </row>
    <row r="87" spans="1:31" ht="14.25" customHeight="1">
      <c r="A87" s="1724" t="s">
        <v>996</v>
      </c>
      <c r="B87" s="612"/>
      <c r="C87" s="612"/>
      <c r="D87" s="612"/>
      <c r="E87" s="612"/>
      <c r="F87" s="612"/>
      <c r="G87" s="612"/>
      <c r="H87" s="612"/>
      <c r="I87" s="612"/>
      <c r="J87" s="612"/>
      <c r="K87" s="612"/>
      <c r="L87" s="612"/>
      <c r="M87" s="612"/>
      <c r="N87" s="612"/>
      <c r="O87" s="612"/>
      <c r="P87" s="612"/>
      <c r="Q87" s="612"/>
      <c r="R87" s="612"/>
      <c r="S87" s="612"/>
    </row>
  </sheetData>
  <mergeCells count="18">
    <mergeCell ref="A1:AE1"/>
    <mergeCell ref="A3:AE3"/>
    <mergeCell ref="A6:A7"/>
    <mergeCell ref="B6:C6"/>
    <mergeCell ref="D6:E6"/>
    <mergeCell ref="F6:G6"/>
    <mergeCell ref="H6:I6"/>
    <mergeCell ref="J6:K6"/>
    <mergeCell ref="L6:M6"/>
    <mergeCell ref="N6:O6"/>
    <mergeCell ref="AB6:AC6"/>
    <mergeCell ref="AD6:AE6"/>
    <mergeCell ref="P6:Q6"/>
    <mergeCell ref="R6:S6"/>
    <mergeCell ref="T6:U6"/>
    <mergeCell ref="V6:W6"/>
    <mergeCell ref="X6:Y6"/>
    <mergeCell ref="Z6:AA6"/>
  </mergeCells>
  <hyperlinks>
    <hyperlink ref="A8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OddEven="1" differentFirst="1" alignWithMargins="0">
    <oddHeader>&amp;C&amp;13 99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P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575" bestFit="1" customWidth="1"/>
    <col min="2" max="6" width="11.85546875" style="975" customWidth="1"/>
    <col min="7" max="8" width="10.85546875" style="975" customWidth="1"/>
    <col min="9" max="16" width="11.85546875" style="975" customWidth="1"/>
    <col min="17" max="16384" width="22.42578125" style="563"/>
  </cols>
  <sheetData>
    <row r="1" spans="1:16" s="955" customFormat="1" ht="19.5" thickBot="1">
      <c r="A1" s="2064" t="s">
        <v>429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</row>
    <row r="2" spans="1:16" s="958" customFormat="1">
      <c r="A2" s="515"/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</row>
    <row r="3" spans="1:16" s="959" customFormat="1" ht="21">
      <c r="A3" s="2036" t="s">
        <v>627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</row>
    <row r="4" spans="1:16">
      <c r="A4" s="518"/>
      <c r="B4" s="960"/>
      <c r="C4" s="960"/>
      <c r="D4" s="960"/>
      <c r="E4" s="960"/>
      <c r="F4" s="960"/>
      <c r="G4" s="960"/>
      <c r="H4" s="960"/>
      <c r="I4" s="960"/>
      <c r="J4" s="960"/>
      <c r="K4" s="960"/>
      <c r="L4" s="960"/>
      <c r="M4" s="960"/>
      <c r="N4" s="960"/>
      <c r="O4" s="960"/>
      <c r="P4" s="960"/>
    </row>
    <row r="5" spans="1:16">
      <c r="A5" s="650" t="s">
        <v>461</v>
      </c>
      <c r="B5" s="960"/>
      <c r="C5" s="960"/>
      <c r="D5" s="960"/>
      <c r="E5" s="960"/>
      <c r="F5" s="960"/>
      <c r="G5" s="960"/>
      <c r="H5" s="960"/>
      <c r="I5" s="960"/>
      <c r="J5" s="960"/>
      <c r="K5" s="960"/>
      <c r="L5" s="960"/>
      <c r="M5" s="960"/>
      <c r="N5" s="960"/>
      <c r="O5" s="960"/>
      <c r="P5" s="960"/>
    </row>
    <row r="6" spans="1:16" s="961" customFormat="1" ht="30" customHeight="1">
      <c r="A6" s="977"/>
      <c r="B6" s="1929" t="s">
        <v>469</v>
      </c>
      <c r="C6" s="1929" t="s">
        <v>358</v>
      </c>
      <c r="D6" s="1929" t="s">
        <v>359</v>
      </c>
      <c r="E6" s="1929" t="s">
        <v>527</v>
      </c>
      <c r="F6" s="1929" t="s">
        <v>154</v>
      </c>
      <c r="G6" s="1929" t="s">
        <v>155</v>
      </c>
      <c r="H6" s="1929" t="s">
        <v>156</v>
      </c>
      <c r="I6" s="1929" t="s">
        <v>157</v>
      </c>
      <c r="J6" s="1929" t="s">
        <v>158</v>
      </c>
      <c r="K6" s="1929" t="s">
        <v>159</v>
      </c>
      <c r="L6" s="1929" t="s">
        <v>160</v>
      </c>
      <c r="M6" s="1929" t="s">
        <v>161</v>
      </c>
      <c r="N6" s="1929" t="s">
        <v>998</v>
      </c>
      <c r="O6" s="1929" t="s">
        <v>1090</v>
      </c>
      <c r="P6" s="1929" t="s">
        <v>1116</v>
      </c>
    </row>
    <row r="7" spans="1:16" s="966" customFormat="1" ht="15" customHeight="1">
      <c r="A7" s="559" t="s">
        <v>628</v>
      </c>
      <c r="B7" s="452">
        <v>5236375.1669999994</v>
      </c>
      <c r="C7" s="452">
        <v>6239834.8019999992</v>
      </c>
      <c r="D7" s="452">
        <v>7975113.25</v>
      </c>
      <c r="E7" s="452">
        <v>10386834.077733779</v>
      </c>
      <c r="F7" s="452">
        <v>10085814.809551571</v>
      </c>
      <c r="G7" s="452">
        <v>9920859.5567183718</v>
      </c>
      <c r="H7" s="452">
        <v>9990646.8034064509</v>
      </c>
      <c r="I7" s="452">
        <v>10219246.310825041</v>
      </c>
      <c r="J7" s="452">
        <v>10274682.49983255</v>
      </c>
      <c r="K7" s="452">
        <v>10656645.355260801</v>
      </c>
      <c r="L7" s="452">
        <v>11368177.923038732</v>
      </c>
      <c r="M7" s="452">
        <v>11476615.9201901</v>
      </c>
      <c r="N7" s="452">
        <v>12225655.490157099</v>
      </c>
      <c r="O7" s="452">
        <v>12537871.0111806</v>
      </c>
      <c r="P7" s="1834">
        <v>12583792.16378</v>
      </c>
    </row>
    <row r="8" spans="1:16" s="961" customFormat="1" ht="15" customHeight="1">
      <c r="A8" s="978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3"/>
    </row>
    <row r="9" spans="1:16" s="961" customFormat="1" ht="15" customHeight="1">
      <c r="A9" s="631" t="s">
        <v>615</v>
      </c>
      <c r="B9" s="452">
        <v>9585.6549999999988</v>
      </c>
      <c r="C9" s="452">
        <v>8577.48</v>
      </c>
      <c r="D9" s="452">
        <v>6464.030999999999</v>
      </c>
      <c r="E9" s="452">
        <v>7055.59427177</v>
      </c>
      <c r="F9" s="452">
        <v>6561.7727084099997</v>
      </c>
      <c r="G9" s="452">
        <v>9424.9378930500006</v>
      </c>
      <c r="H9" s="452">
        <v>8123.8367138499998</v>
      </c>
      <c r="I9" s="452">
        <v>7346.8595976399993</v>
      </c>
      <c r="J9" s="452">
        <v>7351.5268758600005</v>
      </c>
      <c r="K9" s="452">
        <v>7637.8658566899994</v>
      </c>
      <c r="L9" s="452">
        <v>7936.7712309300005</v>
      </c>
      <c r="M9" s="452">
        <v>7114.7432824699999</v>
      </c>
      <c r="N9" s="452">
        <v>7041.0454581599997</v>
      </c>
      <c r="O9" s="452">
        <v>6937.7911293300003</v>
      </c>
      <c r="P9" s="453">
        <v>7122.7720754600005</v>
      </c>
    </row>
    <row r="10" spans="1:16" ht="15" customHeight="1">
      <c r="A10" s="564" t="s">
        <v>398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9"/>
    </row>
    <row r="11" spans="1:16" ht="15" customHeight="1">
      <c r="A11" s="908" t="s">
        <v>616</v>
      </c>
      <c r="B11" s="458">
        <v>2967.8229999999999</v>
      </c>
      <c r="C11" s="458">
        <v>1206.961</v>
      </c>
      <c r="D11" s="458">
        <v>783.51999999999987</v>
      </c>
      <c r="E11" s="458">
        <v>872.70618123999998</v>
      </c>
      <c r="F11" s="458">
        <v>882.17267359000004</v>
      </c>
      <c r="G11" s="458">
        <v>549.48760277999997</v>
      </c>
      <c r="H11" s="458">
        <v>554.79036008000003</v>
      </c>
      <c r="I11" s="458">
        <v>514.17309677000003</v>
      </c>
      <c r="J11" s="458">
        <v>590.75118767000004</v>
      </c>
      <c r="K11" s="458">
        <v>512.92864253000005</v>
      </c>
      <c r="L11" s="458">
        <v>513.29575729999999</v>
      </c>
      <c r="M11" s="458">
        <v>512.70914646000006</v>
      </c>
      <c r="N11" s="458">
        <v>462.71137487999999</v>
      </c>
      <c r="O11" s="458">
        <v>504.22054806</v>
      </c>
      <c r="P11" s="459">
        <v>621.66248720999999</v>
      </c>
    </row>
    <row r="12" spans="1:16" s="470" customFormat="1" ht="15" customHeight="1">
      <c r="A12" s="908" t="s">
        <v>425</v>
      </c>
      <c r="B12" s="458">
        <v>6617.8319999999994</v>
      </c>
      <c r="C12" s="458">
        <v>7370.5189999999993</v>
      </c>
      <c r="D12" s="458">
        <v>5680.5109999999995</v>
      </c>
      <c r="E12" s="458">
        <v>6182.8880905300002</v>
      </c>
      <c r="F12" s="458">
        <v>5679.6000348199996</v>
      </c>
      <c r="G12" s="458">
        <v>8875.4502902700006</v>
      </c>
      <c r="H12" s="458">
        <v>7569.0463537699998</v>
      </c>
      <c r="I12" s="458">
        <v>6832.6865008699997</v>
      </c>
      <c r="J12" s="458">
        <v>6760.7756881900004</v>
      </c>
      <c r="K12" s="458">
        <v>7124.9372141599997</v>
      </c>
      <c r="L12" s="458">
        <v>7423.4754736300001</v>
      </c>
      <c r="M12" s="458">
        <v>6602.0341360100001</v>
      </c>
      <c r="N12" s="458">
        <v>6578.3340832800004</v>
      </c>
      <c r="O12" s="458">
        <v>6433.5705812699998</v>
      </c>
      <c r="P12" s="459">
        <v>6501.1095882500003</v>
      </c>
    </row>
    <row r="13" spans="1:16" ht="15" customHeight="1">
      <c r="A13" s="631" t="s">
        <v>629</v>
      </c>
      <c r="B13" s="452">
        <v>5226789.5119999992</v>
      </c>
      <c r="C13" s="452">
        <v>6231257.3219999997</v>
      </c>
      <c r="D13" s="452">
        <v>7968649.2189999996</v>
      </c>
      <c r="E13" s="452">
        <v>10379778.48346201</v>
      </c>
      <c r="F13" s="452">
        <v>10079253.03684316</v>
      </c>
      <c r="G13" s="452">
        <v>9911434.6188253202</v>
      </c>
      <c r="H13" s="452">
        <v>9982522.9666926004</v>
      </c>
      <c r="I13" s="452">
        <v>10211899.4512274</v>
      </c>
      <c r="J13" s="452">
        <v>10267330.972956689</v>
      </c>
      <c r="K13" s="452">
        <v>10649007.48940411</v>
      </c>
      <c r="L13" s="452">
        <v>11360241.151807802</v>
      </c>
      <c r="M13" s="452">
        <v>11469501.234369401</v>
      </c>
      <c r="N13" s="452">
        <v>12218619.703784401</v>
      </c>
      <c r="O13" s="452">
        <v>12530938.417821901</v>
      </c>
      <c r="P13" s="453">
        <v>12576669.4160724</v>
      </c>
    </row>
    <row r="14" spans="1:16" s="961" customFormat="1" ht="15" customHeight="1">
      <c r="A14" s="564" t="s">
        <v>398</v>
      </c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9"/>
    </row>
    <row r="15" spans="1:16" ht="15" customHeight="1">
      <c r="A15" s="908" t="s">
        <v>616</v>
      </c>
      <c r="B15" s="458">
        <v>2000953.939</v>
      </c>
      <c r="C15" s="458">
        <v>1855770.5959999999</v>
      </c>
      <c r="D15" s="458">
        <v>2666588.8160000006</v>
      </c>
      <c r="E15" s="458">
        <v>3576273.3200979298</v>
      </c>
      <c r="F15" s="458">
        <v>3318794.0359708099</v>
      </c>
      <c r="G15" s="458">
        <v>3118133.5391106</v>
      </c>
      <c r="H15" s="458">
        <v>3298650.8586702999</v>
      </c>
      <c r="I15" s="458">
        <v>3416915.2676813202</v>
      </c>
      <c r="J15" s="458">
        <v>3365645.2644354599</v>
      </c>
      <c r="K15" s="458">
        <v>3446225.1709388201</v>
      </c>
      <c r="L15" s="458">
        <v>3899912.67161868</v>
      </c>
      <c r="M15" s="458">
        <v>3873261.7647239501</v>
      </c>
      <c r="N15" s="458">
        <v>4336957.1131843897</v>
      </c>
      <c r="O15" s="458">
        <v>4386592.0213064002</v>
      </c>
      <c r="P15" s="459">
        <v>4168205.9567100001</v>
      </c>
    </row>
    <row r="16" spans="1:16" ht="15" customHeight="1">
      <c r="A16" s="908" t="s">
        <v>425</v>
      </c>
      <c r="B16" s="458">
        <v>3225835.5729999994</v>
      </c>
      <c r="C16" s="458">
        <v>4375486.7259999998</v>
      </c>
      <c r="D16" s="458">
        <v>5302060.402999999</v>
      </c>
      <c r="E16" s="458">
        <v>6803505.1633640798</v>
      </c>
      <c r="F16" s="458">
        <v>6760459.0008723494</v>
      </c>
      <c r="G16" s="458">
        <v>6793301.0797147201</v>
      </c>
      <c r="H16" s="458">
        <v>6683872.1080223005</v>
      </c>
      <c r="I16" s="458">
        <v>6794984.1835460803</v>
      </c>
      <c r="J16" s="458">
        <v>6901685.7085212301</v>
      </c>
      <c r="K16" s="458">
        <v>7202782.3184652906</v>
      </c>
      <c r="L16" s="458">
        <v>7460328.4801891204</v>
      </c>
      <c r="M16" s="458">
        <v>7596239.4696454899</v>
      </c>
      <c r="N16" s="458">
        <v>7881662.5906000203</v>
      </c>
      <c r="O16" s="458">
        <v>8144346.3965154896</v>
      </c>
      <c r="P16" s="459">
        <v>8408463.4593623802</v>
      </c>
    </row>
    <row r="17" spans="1:16" ht="15" customHeight="1">
      <c r="A17" s="896"/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6" s="517" customFormat="1" ht="15" customHeight="1">
      <c r="A18" s="635" t="s">
        <v>630</v>
      </c>
      <c r="B18" s="452">
        <v>5664455.6730000004</v>
      </c>
      <c r="C18" s="452">
        <v>4902542.0749999993</v>
      </c>
      <c r="D18" s="452">
        <v>5443824.2970000003</v>
      </c>
      <c r="E18" s="452">
        <v>6017136.309903454</v>
      </c>
      <c r="F18" s="452">
        <v>6100141.0122538498</v>
      </c>
      <c r="G18" s="452">
        <v>6571361.3046438303</v>
      </c>
      <c r="H18" s="452">
        <v>5819974.4175036801</v>
      </c>
      <c r="I18" s="452">
        <v>5540876.7983761802</v>
      </c>
      <c r="J18" s="452">
        <v>5172564.8439873001</v>
      </c>
      <c r="K18" s="452">
        <v>5979447.3869395899</v>
      </c>
      <c r="L18" s="452">
        <v>6118544.0074431002</v>
      </c>
      <c r="M18" s="452">
        <v>6380565.1727462402</v>
      </c>
      <c r="N18" s="452">
        <v>6431190.7197693596</v>
      </c>
      <c r="O18" s="452">
        <v>6262383.2310056305</v>
      </c>
      <c r="P18" s="453">
        <v>6260977.5646648305</v>
      </c>
    </row>
    <row r="19" spans="1:16" ht="15" customHeight="1">
      <c r="A19" s="635"/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3"/>
    </row>
    <row r="20" spans="1:16" ht="15" customHeight="1">
      <c r="A20" s="631" t="s">
        <v>615</v>
      </c>
      <c r="B20" s="452">
        <v>10469.871000000001</v>
      </c>
      <c r="C20" s="452">
        <v>7209.148000000001</v>
      </c>
      <c r="D20" s="452">
        <v>18579.559000000001</v>
      </c>
      <c r="E20" s="452">
        <v>13611.282139854</v>
      </c>
      <c r="F20" s="452">
        <v>13241.73052368</v>
      </c>
      <c r="G20" s="452">
        <v>20169.05222084</v>
      </c>
      <c r="H20" s="452">
        <v>17752.128511390001</v>
      </c>
      <c r="I20" s="452">
        <v>15580.218468199999</v>
      </c>
      <c r="J20" s="452">
        <v>14001.934894000002</v>
      </c>
      <c r="K20" s="452">
        <v>14391.094632960001</v>
      </c>
      <c r="L20" s="452">
        <v>12553.847099549999</v>
      </c>
      <c r="M20" s="452">
        <v>13281.40813978</v>
      </c>
      <c r="N20" s="452">
        <v>12671.750408239999</v>
      </c>
      <c r="O20" s="452">
        <v>12097.946393</v>
      </c>
      <c r="P20" s="453">
        <v>11973.10607174</v>
      </c>
    </row>
    <row r="21" spans="1:16" s="961" customFormat="1" ht="15" customHeight="1">
      <c r="A21" s="564" t="s">
        <v>398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9"/>
    </row>
    <row r="22" spans="1:16" s="961" customFormat="1" ht="15" customHeight="1">
      <c r="A22" s="908" t="s">
        <v>616</v>
      </c>
      <c r="B22" s="458">
        <v>1210.6479999999997</v>
      </c>
      <c r="C22" s="458">
        <v>1364.3110000000001</v>
      </c>
      <c r="D22" s="458">
        <v>914.28800000000001</v>
      </c>
      <c r="E22" s="458">
        <v>1120.70711841</v>
      </c>
      <c r="F22" s="458">
        <v>1246.26358547</v>
      </c>
      <c r="G22" s="458">
        <v>1919.56985534</v>
      </c>
      <c r="H22" s="458">
        <v>1700.8633688299999</v>
      </c>
      <c r="I22" s="458">
        <v>1181.6417294600001</v>
      </c>
      <c r="J22" s="458">
        <v>1382.71415359</v>
      </c>
      <c r="K22" s="458">
        <v>2007.8851989100001</v>
      </c>
      <c r="L22" s="458">
        <v>1957.2140315900001</v>
      </c>
      <c r="M22" s="458">
        <v>1991.8595602299999</v>
      </c>
      <c r="N22" s="458">
        <v>1525.53509859</v>
      </c>
      <c r="O22" s="458">
        <v>1556.20195203</v>
      </c>
      <c r="P22" s="459">
        <v>1488.85376668</v>
      </c>
    </row>
    <row r="23" spans="1:16" ht="15" customHeight="1">
      <c r="A23" s="908" t="s">
        <v>425</v>
      </c>
      <c r="B23" s="458">
        <v>9259.2230000000018</v>
      </c>
      <c r="C23" s="458">
        <v>5844.8370000000004</v>
      </c>
      <c r="D23" s="458">
        <v>17665.271000000001</v>
      </c>
      <c r="E23" s="458">
        <v>12490.575021444</v>
      </c>
      <c r="F23" s="458">
        <v>11995.46693821</v>
      </c>
      <c r="G23" s="458">
        <v>18249.4823655</v>
      </c>
      <c r="H23" s="458">
        <v>16051.26514256</v>
      </c>
      <c r="I23" s="458">
        <v>14398.576738739999</v>
      </c>
      <c r="J23" s="458">
        <v>12619.220740410001</v>
      </c>
      <c r="K23" s="458">
        <v>12383.209434050001</v>
      </c>
      <c r="L23" s="458">
        <v>10596.63306796</v>
      </c>
      <c r="M23" s="458">
        <v>11289.548579550001</v>
      </c>
      <c r="N23" s="458">
        <v>11146.215309650001</v>
      </c>
      <c r="O23" s="458">
        <v>10541.74444097</v>
      </c>
      <c r="P23" s="459">
        <v>10484.252305059999</v>
      </c>
    </row>
    <row r="24" spans="1:16" ht="15" customHeight="1">
      <c r="A24" s="631" t="s">
        <v>629</v>
      </c>
      <c r="B24" s="452">
        <v>5653985.8020000001</v>
      </c>
      <c r="C24" s="452">
        <v>4895332.9269999992</v>
      </c>
      <c r="D24" s="452">
        <v>5425244.7379999999</v>
      </c>
      <c r="E24" s="452">
        <v>6003525.0277635995</v>
      </c>
      <c r="F24" s="452">
        <v>6086899.2817301704</v>
      </c>
      <c r="G24" s="452">
        <v>6551192.2524229903</v>
      </c>
      <c r="H24" s="452">
        <v>5802222.2889922904</v>
      </c>
      <c r="I24" s="452">
        <v>5525296.5799079807</v>
      </c>
      <c r="J24" s="452">
        <v>5158562.9090932999</v>
      </c>
      <c r="K24" s="452">
        <v>5965056.2923066299</v>
      </c>
      <c r="L24" s="452">
        <v>6105990.1603435501</v>
      </c>
      <c r="M24" s="452">
        <v>6367283.7646064702</v>
      </c>
      <c r="N24" s="452">
        <v>6418518.9693611199</v>
      </c>
      <c r="O24" s="452">
        <v>6250285.2846126296</v>
      </c>
      <c r="P24" s="453">
        <v>6249004.4585930798</v>
      </c>
    </row>
    <row r="25" spans="1:16" ht="15" customHeight="1">
      <c r="A25" s="564" t="s">
        <v>398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9"/>
    </row>
    <row r="26" spans="1:16" ht="15" customHeight="1">
      <c r="A26" s="908" t="s">
        <v>616</v>
      </c>
      <c r="B26" s="458">
        <v>1615226.5180000002</v>
      </c>
      <c r="C26" s="458">
        <v>1354752.7879999999</v>
      </c>
      <c r="D26" s="458">
        <v>1609244.0850000002</v>
      </c>
      <c r="E26" s="458">
        <v>1903704.3683973399</v>
      </c>
      <c r="F26" s="458">
        <v>1984379.1001040498</v>
      </c>
      <c r="G26" s="458">
        <v>1974771.51237364</v>
      </c>
      <c r="H26" s="458">
        <v>1761555.68769969</v>
      </c>
      <c r="I26" s="458">
        <v>1690373.0171408202</v>
      </c>
      <c r="J26" s="458">
        <v>1535417.66694282</v>
      </c>
      <c r="K26" s="458">
        <v>1944508.15528674</v>
      </c>
      <c r="L26" s="458">
        <v>2058598.83419613</v>
      </c>
      <c r="M26" s="458">
        <v>2375636.1823926498</v>
      </c>
      <c r="N26" s="458">
        <v>2452508.0292473198</v>
      </c>
      <c r="O26" s="458">
        <v>2336628.2677921401</v>
      </c>
      <c r="P26" s="459">
        <v>2152596.0592948701</v>
      </c>
    </row>
    <row r="27" spans="1:16" s="961" customFormat="1" ht="15" customHeight="1">
      <c r="A27" s="908" t="s">
        <v>425</v>
      </c>
      <c r="B27" s="458">
        <v>4038759.284</v>
      </c>
      <c r="C27" s="458">
        <v>3540580.1389999995</v>
      </c>
      <c r="D27" s="458">
        <v>3816000.6529999999</v>
      </c>
      <c r="E27" s="458">
        <v>4099820.6593662598</v>
      </c>
      <c r="F27" s="458">
        <v>4102520.1816261201</v>
      </c>
      <c r="G27" s="458">
        <v>4576420.7400493501</v>
      </c>
      <c r="H27" s="458">
        <v>4040666.6012926004</v>
      </c>
      <c r="I27" s="458">
        <v>3834923.5627671597</v>
      </c>
      <c r="J27" s="458">
        <v>3623145.2421504804</v>
      </c>
      <c r="K27" s="458">
        <v>4020548.1370198899</v>
      </c>
      <c r="L27" s="458">
        <v>4047391.3261474199</v>
      </c>
      <c r="M27" s="458">
        <v>3991647.58221382</v>
      </c>
      <c r="N27" s="458">
        <v>3966010.9401138001</v>
      </c>
      <c r="O27" s="458">
        <v>3913657.0168204899</v>
      </c>
      <c r="P27" s="459">
        <v>4096408.3992982102</v>
      </c>
    </row>
    <row r="28" spans="1:16" s="961" customFormat="1" ht="15" customHeight="1">
      <c r="A28" s="896"/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9"/>
    </row>
    <row r="29" spans="1:16" ht="15" customHeight="1">
      <c r="A29" s="559" t="s">
        <v>631</v>
      </c>
      <c r="B29" s="452">
        <v>2260897.8280000002</v>
      </c>
      <c r="C29" s="452">
        <v>2917218.4640000002</v>
      </c>
      <c r="D29" s="452">
        <v>3558101.4269999997</v>
      </c>
      <c r="E29" s="452">
        <v>4462751.4130414696</v>
      </c>
      <c r="F29" s="452">
        <v>4317007.8847199697</v>
      </c>
      <c r="G29" s="452">
        <v>4373530.6891217902</v>
      </c>
      <c r="H29" s="452">
        <v>4252523.4524269504</v>
      </c>
      <c r="I29" s="452">
        <v>3987875.2899907101</v>
      </c>
      <c r="J29" s="452">
        <v>3863458.0159772299</v>
      </c>
      <c r="K29" s="452">
        <v>4211694.8764789794</v>
      </c>
      <c r="L29" s="452">
        <v>4151369.2109246701</v>
      </c>
      <c r="M29" s="452">
        <v>4094221.4759162902</v>
      </c>
      <c r="N29" s="452">
        <v>4052806.3502843399</v>
      </c>
      <c r="O29" s="452">
        <v>4213013.07207675</v>
      </c>
      <c r="P29" s="453">
        <v>4264328.2748134397</v>
      </c>
    </row>
    <row r="30" spans="1:16" s="961" customFormat="1" ht="15" customHeight="1">
      <c r="A30" s="744" t="s">
        <v>398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3"/>
    </row>
    <row r="31" spans="1:16" s="962" customFormat="1" ht="15" customHeight="1">
      <c r="A31" s="565" t="s">
        <v>424</v>
      </c>
      <c r="B31" s="458">
        <v>1629524.6270000003</v>
      </c>
      <c r="C31" s="458">
        <v>1939839.3500000003</v>
      </c>
      <c r="D31" s="458">
        <v>2239495.6029999997</v>
      </c>
      <c r="E31" s="458">
        <v>2593101.9312996799</v>
      </c>
      <c r="F31" s="458">
        <v>2789236.3057418801</v>
      </c>
      <c r="G31" s="458">
        <v>2820423.38360174</v>
      </c>
      <c r="H31" s="458">
        <v>2633433.2061772002</v>
      </c>
      <c r="I31" s="458">
        <v>2513678.7613294902</v>
      </c>
      <c r="J31" s="458">
        <v>2442222.4218720798</v>
      </c>
      <c r="K31" s="458">
        <v>2612094.3101950199</v>
      </c>
      <c r="L31" s="458">
        <v>2602089.91148635</v>
      </c>
      <c r="M31" s="458">
        <v>2602445.22619526</v>
      </c>
      <c r="N31" s="458">
        <v>2498971.6362518901</v>
      </c>
      <c r="O31" s="458">
        <v>2676043.9275864</v>
      </c>
      <c r="P31" s="459">
        <v>2702950.3253832399</v>
      </c>
    </row>
    <row r="32" spans="1:16" s="961" customFormat="1" ht="15" customHeight="1">
      <c r="A32" s="565" t="s">
        <v>425</v>
      </c>
      <c r="B32" s="458">
        <v>631373.201</v>
      </c>
      <c r="C32" s="458">
        <v>977379.11399999994</v>
      </c>
      <c r="D32" s="458">
        <v>1318605.824</v>
      </c>
      <c r="E32" s="458">
        <v>1869649.48174179</v>
      </c>
      <c r="F32" s="458">
        <v>1527771.5789780901</v>
      </c>
      <c r="G32" s="458">
        <v>1553107.30552005</v>
      </c>
      <c r="H32" s="458">
        <v>1619090.24624975</v>
      </c>
      <c r="I32" s="458">
        <v>1474196.5286612201</v>
      </c>
      <c r="J32" s="458">
        <v>1421235.5941051501</v>
      </c>
      <c r="K32" s="458">
        <v>1599600.5662839599</v>
      </c>
      <c r="L32" s="458">
        <v>1549279.2994383201</v>
      </c>
      <c r="M32" s="458">
        <v>1491776.24972103</v>
      </c>
      <c r="N32" s="458">
        <v>1553834.71403245</v>
      </c>
      <c r="O32" s="458">
        <v>1536969.14449035</v>
      </c>
      <c r="P32" s="459">
        <v>1561377.9494302</v>
      </c>
    </row>
    <row r="33" spans="1:16" ht="15" customHeight="1">
      <c r="A33" s="744"/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9"/>
    </row>
    <row r="34" spans="1:16" ht="15" customHeight="1">
      <c r="A34" s="559" t="s">
        <v>632</v>
      </c>
      <c r="B34" s="452">
        <v>1815320.0390000003</v>
      </c>
      <c r="C34" s="452">
        <v>2299553.7489999998</v>
      </c>
      <c r="D34" s="452">
        <v>2283172.8840000001</v>
      </c>
      <c r="E34" s="452">
        <v>2724490.6391367149</v>
      </c>
      <c r="F34" s="452">
        <v>2812037.0680354801</v>
      </c>
      <c r="G34" s="452">
        <v>3466826.9187321099</v>
      </c>
      <c r="H34" s="452">
        <v>3422614.1749670603</v>
      </c>
      <c r="I34" s="452">
        <v>3067323.037814931</v>
      </c>
      <c r="J34" s="452">
        <v>2804526.4801303102</v>
      </c>
      <c r="K34" s="452">
        <v>3054291.0249409908</v>
      </c>
      <c r="L34" s="452">
        <v>3358823.4478706443</v>
      </c>
      <c r="M34" s="452">
        <v>3421232.5533841802</v>
      </c>
      <c r="N34" s="452">
        <v>3417468.30254527</v>
      </c>
      <c r="O34" s="452">
        <v>3591644.7375171199</v>
      </c>
      <c r="P34" s="453">
        <v>3230373.6293027499</v>
      </c>
    </row>
    <row r="35" spans="1:16" ht="15" customHeight="1">
      <c r="A35" s="744" t="s">
        <v>398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3"/>
    </row>
    <row r="36" spans="1:16" s="961" customFormat="1" ht="15" customHeight="1">
      <c r="A36" s="565" t="s">
        <v>424</v>
      </c>
      <c r="B36" s="458">
        <v>1639948.1180000002</v>
      </c>
      <c r="C36" s="458">
        <v>2072644.3389999999</v>
      </c>
      <c r="D36" s="458">
        <v>2002336.8730000001</v>
      </c>
      <c r="E36" s="458">
        <v>2318049.1307682898</v>
      </c>
      <c r="F36" s="458">
        <v>2361301.2527768202</v>
      </c>
      <c r="G36" s="458">
        <v>2884991.7459924901</v>
      </c>
      <c r="H36" s="458">
        <v>2921195.1224965602</v>
      </c>
      <c r="I36" s="458">
        <v>2615046.6206305898</v>
      </c>
      <c r="J36" s="458">
        <v>2353076.3824264701</v>
      </c>
      <c r="K36" s="458">
        <v>2616215.5859542801</v>
      </c>
      <c r="L36" s="458">
        <v>2931811.3497555102</v>
      </c>
      <c r="M36" s="458">
        <v>2968617.3479258898</v>
      </c>
      <c r="N36" s="458">
        <v>3010921.0179122901</v>
      </c>
      <c r="O36" s="458">
        <v>3173274.8283871999</v>
      </c>
      <c r="P36" s="459">
        <v>2841246.7033450999</v>
      </c>
    </row>
    <row r="37" spans="1:16" s="961" customFormat="1" ht="15" customHeight="1">
      <c r="A37" s="565" t="s">
        <v>425</v>
      </c>
      <c r="B37" s="458">
        <v>175371.921</v>
      </c>
      <c r="C37" s="458">
        <v>226909.41</v>
      </c>
      <c r="D37" s="458">
        <v>280836.011</v>
      </c>
      <c r="E37" s="458">
        <v>406441.50836842501</v>
      </c>
      <c r="F37" s="458">
        <v>450735.81525866</v>
      </c>
      <c r="G37" s="458">
        <v>581835.17273961997</v>
      </c>
      <c r="H37" s="458">
        <v>501419.0524705</v>
      </c>
      <c r="I37" s="458">
        <v>452276.417184341</v>
      </c>
      <c r="J37" s="458">
        <v>451450.09770384</v>
      </c>
      <c r="K37" s="458">
        <v>438075.43898671097</v>
      </c>
      <c r="L37" s="458">
        <v>427012.09811513399</v>
      </c>
      <c r="M37" s="458">
        <v>452615.20545829902</v>
      </c>
      <c r="N37" s="458">
        <v>406547.28463297</v>
      </c>
      <c r="O37" s="458">
        <v>418369.90912990901</v>
      </c>
      <c r="P37" s="459">
        <v>389126.925957662</v>
      </c>
    </row>
    <row r="38" spans="1:16" ht="15" customHeight="1">
      <c r="A38" s="640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6"/>
    </row>
    <row r="39" spans="1:16" ht="15" customHeight="1">
      <c r="A39" s="974"/>
      <c r="B39" s="974"/>
      <c r="C39" s="974"/>
      <c r="D39" s="974"/>
      <c r="G39" s="974"/>
      <c r="H39" s="974"/>
      <c r="I39" s="974"/>
      <c r="J39" s="974"/>
      <c r="K39" s="974"/>
      <c r="L39" s="974"/>
      <c r="M39" s="974"/>
      <c r="N39" s="974"/>
      <c r="O39" s="974"/>
      <c r="P39" s="974"/>
    </row>
    <row r="40" spans="1:16" s="470" customFormat="1" ht="14.25" customHeight="1">
      <c r="A40" s="974" t="s">
        <v>337</v>
      </c>
      <c r="B40" s="974"/>
      <c r="C40" s="974"/>
      <c r="D40" s="974"/>
      <c r="E40" s="468"/>
      <c r="F40" s="468"/>
      <c r="G40" s="974"/>
      <c r="H40" s="974"/>
      <c r="I40" s="974"/>
      <c r="J40" s="974"/>
      <c r="K40" s="974"/>
      <c r="L40" s="974"/>
      <c r="M40" s="974"/>
      <c r="N40" s="974"/>
      <c r="O40" s="974"/>
      <c r="P40" s="974"/>
    </row>
    <row r="41" spans="1:16">
      <c r="A41" s="1722" t="s">
        <v>996</v>
      </c>
    </row>
    <row r="42" spans="1:16" ht="14.25" customHeight="1">
      <c r="A42" s="53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</row>
  </sheetData>
  <mergeCells count="2">
    <mergeCell ref="A1:P1"/>
    <mergeCell ref="A3:P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>
    <oddHeader>&amp;C&amp;13 99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O40"/>
  <sheetViews>
    <sheetView view="pageBreakPreview" topLeftCell="A22" zoomScale="70" zoomScaleNormal="70" zoomScaleSheetLayoutView="70" workbookViewId="0">
      <selection activeCell="A40" sqref="A40"/>
    </sheetView>
  </sheetViews>
  <sheetFormatPr defaultColWidth="8" defaultRowHeight="12.75"/>
  <cols>
    <col min="1" max="1" width="9.28515625" style="1004" customWidth="1"/>
    <col min="2" max="2" width="13.28515625" style="1004" customWidth="1"/>
    <col min="3" max="7" width="12.28515625" style="1004" customWidth="1"/>
    <col min="8" max="10" width="11.5703125" style="1004" customWidth="1"/>
    <col min="11" max="11" width="13.85546875" style="1004" customWidth="1"/>
    <col min="12" max="14" width="12.28515625" style="1004" customWidth="1"/>
    <col min="15" max="15" width="11" style="1004" customWidth="1"/>
    <col min="16" max="16384" width="8" style="462"/>
  </cols>
  <sheetData>
    <row r="1" spans="1:15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</row>
    <row r="2" spans="1:15" ht="18.75">
      <c r="A2" s="979"/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</row>
    <row r="3" spans="1:15" s="981" customFormat="1" ht="21">
      <c r="A3" s="2036" t="s">
        <v>633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</row>
    <row r="4" spans="1:15" ht="15.75">
      <c r="A4" s="647"/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518"/>
      <c r="M4" s="518"/>
      <c r="N4" s="518"/>
      <c r="O4" s="518"/>
    </row>
    <row r="5" spans="1:15" ht="15">
      <c r="A5" s="520" t="s">
        <v>197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983"/>
      <c r="M5" s="983"/>
      <c r="N5" s="983"/>
      <c r="O5" s="983"/>
    </row>
    <row r="6" spans="1:15" ht="35.1" customHeight="1">
      <c r="A6" s="2126"/>
      <c r="B6" s="2129" t="s">
        <v>634</v>
      </c>
      <c r="C6" s="2130"/>
      <c r="D6" s="2131"/>
      <c r="E6" s="2129" t="s">
        <v>635</v>
      </c>
      <c r="F6" s="2130"/>
      <c r="G6" s="2131"/>
      <c r="H6" s="2129" t="s">
        <v>636</v>
      </c>
      <c r="I6" s="2130"/>
      <c r="J6" s="2131"/>
      <c r="K6" s="2129" t="s">
        <v>637</v>
      </c>
      <c r="L6" s="2130"/>
      <c r="M6" s="2130"/>
      <c r="N6" s="2130"/>
      <c r="O6" s="2130"/>
    </row>
    <row r="7" spans="1:15" ht="35.1" customHeight="1">
      <c r="A7" s="2127"/>
      <c r="B7" s="2041" t="s">
        <v>504</v>
      </c>
      <c r="C7" s="2122" t="s">
        <v>444</v>
      </c>
      <c r="D7" s="2122" t="s">
        <v>638</v>
      </c>
      <c r="E7" s="2041" t="s">
        <v>504</v>
      </c>
      <c r="F7" s="2122" t="s">
        <v>444</v>
      </c>
      <c r="G7" s="2122" t="s">
        <v>638</v>
      </c>
      <c r="H7" s="2041" t="s">
        <v>504</v>
      </c>
      <c r="I7" s="2122" t="s">
        <v>444</v>
      </c>
      <c r="J7" s="2122" t="s">
        <v>638</v>
      </c>
      <c r="K7" s="2041" t="s">
        <v>504</v>
      </c>
      <c r="L7" s="2122" t="s">
        <v>444</v>
      </c>
      <c r="M7" s="2123" t="s">
        <v>402</v>
      </c>
      <c r="N7" s="2123"/>
      <c r="O7" s="2124" t="s">
        <v>638</v>
      </c>
    </row>
    <row r="8" spans="1:15" ht="39.950000000000003" customHeight="1">
      <c r="A8" s="2128"/>
      <c r="B8" s="2042"/>
      <c r="C8" s="2122"/>
      <c r="D8" s="2122"/>
      <c r="E8" s="2042"/>
      <c r="F8" s="2122"/>
      <c r="G8" s="2122"/>
      <c r="H8" s="2042"/>
      <c r="I8" s="2122"/>
      <c r="J8" s="2122"/>
      <c r="K8" s="2042"/>
      <c r="L8" s="2122"/>
      <c r="M8" s="1936" t="s">
        <v>639</v>
      </c>
      <c r="N8" s="1936" t="s">
        <v>640</v>
      </c>
      <c r="O8" s="2125"/>
    </row>
    <row r="9" spans="1:15" ht="15" customHeight="1">
      <c r="A9" s="984"/>
      <c r="B9" s="985" t="s">
        <v>641</v>
      </c>
      <c r="C9" s="985">
        <v>2</v>
      </c>
      <c r="D9" s="985">
        <v>3</v>
      </c>
      <c r="E9" s="985" t="s">
        <v>642</v>
      </c>
      <c r="F9" s="985">
        <v>5</v>
      </c>
      <c r="G9" s="985">
        <v>6</v>
      </c>
      <c r="H9" s="985" t="s">
        <v>643</v>
      </c>
      <c r="I9" s="985">
        <v>8</v>
      </c>
      <c r="J9" s="985">
        <v>9</v>
      </c>
      <c r="K9" s="985" t="s">
        <v>644</v>
      </c>
      <c r="L9" s="985" t="s">
        <v>645</v>
      </c>
      <c r="M9" s="985">
        <v>12</v>
      </c>
      <c r="N9" s="985">
        <v>13</v>
      </c>
      <c r="O9" s="985">
        <v>14</v>
      </c>
    </row>
    <row r="10" spans="1:15" ht="15" customHeight="1">
      <c r="A10" s="986" t="s">
        <v>469</v>
      </c>
      <c r="B10" s="987">
        <v>8765889.2150000017</v>
      </c>
      <c r="C10" s="987">
        <v>4581875.6610000003</v>
      </c>
      <c r="D10" s="987">
        <v>4184013.5540000014</v>
      </c>
      <c r="E10" s="987">
        <v>1089845.8560000004</v>
      </c>
      <c r="F10" s="987">
        <v>799443.90700000024</v>
      </c>
      <c r="G10" s="987">
        <v>290401.94900000002</v>
      </c>
      <c r="H10" s="988">
        <v>13066.368999999999</v>
      </c>
      <c r="I10" s="987">
        <v>4426.4259999999995</v>
      </c>
      <c r="J10" s="987">
        <v>8639.9429999999993</v>
      </c>
      <c r="K10" s="987">
        <v>7662976.9900000012</v>
      </c>
      <c r="L10" s="988">
        <v>3778005.3280000002</v>
      </c>
      <c r="M10" s="988">
        <v>1715761.1840000001</v>
      </c>
      <c r="N10" s="988">
        <v>2062244.1440000001</v>
      </c>
      <c r="O10" s="989">
        <v>3884971.6620000009</v>
      </c>
    </row>
    <row r="11" spans="1:15" ht="15" customHeight="1">
      <c r="A11" s="986">
        <v>2019</v>
      </c>
      <c r="B11" s="987">
        <v>9301732.7709999997</v>
      </c>
      <c r="C11" s="987">
        <v>5416415.9199999999</v>
      </c>
      <c r="D11" s="987">
        <v>3885316.8509999998</v>
      </c>
      <c r="E11" s="987">
        <v>1281898.3409999998</v>
      </c>
      <c r="F11" s="987">
        <v>1005136.956</v>
      </c>
      <c r="G11" s="987">
        <v>276761.38500000001</v>
      </c>
      <c r="H11" s="988">
        <v>7378.4989999999998</v>
      </c>
      <c r="I11" s="987">
        <v>6141.3850000000002</v>
      </c>
      <c r="J11" s="987">
        <v>1237.114</v>
      </c>
      <c r="K11" s="987">
        <v>8012455.9309999999</v>
      </c>
      <c r="L11" s="988">
        <v>4405137.5789999999</v>
      </c>
      <c r="M11" s="988">
        <v>2001659.754</v>
      </c>
      <c r="N11" s="988">
        <v>2403477.8250000002</v>
      </c>
      <c r="O11" s="990">
        <v>3607318.352</v>
      </c>
    </row>
    <row r="12" spans="1:15" ht="15" customHeight="1">
      <c r="A12" s="986">
        <v>2020</v>
      </c>
      <c r="B12" s="987">
        <v>10921375.845000001</v>
      </c>
      <c r="C12" s="987">
        <v>6694078.0209999997</v>
      </c>
      <c r="D12" s="987">
        <v>4227297.824</v>
      </c>
      <c r="E12" s="987">
        <v>1707708.5490000001</v>
      </c>
      <c r="F12" s="987">
        <v>1351210.1140000001</v>
      </c>
      <c r="G12" s="987">
        <v>356498.435</v>
      </c>
      <c r="H12" s="988">
        <v>11749.336000000001</v>
      </c>
      <c r="I12" s="987">
        <v>9117.2980000000007</v>
      </c>
      <c r="J12" s="987">
        <v>2632.038</v>
      </c>
      <c r="K12" s="987">
        <v>9201917.959999999</v>
      </c>
      <c r="L12" s="988">
        <v>5333750.6089999992</v>
      </c>
      <c r="M12" s="988">
        <v>2313060.0789999999</v>
      </c>
      <c r="N12" s="988">
        <v>3020690.53</v>
      </c>
      <c r="O12" s="990">
        <v>3868167.3510000003</v>
      </c>
    </row>
    <row r="13" spans="1:15" ht="15" customHeight="1">
      <c r="A13" s="986">
        <v>2021</v>
      </c>
      <c r="B13" s="987">
        <v>13404792.1532779</v>
      </c>
      <c r="C13" s="987">
        <v>8759828.1707194</v>
      </c>
      <c r="D13" s="987">
        <v>4644963.9825584702</v>
      </c>
      <c r="E13" s="987">
        <v>2400614.0090545299</v>
      </c>
      <c r="F13" s="987">
        <v>1909808.2390702099</v>
      </c>
      <c r="G13" s="987">
        <v>490805.76998431998</v>
      </c>
      <c r="H13" s="988">
        <v>4484.5505038399997</v>
      </c>
      <c r="I13" s="987">
        <v>4461.9182199799998</v>
      </c>
      <c r="J13" s="987">
        <v>22.632283860000001</v>
      </c>
      <c r="K13" s="987">
        <v>10999693.593719499</v>
      </c>
      <c r="L13" s="988">
        <v>6845558.0134292096</v>
      </c>
      <c r="M13" s="988">
        <v>3008098.0229020999</v>
      </c>
      <c r="N13" s="988">
        <v>3837459.9905271102</v>
      </c>
      <c r="O13" s="990">
        <v>4154135.5802902901</v>
      </c>
    </row>
    <row r="14" spans="1:15" ht="15" customHeight="1">
      <c r="A14" s="986"/>
      <c r="B14" s="987"/>
      <c r="C14" s="991"/>
      <c r="D14" s="991"/>
      <c r="E14" s="987"/>
      <c r="F14" s="991"/>
      <c r="G14" s="991"/>
      <c r="H14" s="988"/>
      <c r="I14" s="991"/>
      <c r="J14" s="991"/>
      <c r="K14" s="987"/>
      <c r="L14" s="992"/>
      <c r="M14" s="992"/>
      <c r="N14" s="992"/>
      <c r="O14" s="993"/>
    </row>
    <row r="15" spans="1:15" ht="15" customHeight="1">
      <c r="A15" s="986">
        <v>2021</v>
      </c>
      <c r="B15" s="987"/>
      <c r="C15" s="987"/>
      <c r="D15" s="987"/>
      <c r="E15" s="987"/>
      <c r="F15" s="987"/>
      <c r="G15" s="987"/>
      <c r="H15" s="988"/>
      <c r="I15" s="987"/>
      <c r="J15" s="987"/>
      <c r="K15" s="987"/>
      <c r="L15" s="988"/>
      <c r="M15" s="988"/>
      <c r="N15" s="988"/>
      <c r="O15" s="990"/>
    </row>
    <row r="16" spans="1:15" ht="15" customHeight="1">
      <c r="A16" s="994" t="s">
        <v>646</v>
      </c>
      <c r="B16" s="991">
        <v>11609549.064000001</v>
      </c>
      <c r="C16" s="991">
        <v>7394372.1640000008</v>
      </c>
      <c r="D16" s="991">
        <v>4215176.8999999994</v>
      </c>
      <c r="E16" s="991">
        <v>1913713.0989999999</v>
      </c>
      <c r="F16" s="991">
        <v>1550856.0919999999</v>
      </c>
      <c r="G16" s="991">
        <v>362857.00700000004</v>
      </c>
      <c r="H16" s="992">
        <v>3389.1639999999998</v>
      </c>
      <c r="I16" s="991">
        <v>3363.24</v>
      </c>
      <c r="J16" s="991">
        <v>25.923999999999999</v>
      </c>
      <c r="K16" s="991">
        <v>9692446.8010000009</v>
      </c>
      <c r="L16" s="992">
        <v>5840152.8320000004</v>
      </c>
      <c r="M16" s="992">
        <v>2462981.7059999998</v>
      </c>
      <c r="N16" s="992">
        <v>3377171.1260000002</v>
      </c>
      <c r="O16" s="993">
        <v>3852293.969</v>
      </c>
    </row>
    <row r="17" spans="1:15" ht="15" customHeight="1">
      <c r="A17" s="994" t="s">
        <v>647</v>
      </c>
      <c r="B17" s="991">
        <v>12371612.620000003</v>
      </c>
      <c r="C17" s="991">
        <v>8006792.6330000013</v>
      </c>
      <c r="D17" s="991">
        <v>4364819.9869999997</v>
      </c>
      <c r="E17" s="991">
        <v>2110998.6670000004</v>
      </c>
      <c r="F17" s="991">
        <v>1666154.1740000001</v>
      </c>
      <c r="G17" s="991">
        <v>444844.49300000002</v>
      </c>
      <c r="H17" s="992">
        <v>3624.355</v>
      </c>
      <c r="I17" s="991">
        <v>3601.3879999999999</v>
      </c>
      <c r="J17" s="991">
        <v>22.966999999999999</v>
      </c>
      <c r="K17" s="991">
        <v>10256989.598000001</v>
      </c>
      <c r="L17" s="992">
        <v>6337037.0710000005</v>
      </c>
      <c r="M17" s="992">
        <v>2797676.8339999998</v>
      </c>
      <c r="N17" s="992">
        <v>3539360.2370000002</v>
      </c>
      <c r="O17" s="993">
        <v>3919952.5269999998</v>
      </c>
    </row>
    <row r="18" spans="1:15" ht="15" customHeight="1">
      <c r="A18" s="994" t="s">
        <v>648</v>
      </c>
      <c r="B18" s="991">
        <v>12518717.875</v>
      </c>
      <c r="C18" s="991">
        <v>8167846.7230000002</v>
      </c>
      <c r="D18" s="991">
        <v>4350871.1520000007</v>
      </c>
      <c r="E18" s="991">
        <v>2036663.926</v>
      </c>
      <c r="F18" s="991">
        <v>1607539.791</v>
      </c>
      <c r="G18" s="991">
        <v>429124.13500000001</v>
      </c>
      <c r="H18" s="992">
        <v>3644.0709999999999</v>
      </c>
      <c r="I18" s="991">
        <v>3620.498</v>
      </c>
      <c r="J18" s="991">
        <v>23.573</v>
      </c>
      <c r="K18" s="991">
        <v>10478409.878</v>
      </c>
      <c r="L18" s="992">
        <v>6556686.4340000004</v>
      </c>
      <c r="M18" s="992">
        <v>2923293.9759999998</v>
      </c>
      <c r="N18" s="992">
        <v>3633392.4580000001</v>
      </c>
      <c r="O18" s="993">
        <v>3921723.4440000001</v>
      </c>
    </row>
    <row r="19" spans="1:15" ht="15" customHeight="1">
      <c r="A19" s="994" t="s">
        <v>649</v>
      </c>
      <c r="B19" s="991">
        <v>13404792.1532779</v>
      </c>
      <c r="C19" s="991">
        <v>8759828.1707194</v>
      </c>
      <c r="D19" s="991">
        <v>4644963.9825584702</v>
      </c>
      <c r="E19" s="991">
        <v>2400614.0090545299</v>
      </c>
      <c r="F19" s="991">
        <v>1909808.2390702099</v>
      </c>
      <c r="G19" s="991">
        <v>490805.76998431998</v>
      </c>
      <c r="H19" s="992">
        <v>4484.5505038399997</v>
      </c>
      <c r="I19" s="991">
        <v>4461.9182199799998</v>
      </c>
      <c r="J19" s="991">
        <v>22.632283860000001</v>
      </c>
      <c r="K19" s="991">
        <v>10999693.593719499</v>
      </c>
      <c r="L19" s="992">
        <v>6845558.0134292096</v>
      </c>
      <c r="M19" s="992">
        <v>3008098.0229020999</v>
      </c>
      <c r="N19" s="992">
        <v>3837459.9905271102</v>
      </c>
      <c r="O19" s="993">
        <v>4154135.5802902901</v>
      </c>
    </row>
    <row r="20" spans="1:15" ht="15" customHeight="1">
      <c r="A20" s="986"/>
      <c r="B20" s="987"/>
      <c r="C20" s="991"/>
      <c r="D20" s="991"/>
      <c r="E20" s="987"/>
      <c r="F20" s="991"/>
      <c r="G20" s="991"/>
      <c r="H20" s="988"/>
      <c r="I20" s="991"/>
      <c r="J20" s="991"/>
      <c r="K20" s="987"/>
      <c r="L20" s="992"/>
      <c r="M20" s="992"/>
      <c r="N20" s="992"/>
      <c r="O20" s="993"/>
    </row>
    <row r="21" spans="1:15" ht="15" customHeight="1">
      <c r="A21" s="986">
        <v>2022</v>
      </c>
      <c r="B21" s="987"/>
      <c r="C21" s="991"/>
      <c r="D21" s="991"/>
      <c r="E21" s="987"/>
      <c r="F21" s="991"/>
      <c r="G21" s="991"/>
      <c r="H21" s="988"/>
      <c r="I21" s="991"/>
      <c r="J21" s="991"/>
      <c r="K21" s="987"/>
      <c r="L21" s="992"/>
      <c r="M21" s="992"/>
      <c r="N21" s="992"/>
      <c r="O21" s="993"/>
    </row>
    <row r="22" spans="1:15" ht="15" customHeight="1">
      <c r="A22" s="994" t="s">
        <v>646</v>
      </c>
      <c r="B22" s="991">
        <v>13092625.741048099</v>
      </c>
      <c r="C22" s="991">
        <v>8378312.9591752496</v>
      </c>
      <c r="D22" s="991">
        <v>4714312.7818728397</v>
      </c>
      <c r="E22" s="991">
        <v>2280995.5985472798</v>
      </c>
      <c r="F22" s="991">
        <v>1660630.1583997901</v>
      </c>
      <c r="G22" s="991">
        <v>620365.44014749001</v>
      </c>
      <c r="H22" s="992">
        <v>4057.25995053</v>
      </c>
      <c r="I22" s="991">
        <v>4031.5034184000001</v>
      </c>
      <c r="J22" s="991">
        <v>25.75653213</v>
      </c>
      <c r="K22" s="991">
        <v>10807572.882550299</v>
      </c>
      <c r="L22" s="992">
        <v>6713651.29735706</v>
      </c>
      <c r="M22" s="992">
        <v>3049491.1687738001</v>
      </c>
      <c r="N22" s="992">
        <v>3664160.1285832599</v>
      </c>
      <c r="O22" s="993">
        <v>4093921.5851932201</v>
      </c>
    </row>
    <row r="23" spans="1:15" ht="15" customHeight="1">
      <c r="A23" s="994" t="s">
        <v>647</v>
      </c>
      <c r="B23" s="991">
        <v>13694025.5916452</v>
      </c>
      <c r="C23" s="991">
        <v>8898373.6736267991</v>
      </c>
      <c r="D23" s="991">
        <v>4795651.91801841</v>
      </c>
      <c r="E23" s="991">
        <v>2341333.2661266802</v>
      </c>
      <c r="F23" s="991">
        <v>1653992.49870669</v>
      </c>
      <c r="G23" s="991">
        <v>687340.76741998992</v>
      </c>
      <c r="H23" s="992">
        <v>4039.76603522</v>
      </c>
      <c r="I23" s="991">
        <v>4014.6311147699998</v>
      </c>
      <c r="J23" s="991">
        <v>25.134920449999999</v>
      </c>
      <c r="K23" s="991">
        <v>11348652.559483301</v>
      </c>
      <c r="L23" s="992">
        <v>7240366.5438053403</v>
      </c>
      <c r="M23" s="992">
        <v>3296506.7727291398</v>
      </c>
      <c r="N23" s="992">
        <v>3943859.7710762001</v>
      </c>
      <c r="O23" s="993">
        <v>4108286.0156779699</v>
      </c>
    </row>
    <row r="24" spans="1:15" ht="15" customHeight="1">
      <c r="A24" s="994" t="s">
        <v>648</v>
      </c>
      <c r="B24" s="991">
        <v>14661383.030072199</v>
      </c>
      <c r="C24" s="991">
        <v>9586726.5201105997</v>
      </c>
      <c r="D24" s="991">
        <v>5074656.5099615697</v>
      </c>
      <c r="E24" s="991">
        <v>2475044.8127023601</v>
      </c>
      <c r="F24" s="991">
        <v>1629656.7620943801</v>
      </c>
      <c r="G24" s="991">
        <v>845388.05060798</v>
      </c>
      <c r="H24" s="992">
        <v>3736.6855188300001</v>
      </c>
      <c r="I24" s="991">
        <v>3710.50610495</v>
      </c>
      <c r="J24" s="991">
        <v>26.179413879999998</v>
      </c>
      <c r="K24" s="991">
        <v>12182601.531850999</v>
      </c>
      <c r="L24" s="992">
        <v>7953359.2519112704</v>
      </c>
      <c r="M24" s="992">
        <v>3623112.6996364701</v>
      </c>
      <c r="N24" s="992">
        <v>4330246.5522747999</v>
      </c>
      <c r="O24" s="993">
        <v>4229242.2799397102</v>
      </c>
    </row>
    <row r="25" spans="1:15" ht="15" customHeight="1">
      <c r="A25" s="986"/>
      <c r="B25" s="987"/>
      <c r="C25" s="991"/>
      <c r="D25" s="991"/>
      <c r="E25" s="987"/>
      <c r="F25" s="991"/>
      <c r="G25" s="991"/>
      <c r="H25" s="988"/>
      <c r="I25" s="991"/>
      <c r="J25" s="991"/>
      <c r="K25" s="987"/>
      <c r="L25" s="992"/>
      <c r="M25" s="992"/>
      <c r="N25" s="992"/>
      <c r="O25" s="993"/>
    </row>
    <row r="26" spans="1:15" ht="15" customHeight="1">
      <c r="A26" s="986">
        <v>2022</v>
      </c>
      <c r="B26" s="987"/>
      <c r="C26" s="991"/>
      <c r="D26" s="991"/>
      <c r="E26" s="987"/>
      <c r="F26" s="991"/>
      <c r="G26" s="991"/>
      <c r="H26" s="988"/>
      <c r="I26" s="991"/>
      <c r="J26" s="991"/>
      <c r="K26" s="987"/>
      <c r="L26" s="992"/>
      <c r="M26" s="992"/>
      <c r="N26" s="992"/>
      <c r="O26" s="993"/>
    </row>
    <row r="27" spans="1:15" ht="15" customHeight="1">
      <c r="A27" s="994" t="s">
        <v>279</v>
      </c>
      <c r="B27" s="991">
        <v>13060749.088813599</v>
      </c>
      <c r="C27" s="991">
        <v>8360041.4228586899</v>
      </c>
      <c r="D27" s="991">
        <v>4700707.6659548795</v>
      </c>
      <c r="E27" s="991">
        <v>2104956.5723497798</v>
      </c>
      <c r="F27" s="991">
        <v>1562730.1829592199</v>
      </c>
      <c r="G27" s="991">
        <v>542226.38939055998</v>
      </c>
      <c r="H27" s="992">
        <v>4213.9893040999996</v>
      </c>
      <c r="I27" s="991">
        <v>4189.1696098299999</v>
      </c>
      <c r="J27" s="991">
        <v>24.819694269999999</v>
      </c>
      <c r="K27" s="991">
        <v>10951578.5271597</v>
      </c>
      <c r="L27" s="992">
        <v>6793122.0702896398</v>
      </c>
      <c r="M27" s="992">
        <v>2983001.6153367599</v>
      </c>
      <c r="N27" s="992">
        <v>3810120.4549528798</v>
      </c>
      <c r="O27" s="993">
        <v>4158456.4568700497</v>
      </c>
    </row>
    <row r="28" spans="1:15" ht="15" customHeight="1">
      <c r="A28" s="994" t="s">
        <v>280</v>
      </c>
      <c r="B28" s="991">
        <v>13743216.6407304</v>
      </c>
      <c r="C28" s="991">
        <v>8421737.2734887898</v>
      </c>
      <c r="D28" s="991">
        <v>5321479.3672415707</v>
      </c>
      <c r="E28" s="991">
        <v>2279693.5962405102</v>
      </c>
      <c r="F28" s="991">
        <v>1593600.4921041599</v>
      </c>
      <c r="G28" s="991">
        <v>686093.10413634998</v>
      </c>
      <c r="H28" s="992">
        <v>4109.7512514</v>
      </c>
      <c r="I28" s="991">
        <v>4081.5157286200001</v>
      </c>
      <c r="J28" s="991">
        <v>28.23552278</v>
      </c>
      <c r="K28" s="991">
        <v>11459413.2932385</v>
      </c>
      <c r="L28" s="992">
        <v>6824055.2656560102</v>
      </c>
      <c r="M28" s="992">
        <v>3065707.6803663098</v>
      </c>
      <c r="N28" s="992">
        <v>3758347.5852897</v>
      </c>
      <c r="O28" s="993">
        <v>4635358.0275824405</v>
      </c>
    </row>
    <row r="29" spans="1:15" ht="15" customHeight="1">
      <c r="A29" s="994" t="s">
        <v>281</v>
      </c>
      <c r="B29" s="991">
        <v>13092625.741048099</v>
      </c>
      <c r="C29" s="991">
        <v>8378312.9591752496</v>
      </c>
      <c r="D29" s="991">
        <v>4714312.7818728397</v>
      </c>
      <c r="E29" s="991">
        <v>2280995.5985472798</v>
      </c>
      <c r="F29" s="991">
        <v>1660630.1583997901</v>
      </c>
      <c r="G29" s="991">
        <v>620365.44014749001</v>
      </c>
      <c r="H29" s="992">
        <v>4057.25995053</v>
      </c>
      <c r="I29" s="991">
        <v>4031.5034184000001</v>
      </c>
      <c r="J29" s="991">
        <v>25.75653213</v>
      </c>
      <c r="K29" s="991">
        <v>10807572.882550299</v>
      </c>
      <c r="L29" s="992">
        <v>6713651.29735706</v>
      </c>
      <c r="M29" s="992">
        <v>3049491.1687738001</v>
      </c>
      <c r="N29" s="992">
        <v>3664160.1285832599</v>
      </c>
      <c r="O29" s="993">
        <v>4093921.5851932201</v>
      </c>
    </row>
    <row r="30" spans="1:15" ht="15" customHeight="1">
      <c r="A30" s="994" t="s">
        <v>282</v>
      </c>
      <c r="B30" s="991">
        <v>12814798.404907299</v>
      </c>
      <c r="C30" s="991">
        <v>8350207.3230428305</v>
      </c>
      <c r="D30" s="991">
        <v>4464591.0818645097</v>
      </c>
      <c r="E30" s="991">
        <v>2097367.1953608799</v>
      </c>
      <c r="F30" s="991">
        <v>1520488.5001375901</v>
      </c>
      <c r="G30" s="991">
        <v>576878.69522329001</v>
      </c>
      <c r="H30" s="992">
        <v>4126.9253065299999</v>
      </c>
      <c r="I30" s="991">
        <v>4103.1364100500004</v>
      </c>
      <c r="J30" s="991">
        <v>23.788896479999998</v>
      </c>
      <c r="K30" s="991">
        <v>10713304.284239899</v>
      </c>
      <c r="L30" s="992">
        <v>6825615.6864951896</v>
      </c>
      <c r="M30" s="992">
        <v>3109341.1566323899</v>
      </c>
      <c r="N30" s="992">
        <v>3716274.5298628001</v>
      </c>
      <c r="O30" s="993">
        <v>3887688.5977447401</v>
      </c>
    </row>
    <row r="31" spans="1:15" ht="15" customHeight="1">
      <c r="A31" s="994" t="s">
        <v>283</v>
      </c>
      <c r="B31" s="991">
        <v>12696658.633074701</v>
      </c>
      <c r="C31" s="991">
        <v>8405846.1636281405</v>
      </c>
      <c r="D31" s="991">
        <v>4290812.4694466004</v>
      </c>
      <c r="E31" s="991">
        <v>2077774.2141885201</v>
      </c>
      <c r="F31" s="991">
        <v>1467471.62555599</v>
      </c>
      <c r="G31" s="991">
        <v>610302.58863252995</v>
      </c>
      <c r="H31" s="992">
        <v>4074.41311877</v>
      </c>
      <c r="I31" s="991">
        <v>4052.0883884099999</v>
      </c>
      <c r="J31" s="991">
        <v>22.32473036</v>
      </c>
      <c r="K31" s="991">
        <v>10614810.005767399</v>
      </c>
      <c r="L31" s="992">
        <v>6934322.4496837398</v>
      </c>
      <c r="M31" s="992">
        <v>3149942.5016446598</v>
      </c>
      <c r="N31" s="992">
        <v>3784379.94803908</v>
      </c>
      <c r="O31" s="993">
        <v>3680487.5560837099</v>
      </c>
    </row>
    <row r="32" spans="1:15" ht="15" customHeight="1">
      <c r="A32" s="994" t="s">
        <v>284</v>
      </c>
      <c r="B32" s="991">
        <v>13694025.5916452</v>
      </c>
      <c r="C32" s="991">
        <v>8898373.6736267991</v>
      </c>
      <c r="D32" s="991">
        <v>4795651.91801841</v>
      </c>
      <c r="E32" s="991">
        <v>2341333.2661266802</v>
      </c>
      <c r="F32" s="991">
        <v>1653992.49870669</v>
      </c>
      <c r="G32" s="991">
        <v>687340.76741998992</v>
      </c>
      <c r="H32" s="992">
        <v>4039.76603522</v>
      </c>
      <c r="I32" s="991">
        <v>4014.6311147699998</v>
      </c>
      <c r="J32" s="991">
        <v>25.134920449999999</v>
      </c>
      <c r="K32" s="991">
        <v>11348652.559483301</v>
      </c>
      <c r="L32" s="992">
        <v>7240366.5438053403</v>
      </c>
      <c r="M32" s="992">
        <v>3296506.7727291398</v>
      </c>
      <c r="N32" s="992">
        <v>3943859.7710762001</v>
      </c>
      <c r="O32" s="993">
        <v>4108286.0156779699</v>
      </c>
    </row>
    <row r="33" spans="1:15" ht="15" customHeight="1">
      <c r="A33" s="994" t="s">
        <v>285</v>
      </c>
      <c r="B33" s="991">
        <v>14062240.8843132</v>
      </c>
      <c r="C33" s="991">
        <v>9114131.0632258896</v>
      </c>
      <c r="D33" s="991">
        <v>4948109.8210873501</v>
      </c>
      <c r="E33" s="991">
        <v>2393355.8839068199</v>
      </c>
      <c r="F33" s="991">
        <v>1608997.7399345899</v>
      </c>
      <c r="G33" s="991">
        <v>784358.14397223003</v>
      </c>
      <c r="H33" s="992">
        <v>4089.6988818999998</v>
      </c>
      <c r="I33" s="991">
        <v>4064.36425766</v>
      </c>
      <c r="J33" s="991">
        <v>25.33462424</v>
      </c>
      <c r="K33" s="991">
        <v>11664795.301524499</v>
      </c>
      <c r="L33" s="992">
        <v>7501068.9590336401</v>
      </c>
      <c r="M33" s="992">
        <v>3421030.52740253</v>
      </c>
      <c r="N33" s="992">
        <v>4080038.4316311101</v>
      </c>
      <c r="O33" s="993">
        <v>4163726.3424908803</v>
      </c>
    </row>
    <row r="34" spans="1:15" ht="15" customHeight="1">
      <c r="A34" s="994" t="s">
        <v>286</v>
      </c>
      <c r="B34" s="991">
        <v>14207322.325305499</v>
      </c>
      <c r="C34" s="991">
        <v>9202059.09590175</v>
      </c>
      <c r="D34" s="991">
        <v>5005263.22940375</v>
      </c>
      <c r="E34" s="991">
        <v>2368265.0133257899</v>
      </c>
      <c r="F34" s="991">
        <v>1555546.9410526501</v>
      </c>
      <c r="G34" s="991">
        <v>812718.07227313996</v>
      </c>
      <c r="H34" s="992">
        <v>3748.71034186</v>
      </c>
      <c r="I34" s="991">
        <v>3723.7558142500002</v>
      </c>
      <c r="J34" s="991">
        <v>24.95452761</v>
      </c>
      <c r="K34" s="991">
        <v>11835308.601637799</v>
      </c>
      <c r="L34" s="992">
        <v>7642788.3990348503</v>
      </c>
      <c r="M34" s="992">
        <v>3486421.5823016502</v>
      </c>
      <c r="N34" s="992">
        <v>4156366.8167332001</v>
      </c>
      <c r="O34" s="993">
        <v>4192520.2026030002</v>
      </c>
    </row>
    <row r="35" spans="1:15" ht="15" customHeight="1">
      <c r="A35" s="994" t="s">
        <v>1058</v>
      </c>
      <c r="B35" s="991">
        <v>14661383.030072199</v>
      </c>
      <c r="C35" s="991">
        <v>9586726.5201105997</v>
      </c>
      <c r="D35" s="991">
        <v>5074656.5099615697</v>
      </c>
      <c r="E35" s="991">
        <v>2475044.8127023601</v>
      </c>
      <c r="F35" s="991">
        <v>1629656.7620943801</v>
      </c>
      <c r="G35" s="991">
        <v>845388.05060798</v>
      </c>
      <c r="H35" s="992">
        <v>3736.6855188300001</v>
      </c>
      <c r="I35" s="991">
        <v>3710.50610495</v>
      </c>
      <c r="J35" s="991">
        <v>26.179413879999998</v>
      </c>
      <c r="K35" s="991">
        <v>12182601.531850999</v>
      </c>
      <c r="L35" s="992">
        <v>7953359.2519112704</v>
      </c>
      <c r="M35" s="992">
        <v>3623112.6996364701</v>
      </c>
      <c r="N35" s="992">
        <v>4330246.5522747999</v>
      </c>
      <c r="O35" s="993">
        <v>4229242.2799397102</v>
      </c>
    </row>
    <row r="36" spans="1:15" ht="15" customHeight="1">
      <c r="A36" s="994" t="s">
        <v>1114</v>
      </c>
      <c r="B36" s="991">
        <v>15107601.2854222</v>
      </c>
      <c r="C36" s="991">
        <v>9856734.6738817599</v>
      </c>
      <c r="D36" s="991">
        <v>5250866.6115404498</v>
      </c>
      <c r="E36" s="991">
        <v>2508099.13949356</v>
      </c>
      <c r="F36" s="991">
        <v>1623833.2644805701</v>
      </c>
      <c r="G36" s="991">
        <v>884265.87501298904</v>
      </c>
      <c r="H36" s="992">
        <v>3368.42914974</v>
      </c>
      <c r="I36" s="991">
        <v>3342.6228541999999</v>
      </c>
      <c r="J36" s="991">
        <v>25.806295540000001</v>
      </c>
      <c r="K36" s="991">
        <v>12596133.7167789</v>
      </c>
      <c r="L36" s="992">
        <v>8229558.7865469903</v>
      </c>
      <c r="M36" s="992">
        <v>3737162.3445953298</v>
      </c>
      <c r="N36" s="992">
        <v>4492396.4419516604</v>
      </c>
      <c r="O36" s="993">
        <v>4366574.9302319204</v>
      </c>
    </row>
    <row r="37" spans="1:15" ht="15" customHeight="1">
      <c r="A37" s="994" t="s">
        <v>1128</v>
      </c>
      <c r="B37" s="991">
        <v>15672305.054338699</v>
      </c>
      <c r="C37" s="991">
        <v>10149383.863763601</v>
      </c>
      <c r="D37" s="991">
        <v>5522921.1905750996</v>
      </c>
      <c r="E37" s="991">
        <v>2546300.1147474502</v>
      </c>
      <c r="F37" s="991">
        <v>1652427.7399836199</v>
      </c>
      <c r="G37" s="991">
        <v>893872.37476382998</v>
      </c>
      <c r="H37" s="992">
        <v>3373.5402923400002</v>
      </c>
      <c r="I37" s="991">
        <v>3347.4651616000001</v>
      </c>
      <c r="J37" s="991">
        <v>26.075130739999999</v>
      </c>
      <c r="K37" s="991">
        <v>13122631.399298901</v>
      </c>
      <c r="L37" s="992">
        <v>8493608.6586183999</v>
      </c>
      <c r="M37" s="992">
        <v>3874515.9430893301</v>
      </c>
      <c r="N37" s="992">
        <v>4619092.7155290702</v>
      </c>
      <c r="O37" s="993">
        <v>4629022.7406805297</v>
      </c>
    </row>
    <row r="38" spans="1:15" ht="15.75">
      <c r="A38" s="995"/>
      <c r="B38" s="996"/>
      <c r="C38" s="997"/>
      <c r="D38" s="997"/>
      <c r="E38" s="996"/>
      <c r="F38" s="997"/>
      <c r="G38" s="997"/>
      <c r="H38" s="998"/>
      <c r="I38" s="997"/>
      <c r="J38" s="997"/>
      <c r="K38" s="996"/>
      <c r="L38" s="999"/>
      <c r="M38" s="999"/>
      <c r="N38" s="999"/>
      <c r="O38" s="1000"/>
    </row>
    <row r="39" spans="1:15" ht="15">
      <c r="A39" s="1001" t="s">
        <v>650</v>
      </c>
      <c r="B39" s="880"/>
      <c r="C39" s="880"/>
      <c r="D39" s="880"/>
      <c r="E39" s="1002"/>
      <c r="F39" s="880"/>
      <c r="G39" s="880"/>
      <c r="H39" s="470"/>
      <c r="I39" s="1002"/>
      <c r="J39" s="1002"/>
      <c r="K39" s="1002"/>
      <c r="L39" s="1003"/>
      <c r="M39" s="1003"/>
      <c r="N39" s="1003"/>
      <c r="O39" s="1003"/>
    </row>
    <row r="40" spans="1:15" ht="47.25">
      <c r="A40" s="1728" t="s">
        <v>996</v>
      </c>
      <c r="B40" s="880"/>
      <c r="C40" s="880"/>
      <c r="D40" s="880"/>
      <c r="E40" s="1002"/>
      <c r="F40" s="880"/>
      <c r="G40" s="880"/>
      <c r="H40" s="470"/>
      <c r="I40" s="1002"/>
      <c r="J40" s="1002"/>
      <c r="K40" s="1002"/>
      <c r="L40" s="1005"/>
      <c r="M40" s="1005"/>
      <c r="N40" s="1005"/>
      <c r="O40" s="1005"/>
    </row>
  </sheetData>
  <mergeCells count="20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E7:E8"/>
    <mergeCell ref="F7:F8"/>
    <mergeCell ref="G7:G8"/>
    <mergeCell ref="H7:H8"/>
    <mergeCell ref="I7:I8"/>
    <mergeCell ref="J7:J8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R32"/>
  <sheetViews>
    <sheetView view="pageBreakPreview" topLeftCell="A8" zoomScale="70" zoomScaleNormal="60" zoomScaleSheetLayoutView="70" workbookViewId="0">
      <selection activeCell="A31" sqref="A31"/>
    </sheetView>
  </sheetViews>
  <sheetFormatPr defaultColWidth="8" defaultRowHeight="15.75"/>
  <cols>
    <col min="1" max="1" width="36.7109375" style="1006" customWidth="1"/>
    <col min="2" max="2" width="11.5703125" style="1007" customWidth="1"/>
    <col min="3" max="3" width="11" style="1007" customWidth="1"/>
    <col min="4" max="4" width="9.5703125" style="1007" customWidth="1"/>
    <col min="5" max="6" width="11" style="1007" customWidth="1"/>
    <col min="7" max="7" width="9.85546875" style="1007" customWidth="1"/>
    <col min="8" max="8" width="11" style="1007" customWidth="1"/>
    <col min="9" max="9" width="9.28515625" style="1007" customWidth="1"/>
    <col min="10" max="10" width="9.85546875" style="1007" customWidth="1"/>
    <col min="11" max="11" width="12.85546875" style="1007" customWidth="1"/>
    <col min="12" max="16" width="11" style="1007" customWidth="1"/>
    <col min="17" max="16384" width="8" style="462"/>
  </cols>
  <sheetData>
    <row r="1" spans="1:18" ht="19.5" thickBot="1">
      <c r="A1" s="2052" t="s">
        <v>429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</row>
    <row r="2" spans="1:18">
      <c r="P2" s="518"/>
    </row>
    <row r="3" spans="1:18" ht="21">
      <c r="A3" s="2132" t="s">
        <v>1129</v>
      </c>
      <c r="B3" s="2132"/>
      <c r="C3" s="2132"/>
      <c r="D3" s="2132"/>
      <c r="E3" s="2132"/>
      <c r="F3" s="2132"/>
      <c r="G3" s="2132"/>
      <c r="H3" s="2132"/>
      <c r="I3" s="2132"/>
      <c r="J3" s="2132"/>
      <c r="K3" s="2132"/>
      <c r="L3" s="2132"/>
      <c r="M3" s="2132"/>
      <c r="N3" s="2132"/>
      <c r="O3" s="2132"/>
      <c r="P3" s="2132"/>
    </row>
    <row r="4" spans="1:18">
      <c r="P4" s="518"/>
    </row>
    <row r="5" spans="1:18" s="1009" customFormat="1" ht="13.5" customHeight="1">
      <c r="A5" s="520" t="s">
        <v>197</v>
      </c>
      <c r="B5" s="1008"/>
      <c r="C5" s="1008"/>
      <c r="D5" s="1008"/>
      <c r="E5" s="1008"/>
      <c r="F5" s="1008"/>
      <c r="G5" s="1008"/>
      <c r="H5" s="1008"/>
      <c r="I5" s="1008"/>
      <c r="J5" s="1008"/>
      <c r="K5" s="1008"/>
      <c r="L5" s="1008"/>
      <c r="M5" s="1008"/>
      <c r="N5" s="1008"/>
      <c r="O5" s="1008"/>
    </row>
    <row r="6" spans="1:18" s="1010" customFormat="1" ht="36.6" customHeight="1">
      <c r="A6" s="2024" t="s">
        <v>651</v>
      </c>
      <c r="B6" s="2129" t="s">
        <v>634</v>
      </c>
      <c r="C6" s="2130"/>
      <c r="D6" s="2131"/>
      <c r="E6" s="2129" t="s">
        <v>635</v>
      </c>
      <c r="F6" s="2130"/>
      <c r="G6" s="2131"/>
      <c r="H6" s="2129" t="s">
        <v>636</v>
      </c>
      <c r="I6" s="2130"/>
      <c r="J6" s="2131"/>
      <c r="K6" s="2129" t="s">
        <v>637</v>
      </c>
      <c r="L6" s="2130"/>
      <c r="M6" s="2130"/>
      <c r="N6" s="2130"/>
      <c r="O6" s="2131"/>
      <c r="P6" s="2123" t="s">
        <v>652</v>
      </c>
    </row>
    <row r="7" spans="1:18" s="1010" customFormat="1" ht="30" customHeight="1">
      <c r="A7" s="2133"/>
      <c r="B7" s="2041" t="s">
        <v>504</v>
      </c>
      <c r="C7" s="2122" t="s">
        <v>444</v>
      </c>
      <c r="D7" s="2122" t="s">
        <v>638</v>
      </c>
      <c r="E7" s="2041" t="s">
        <v>504</v>
      </c>
      <c r="F7" s="2122" t="s">
        <v>444</v>
      </c>
      <c r="G7" s="2122" t="s">
        <v>638</v>
      </c>
      <c r="H7" s="2041" t="s">
        <v>504</v>
      </c>
      <c r="I7" s="2122" t="s">
        <v>444</v>
      </c>
      <c r="J7" s="2122" t="s">
        <v>638</v>
      </c>
      <c r="K7" s="2041" t="s">
        <v>504</v>
      </c>
      <c r="L7" s="2122" t="s">
        <v>444</v>
      </c>
      <c r="M7" s="2123" t="s">
        <v>402</v>
      </c>
      <c r="N7" s="2123"/>
      <c r="O7" s="2122" t="s">
        <v>638</v>
      </c>
      <c r="P7" s="2123"/>
    </row>
    <row r="8" spans="1:18" s="1010" customFormat="1" ht="46.9" customHeight="1">
      <c r="A8" s="2025"/>
      <c r="B8" s="2042"/>
      <c r="C8" s="2122"/>
      <c r="D8" s="2122"/>
      <c r="E8" s="2042"/>
      <c r="F8" s="2122"/>
      <c r="G8" s="2122"/>
      <c r="H8" s="2042"/>
      <c r="I8" s="2122"/>
      <c r="J8" s="2122"/>
      <c r="K8" s="2042"/>
      <c r="L8" s="2122"/>
      <c r="M8" s="1936" t="s">
        <v>639</v>
      </c>
      <c r="N8" s="1936" t="s">
        <v>640</v>
      </c>
      <c r="O8" s="2122"/>
      <c r="P8" s="2123"/>
      <c r="Q8" s="1011"/>
      <c r="R8" s="1011"/>
    </row>
    <row r="9" spans="1:18" s="1014" customFormat="1">
      <c r="A9" s="1012"/>
      <c r="B9" s="1013" t="s">
        <v>641</v>
      </c>
      <c r="C9" s="1013">
        <v>2</v>
      </c>
      <c r="D9" s="1013">
        <v>3</v>
      </c>
      <c r="E9" s="1013" t="s">
        <v>642</v>
      </c>
      <c r="F9" s="1013">
        <v>5</v>
      </c>
      <c r="G9" s="1013">
        <v>6</v>
      </c>
      <c r="H9" s="1013" t="s">
        <v>643</v>
      </c>
      <c r="I9" s="1013">
        <v>8</v>
      </c>
      <c r="J9" s="1013">
        <v>9</v>
      </c>
      <c r="K9" s="1013" t="s">
        <v>644</v>
      </c>
      <c r="L9" s="1013" t="s">
        <v>645</v>
      </c>
      <c r="M9" s="1013">
        <v>12</v>
      </c>
      <c r="N9" s="1013">
        <v>13</v>
      </c>
      <c r="O9" s="1013">
        <v>14</v>
      </c>
      <c r="P9" s="1013">
        <v>15</v>
      </c>
    </row>
    <row r="10" spans="1:18" s="1020" customFormat="1" ht="31.5">
      <c r="A10" s="1015" t="s">
        <v>653</v>
      </c>
      <c r="B10" s="1016">
        <v>4985516.4588343101</v>
      </c>
      <c r="C10" s="1016">
        <v>2558010.0834856899</v>
      </c>
      <c r="D10" s="1016">
        <v>2427506.3753486201</v>
      </c>
      <c r="E10" s="1016">
        <v>780237.95231102</v>
      </c>
      <c r="F10" s="1017">
        <v>561196.04124290997</v>
      </c>
      <c r="G10" s="1017">
        <v>219041.91106811</v>
      </c>
      <c r="H10" s="1016">
        <v>1688.4407169200001</v>
      </c>
      <c r="I10" s="1018">
        <v>1687.09731842</v>
      </c>
      <c r="J10" s="1018">
        <v>1.3433984999999999</v>
      </c>
      <c r="K10" s="1016">
        <v>4203590.0658063702</v>
      </c>
      <c r="L10" s="1016">
        <v>1995126.9449243599</v>
      </c>
      <c r="M10" s="1018">
        <v>1906411.1600839701</v>
      </c>
      <c r="N10" s="1018">
        <v>88715.784840389999</v>
      </c>
      <c r="O10" s="1016">
        <v>2208463.1208820101</v>
      </c>
      <c r="P10" s="1019">
        <v>31.810996796888698</v>
      </c>
    </row>
    <row r="11" spans="1:18" s="1020" customFormat="1">
      <c r="A11" s="1021" t="s">
        <v>654</v>
      </c>
      <c r="B11" s="1022">
        <v>3395379.3041079598</v>
      </c>
      <c r="C11" s="1022">
        <v>2918101.6766812801</v>
      </c>
      <c r="D11" s="1022">
        <v>477277.62742668</v>
      </c>
      <c r="E11" s="1022">
        <v>619440.58886190003</v>
      </c>
      <c r="F11" s="1023">
        <v>611848.37417693005</v>
      </c>
      <c r="G11" s="1023">
        <v>7592.2146849700002</v>
      </c>
      <c r="H11" s="1022">
        <v>0.79875664000000002</v>
      </c>
      <c r="I11" s="1024">
        <v>0.77454263999999995</v>
      </c>
      <c r="J11" s="1024">
        <v>2.4213999999999999E-2</v>
      </c>
      <c r="K11" s="1022">
        <v>2775937.91648942</v>
      </c>
      <c r="L11" s="1022">
        <v>2306252.52796171</v>
      </c>
      <c r="M11" s="1024">
        <v>633067.91999938001</v>
      </c>
      <c r="N11" s="1024">
        <v>1673184.6079623301</v>
      </c>
      <c r="O11" s="1022">
        <v>469685.38852770999</v>
      </c>
      <c r="P11" s="1025">
        <v>21.6648367444072</v>
      </c>
    </row>
    <row r="12" spans="1:18" s="1020" customFormat="1" ht="30.95" customHeight="1">
      <c r="A12" s="1021" t="s">
        <v>655</v>
      </c>
      <c r="B12" s="1022">
        <v>2083074.6196477599</v>
      </c>
      <c r="C12" s="1022">
        <v>2083074.6196477599</v>
      </c>
      <c r="D12" s="1022"/>
      <c r="E12" s="1022">
        <v>51619.521137590003</v>
      </c>
      <c r="F12" s="1023">
        <v>51619.521137590003</v>
      </c>
      <c r="G12" s="1023"/>
      <c r="H12" s="1022"/>
      <c r="I12" s="1024"/>
      <c r="J12" s="1024"/>
      <c r="K12" s="1022">
        <v>2031455.0985101699</v>
      </c>
      <c r="L12" s="1022">
        <v>2031455.0985101699</v>
      </c>
      <c r="M12" s="1024"/>
      <c r="N12" s="1024">
        <v>2031455.0985101699</v>
      </c>
      <c r="O12" s="1022"/>
      <c r="P12" s="1025">
        <v>13.2914374268837</v>
      </c>
    </row>
    <row r="13" spans="1:18" s="1020" customFormat="1">
      <c r="A13" s="1021" t="s">
        <v>656</v>
      </c>
      <c r="B13" s="1022">
        <v>179229.80473845001</v>
      </c>
      <c r="C13" s="1022">
        <v>153472.68760683</v>
      </c>
      <c r="D13" s="1022">
        <v>25757.117131620002</v>
      </c>
      <c r="E13" s="1022">
        <v>36309.013939850003</v>
      </c>
      <c r="F13" s="1023">
        <v>21946.771679109999</v>
      </c>
      <c r="G13" s="1023">
        <v>14362.24226074</v>
      </c>
      <c r="H13" s="1022">
        <v>304.60767705000001</v>
      </c>
      <c r="I13" s="1024">
        <v>301.80365504999997</v>
      </c>
      <c r="J13" s="1024">
        <v>2.8040219999999998</v>
      </c>
      <c r="K13" s="1022">
        <v>142616.18312155001</v>
      </c>
      <c r="L13" s="1022">
        <v>131224.11227267</v>
      </c>
      <c r="M13" s="1024">
        <v>34936.288727949999</v>
      </c>
      <c r="N13" s="1024">
        <v>96287.823544719999</v>
      </c>
      <c r="O13" s="1022">
        <v>11392.070848879999</v>
      </c>
      <c r="P13" s="1025">
        <v>1.14360844889777</v>
      </c>
    </row>
    <row r="14" spans="1:18" s="1020" customFormat="1">
      <c r="A14" s="1026" t="s">
        <v>657</v>
      </c>
      <c r="B14" s="1022">
        <v>704677.15440213995</v>
      </c>
      <c r="C14" s="458">
        <v>337992.00465955999</v>
      </c>
      <c r="D14" s="1022">
        <v>366685.14974258002</v>
      </c>
      <c r="E14" s="1022">
        <v>157406.90472173999</v>
      </c>
      <c r="F14" s="1023">
        <v>94974.25962415</v>
      </c>
      <c r="G14" s="1023">
        <v>62432.645097590001</v>
      </c>
      <c r="H14" s="1022">
        <v>76.156305079999996</v>
      </c>
      <c r="I14" s="1024">
        <v>76.156305079999996</v>
      </c>
      <c r="J14" s="1024"/>
      <c r="K14" s="1022">
        <v>547194.09337531996</v>
      </c>
      <c r="L14" s="1022">
        <v>242941.58873033</v>
      </c>
      <c r="M14" s="1024">
        <v>223068.77818331</v>
      </c>
      <c r="N14" s="1024">
        <v>19872.810547019999</v>
      </c>
      <c r="O14" s="1022">
        <v>304252.50464499003</v>
      </c>
      <c r="P14" s="1025">
        <v>4.4963210705693699</v>
      </c>
    </row>
    <row r="15" spans="1:18" s="1020" customFormat="1">
      <c r="A15" s="1026" t="s">
        <v>658</v>
      </c>
      <c r="B15" s="1022">
        <v>1517562.49250127</v>
      </c>
      <c r="C15" s="1022">
        <v>752169.86907073006</v>
      </c>
      <c r="D15" s="1022">
        <v>765392.62343053997</v>
      </c>
      <c r="E15" s="1022">
        <v>345862.36236383999</v>
      </c>
      <c r="F15" s="1023">
        <v>127264.82001926001</v>
      </c>
      <c r="G15" s="1023">
        <v>218597.54234458</v>
      </c>
      <c r="H15" s="1022">
        <v>35.740637220000004</v>
      </c>
      <c r="I15" s="1024">
        <v>33.777165359999998</v>
      </c>
      <c r="J15" s="1024">
        <v>1.9634718600000001</v>
      </c>
      <c r="K15" s="1022">
        <v>1171664.3895002101</v>
      </c>
      <c r="L15" s="1022">
        <v>624871.27188610996</v>
      </c>
      <c r="M15" s="1024">
        <v>176583.08923720001</v>
      </c>
      <c r="N15" s="1024">
        <v>448288.18264890998</v>
      </c>
      <c r="O15" s="1022">
        <v>546793.11761409999</v>
      </c>
      <c r="P15" s="1025">
        <v>9.6830841872947602</v>
      </c>
    </row>
    <row r="16" spans="1:18" s="1020" customFormat="1">
      <c r="A16" s="1021" t="s">
        <v>659</v>
      </c>
      <c r="B16" s="1022">
        <v>793170.01568429999</v>
      </c>
      <c r="C16" s="1022">
        <v>393766.8442388</v>
      </c>
      <c r="D16" s="1022">
        <v>399403.17144549999</v>
      </c>
      <c r="E16" s="1022">
        <v>215008.55881007999</v>
      </c>
      <c r="F16" s="1023">
        <v>48448.529294139997</v>
      </c>
      <c r="G16" s="1023">
        <v>166560.02951594</v>
      </c>
      <c r="H16" s="1022">
        <v>12.226203480000001</v>
      </c>
      <c r="I16" s="1024">
        <v>2.5662582999999999</v>
      </c>
      <c r="J16" s="1024">
        <v>9.6599451799999994</v>
      </c>
      <c r="K16" s="1022">
        <v>578149.23067074001</v>
      </c>
      <c r="L16" s="1022">
        <v>345315.74868636002</v>
      </c>
      <c r="M16" s="1024">
        <v>159849.55619562001</v>
      </c>
      <c r="N16" s="1024">
        <v>185466.19249074001</v>
      </c>
      <c r="O16" s="1022">
        <v>232833.48198437999</v>
      </c>
      <c r="P16" s="1025">
        <v>5.0609659072755102</v>
      </c>
    </row>
    <row r="17" spans="1:16" s="1020" customFormat="1">
      <c r="A17" s="1026" t="s">
        <v>660</v>
      </c>
      <c r="B17" s="1022">
        <v>620318.80972924002</v>
      </c>
      <c r="C17" s="1022">
        <v>375096.27887868998</v>
      </c>
      <c r="D17" s="1022">
        <v>245222.53085055001</v>
      </c>
      <c r="E17" s="1022">
        <v>117003.05011025</v>
      </c>
      <c r="F17" s="1023">
        <v>67575.346798700004</v>
      </c>
      <c r="G17" s="1023">
        <v>49427.703311550002</v>
      </c>
      <c r="H17" s="1022">
        <v>21.525838029999999</v>
      </c>
      <c r="I17" s="1024">
        <v>21.525838029999999</v>
      </c>
      <c r="J17" s="1024"/>
      <c r="K17" s="1022">
        <v>503294.23378096003</v>
      </c>
      <c r="L17" s="1022">
        <v>307499.40624196001</v>
      </c>
      <c r="M17" s="1024">
        <v>282955.49694924999</v>
      </c>
      <c r="N17" s="1024">
        <v>24543.909292709999</v>
      </c>
      <c r="O17" s="1022">
        <v>195794.82753899999</v>
      </c>
      <c r="P17" s="1025">
        <v>3.9580572709533302</v>
      </c>
    </row>
    <row r="18" spans="1:16" s="1020" customFormat="1">
      <c r="A18" s="1021" t="s">
        <v>661</v>
      </c>
      <c r="B18" s="1022">
        <v>426944.44894807</v>
      </c>
      <c r="C18" s="1022">
        <v>154273.25694781</v>
      </c>
      <c r="D18" s="1022">
        <v>272671.19200025999</v>
      </c>
      <c r="E18" s="1022">
        <v>59164.82665232</v>
      </c>
      <c r="F18" s="1023">
        <v>14600.90420219</v>
      </c>
      <c r="G18" s="1023">
        <v>44563.922450129998</v>
      </c>
      <c r="H18" s="1022">
        <v>5.0000000000000001E-3</v>
      </c>
      <c r="I18" s="1024">
        <v>5.0000000000000001E-3</v>
      </c>
      <c r="J18" s="1024"/>
      <c r="K18" s="1022">
        <v>367779.61729575001</v>
      </c>
      <c r="L18" s="1022">
        <v>139672.34774562001</v>
      </c>
      <c r="M18" s="1024">
        <v>122188.45880235</v>
      </c>
      <c r="N18" s="1024">
        <v>17483.888943270002</v>
      </c>
      <c r="O18" s="1022">
        <v>228107.26955013</v>
      </c>
      <c r="P18" s="1025">
        <v>2.7241969031854398</v>
      </c>
    </row>
    <row r="19" spans="1:16" s="1020" customFormat="1" ht="31.5">
      <c r="A19" s="1026" t="s">
        <v>662</v>
      </c>
      <c r="B19" s="1022">
        <v>303320.64000376</v>
      </c>
      <c r="C19" s="1022">
        <v>94057.147099890004</v>
      </c>
      <c r="D19" s="1022">
        <v>209263.49290387001</v>
      </c>
      <c r="E19" s="1022">
        <v>76277.681497600002</v>
      </c>
      <c r="F19" s="1023">
        <v>13754.577873849999</v>
      </c>
      <c r="G19" s="1023">
        <v>62523.103623750001</v>
      </c>
      <c r="H19" s="1022">
        <v>6.5624259900000004</v>
      </c>
      <c r="I19" s="1024">
        <v>1.06310584</v>
      </c>
      <c r="J19" s="1024">
        <v>5.49932015</v>
      </c>
      <c r="K19" s="1022">
        <v>227036.39608017</v>
      </c>
      <c r="L19" s="1022">
        <v>80301.506120200007</v>
      </c>
      <c r="M19" s="1024">
        <v>76636.041831959999</v>
      </c>
      <c r="N19" s="1024">
        <v>3665.4642882399999</v>
      </c>
      <c r="O19" s="1022">
        <v>146734.88995996999</v>
      </c>
      <c r="P19" s="1025">
        <v>1.93539264933966</v>
      </c>
    </row>
    <row r="20" spans="1:16" s="1020" customFormat="1">
      <c r="A20" s="1021" t="s">
        <v>663</v>
      </c>
      <c r="B20" s="1022">
        <v>136785.39580135001</v>
      </c>
      <c r="C20" s="1022">
        <v>78632.838485200002</v>
      </c>
      <c r="D20" s="1022">
        <v>58152.55731615</v>
      </c>
      <c r="E20" s="1022">
        <v>15249.9787144</v>
      </c>
      <c r="F20" s="1023">
        <v>12266.21269437</v>
      </c>
      <c r="G20" s="1023">
        <v>2983.7660200300002</v>
      </c>
      <c r="H20" s="1022">
        <v>1222.0802011799999</v>
      </c>
      <c r="I20" s="1024">
        <v>1221.89613917</v>
      </c>
      <c r="J20" s="1024">
        <v>0.18406201</v>
      </c>
      <c r="K20" s="1022">
        <v>120313.33688577</v>
      </c>
      <c r="L20" s="1022">
        <v>65144.729651660004</v>
      </c>
      <c r="M20" s="1024">
        <v>52801.026980720002</v>
      </c>
      <c r="N20" s="1024">
        <v>12343.70267094</v>
      </c>
      <c r="O20" s="1022">
        <v>55168.607234110001</v>
      </c>
      <c r="P20" s="1025">
        <v>0.87278415859753999</v>
      </c>
    </row>
    <row r="21" spans="1:16" s="1020" customFormat="1">
      <c r="A21" s="1026" t="s">
        <v>664</v>
      </c>
      <c r="B21" s="1022">
        <v>203695.77499137999</v>
      </c>
      <c r="C21" s="1022">
        <v>179196.97628867</v>
      </c>
      <c r="D21" s="1022">
        <v>24498.798702709999</v>
      </c>
      <c r="E21" s="1022">
        <v>12578.482637200001</v>
      </c>
      <c r="F21" s="1023">
        <v>9861.0379402800008</v>
      </c>
      <c r="G21" s="1023">
        <v>2717.4446969199998</v>
      </c>
      <c r="H21" s="1022"/>
      <c r="I21" s="1024"/>
      <c r="J21" s="1024"/>
      <c r="K21" s="1022">
        <v>191117.29235418001</v>
      </c>
      <c r="L21" s="1022">
        <v>169335.93834838999</v>
      </c>
      <c r="M21" s="1024">
        <v>162886.94390864999</v>
      </c>
      <c r="N21" s="1024">
        <v>6448.9944397400004</v>
      </c>
      <c r="O21" s="1022">
        <v>21781.354005789999</v>
      </c>
      <c r="P21" s="1025">
        <v>1.29971803308531</v>
      </c>
    </row>
    <row r="22" spans="1:16" s="1020" customFormat="1">
      <c r="A22" s="1021" t="s">
        <v>665</v>
      </c>
      <c r="B22" s="1022">
        <v>16212.890368550001</v>
      </c>
      <c r="C22" s="1022">
        <v>14795.13480213</v>
      </c>
      <c r="D22" s="1022">
        <v>1417.7555664199999</v>
      </c>
      <c r="E22" s="1022">
        <v>2232.4911369699998</v>
      </c>
      <c r="F22" s="1023">
        <v>1504.60963767</v>
      </c>
      <c r="G22" s="1023">
        <v>727.88149929999997</v>
      </c>
      <c r="H22" s="1022"/>
      <c r="I22" s="1024"/>
      <c r="J22" s="1024"/>
      <c r="K22" s="1022">
        <v>13980.399231580001</v>
      </c>
      <c r="L22" s="1022">
        <v>13290.525164459999</v>
      </c>
      <c r="M22" s="1024">
        <v>9617.5881343599995</v>
      </c>
      <c r="N22" s="1024">
        <v>3672.9370300999999</v>
      </c>
      <c r="O22" s="1022">
        <v>689.87406711999995</v>
      </c>
      <c r="P22" s="1025">
        <v>0.10344930316464</v>
      </c>
    </row>
    <row r="23" spans="1:16" s="1020" customFormat="1" ht="31.5" customHeight="1">
      <c r="A23" s="1026" t="s">
        <v>666</v>
      </c>
      <c r="B23" s="1022">
        <v>16350.341976510001</v>
      </c>
      <c r="C23" s="1022">
        <v>3086.4783470399998</v>
      </c>
      <c r="D23" s="1022">
        <v>13263.863629470001</v>
      </c>
      <c r="E23" s="1022">
        <v>7210.5422775899997</v>
      </c>
      <c r="F23" s="1023">
        <v>921.27585022000005</v>
      </c>
      <c r="G23" s="1023">
        <v>6289.2664273700002</v>
      </c>
      <c r="H23" s="1022">
        <v>5.1573917500000004</v>
      </c>
      <c r="I23" s="1024">
        <v>0.79983371000000003</v>
      </c>
      <c r="J23" s="1024">
        <v>4.3575580399999998</v>
      </c>
      <c r="K23" s="1022">
        <v>9134.6423071699992</v>
      </c>
      <c r="L23" s="1022">
        <v>2164.40266311</v>
      </c>
      <c r="M23" s="1024">
        <v>2109.40266311</v>
      </c>
      <c r="N23" s="1024">
        <v>55</v>
      </c>
      <c r="O23" s="1022">
        <v>6970.2396440599996</v>
      </c>
      <c r="P23" s="1025">
        <v>0.10432633821138899</v>
      </c>
    </row>
    <row r="24" spans="1:16" s="1020" customFormat="1">
      <c r="A24" s="1026" t="s">
        <v>667</v>
      </c>
      <c r="B24" s="1022">
        <v>3.13626798</v>
      </c>
      <c r="C24" s="1022">
        <v>2.9438923799999999</v>
      </c>
      <c r="D24" s="1022">
        <v>0.19237560000000001</v>
      </c>
      <c r="E24" s="1022">
        <v>3.13626798</v>
      </c>
      <c r="F24" s="1023">
        <v>2.9438923799999999</v>
      </c>
      <c r="G24" s="1023">
        <v>0.19237560000000001</v>
      </c>
      <c r="H24" s="1022"/>
      <c r="I24" s="1024"/>
      <c r="J24" s="1024"/>
      <c r="K24" s="1022"/>
      <c r="L24" s="1022"/>
      <c r="M24" s="1024"/>
      <c r="N24" s="1024"/>
      <c r="O24" s="1022"/>
      <c r="P24" s="1025">
        <v>2.0011529696020999E-5</v>
      </c>
    </row>
    <row r="25" spans="1:16" s="1020" customFormat="1" ht="15.6" customHeight="1">
      <c r="A25" s="1021" t="s">
        <v>668</v>
      </c>
      <c r="B25" s="1022">
        <v>266382.39502388</v>
      </c>
      <c r="C25" s="1022">
        <v>50348.341095900003</v>
      </c>
      <c r="D25" s="1022">
        <v>216034.05392798001</v>
      </c>
      <c r="E25" s="1022">
        <v>35668.338246810003</v>
      </c>
      <c r="F25" s="1023">
        <v>12094.398293480001</v>
      </c>
      <c r="G25" s="1023">
        <v>23573.939953329998</v>
      </c>
      <c r="H25" s="1022"/>
      <c r="I25" s="1024"/>
      <c r="J25" s="1024"/>
      <c r="K25" s="1022">
        <v>230714.05677707001</v>
      </c>
      <c r="L25" s="1022">
        <v>38253.942802420002</v>
      </c>
      <c r="M25" s="1024">
        <v>30645.624482629999</v>
      </c>
      <c r="N25" s="1024">
        <v>7608.3183197899998</v>
      </c>
      <c r="O25" s="1022">
        <v>192460.11397465001</v>
      </c>
      <c r="P25" s="1025">
        <v>1.69970144213174</v>
      </c>
    </row>
    <row r="26" spans="1:16" s="1020" customFormat="1" ht="15.75" customHeight="1">
      <c r="A26" s="1021" t="s">
        <v>669</v>
      </c>
      <c r="B26" s="1022">
        <v>11781.238554449999</v>
      </c>
      <c r="C26" s="1022">
        <v>1351.2551028299999</v>
      </c>
      <c r="D26" s="1022">
        <v>10429.983451620001</v>
      </c>
      <c r="E26" s="1022">
        <v>3243.7042222300001</v>
      </c>
      <c r="F26" s="1023">
        <v>595.20131031000005</v>
      </c>
      <c r="G26" s="1023">
        <v>2648.5029119199999</v>
      </c>
      <c r="H26" s="1022"/>
      <c r="I26" s="1024"/>
      <c r="J26" s="1024"/>
      <c r="K26" s="1022">
        <v>8537.5343322200006</v>
      </c>
      <c r="L26" s="1022">
        <v>756.05379252</v>
      </c>
      <c r="M26" s="1024">
        <v>756.05379252</v>
      </c>
      <c r="N26" s="1024"/>
      <c r="O26" s="1022">
        <v>7781.4805397</v>
      </c>
      <c r="P26" s="1025">
        <v>7.5172340722071906E-2</v>
      </c>
    </row>
    <row r="27" spans="1:16" s="1020" customFormat="1" ht="31.5" customHeight="1">
      <c r="A27" s="1021" t="s">
        <v>670</v>
      </c>
      <c r="B27" s="1022">
        <v>6516.3691008300002</v>
      </c>
      <c r="C27" s="1022">
        <v>235.90019986999999</v>
      </c>
      <c r="D27" s="1022">
        <v>6280.4689009599997</v>
      </c>
      <c r="E27" s="1022">
        <v>6474.5924272000002</v>
      </c>
      <c r="F27" s="1023">
        <v>235.90019986999999</v>
      </c>
      <c r="G27" s="1023">
        <v>6238.6922273299997</v>
      </c>
      <c r="H27" s="1022"/>
      <c r="I27" s="1024"/>
      <c r="J27" s="1024"/>
      <c r="K27" s="1022">
        <v>41.776673629999998</v>
      </c>
      <c r="L27" s="1022"/>
      <c r="M27" s="1024"/>
      <c r="N27" s="1024"/>
      <c r="O27" s="1022">
        <v>41.776673629999998</v>
      </c>
      <c r="P27" s="1025">
        <v>4.1578881206284397E-2</v>
      </c>
    </row>
    <row r="28" spans="1:16" s="1020" customFormat="1">
      <c r="A28" s="1026" t="s">
        <v>671</v>
      </c>
      <c r="B28" s="1022">
        <v>2315.9030930899999</v>
      </c>
      <c r="C28" s="1022">
        <v>1332.67637771</v>
      </c>
      <c r="D28" s="1022">
        <v>983.22671537999997</v>
      </c>
      <c r="E28" s="1022">
        <v>2240.5278474400002</v>
      </c>
      <c r="F28" s="1023">
        <v>1330.16326136</v>
      </c>
      <c r="G28" s="1023">
        <v>910.36458607999998</v>
      </c>
      <c r="H28" s="1022">
        <v>0.23913899999999999</v>
      </c>
      <c r="I28" s="1024"/>
      <c r="J28" s="1024">
        <v>0.23913899999999999</v>
      </c>
      <c r="K28" s="1022">
        <v>75.136106650000002</v>
      </c>
      <c r="L28" s="1022">
        <v>2.5131163500000002</v>
      </c>
      <c r="M28" s="1024">
        <v>2.5131163500000002</v>
      </c>
      <c r="N28" s="1024"/>
      <c r="O28" s="1022">
        <v>72.622990299999998</v>
      </c>
      <c r="P28" s="1025">
        <v>1.47770419543286E-2</v>
      </c>
    </row>
    <row r="29" spans="1:16" s="1020" customFormat="1" ht="15.75" customHeight="1">
      <c r="A29" s="1027"/>
      <c r="B29" s="1885"/>
      <c r="C29" s="1886"/>
      <c r="D29" s="1886"/>
      <c r="E29" s="1886"/>
      <c r="F29" s="1886"/>
      <c r="G29" s="1886"/>
      <c r="H29" s="1886"/>
      <c r="I29" s="1886"/>
      <c r="J29" s="1886"/>
      <c r="K29" s="1886"/>
      <c r="L29" s="1886"/>
      <c r="M29" s="1886"/>
      <c r="N29" s="1886"/>
      <c r="O29" s="1886"/>
      <c r="P29" s="1887"/>
    </row>
    <row r="30" spans="1:16" s="1009" customFormat="1" ht="17.100000000000001" customHeight="1">
      <c r="A30" s="520" t="s">
        <v>672</v>
      </c>
      <c r="B30" s="1008"/>
      <c r="C30" s="1008"/>
      <c r="D30" s="1008"/>
      <c r="E30" s="1008"/>
      <c r="F30" s="1008"/>
      <c r="G30" s="1008"/>
      <c r="H30" s="1008"/>
      <c r="I30" s="1008"/>
      <c r="J30" s="1008"/>
      <c r="K30" s="1008"/>
      <c r="L30" s="1008"/>
      <c r="M30" s="1008"/>
      <c r="N30" s="1008"/>
      <c r="O30" s="1008"/>
      <c r="P30" s="983"/>
    </row>
    <row r="31" spans="1:16" ht="17.100000000000001" customHeight="1">
      <c r="A31" s="1722" t="s">
        <v>996</v>
      </c>
      <c r="N31" s="442"/>
      <c r="P31" s="442"/>
    </row>
    <row r="32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orientation="landscape" r:id="rId1"/>
  <colBreaks count="1" manualBreakCount="1">
    <brk id="16" max="44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O55"/>
  <sheetViews>
    <sheetView view="pageBreakPreview" topLeftCell="A37" zoomScale="85" zoomScaleNormal="100" zoomScaleSheetLayoutView="85" workbookViewId="0">
      <selection activeCell="A54" sqref="A54"/>
    </sheetView>
  </sheetViews>
  <sheetFormatPr defaultColWidth="8" defaultRowHeight="15.75"/>
  <cols>
    <col min="1" max="1" width="9.28515625" style="1069" customWidth="1"/>
    <col min="2" max="3" width="13.7109375" style="1070" customWidth="1"/>
    <col min="4" max="4" width="13.5703125" style="1070" customWidth="1"/>
    <col min="5" max="5" width="11.42578125" style="1031" customWidth="1"/>
    <col min="6" max="7" width="13.5703125" style="1031" customWidth="1"/>
    <col min="8" max="8" width="11.140625" style="1031" customWidth="1"/>
    <col min="9" max="9" width="13.5703125" style="1031" customWidth="1"/>
    <col min="10" max="10" width="11.5703125" style="1070" customWidth="1"/>
    <col min="11" max="11" width="13.5703125" style="1070" customWidth="1"/>
    <col min="12" max="12" width="12.28515625" style="1070" bestFit="1" customWidth="1"/>
    <col min="13" max="13" width="13.7109375" style="1070" customWidth="1"/>
    <col min="14" max="14" width="13.28515625" style="1070" customWidth="1"/>
    <col min="15" max="15" width="13.5703125" style="1070" customWidth="1"/>
    <col min="16" max="16384" width="8" style="1033"/>
  </cols>
  <sheetData>
    <row r="1" spans="1:15" s="1028" customFormat="1" ht="27" thickBot="1">
      <c r="A1" s="2137" t="s">
        <v>673</v>
      </c>
      <c r="B1" s="2137"/>
      <c r="C1" s="2137"/>
      <c r="D1" s="2137"/>
      <c r="E1" s="2137"/>
      <c r="F1" s="2137"/>
      <c r="G1" s="2137"/>
      <c r="H1" s="2137"/>
      <c r="I1" s="2137"/>
      <c r="J1" s="2137"/>
      <c r="K1" s="2137"/>
      <c r="L1" s="2137"/>
      <c r="M1" s="2137"/>
      <c r="N1" s="2137"/>
      <c r="O1" s="2137"/>
    </row>
    <row r="2" spans="1:15" s="1028" customFormat="1" ht="21" customHeight="1">
      <c r="A2" s="1029"/>
      <c r="B2" s="1030"/>
      <c r="C2" s="1030"/>
      <c r="D2" s="1030"/>
      <c r="E2" s="1031"/>
      <c r="F2" s="1031"/>
      <c r="G2" s="1031"/>
      <c r="H2" s="1031"/>
      <c r="I2" s="1031"/>
      <c r="J2" s="1032"/>
      <c r="K2" s="1032"/>
      <c r="L2" s="1032"/>
      <c r="M2" s="1032"/>
      <c r="N2" s="1030"/>
      <c r="O2" s="1031"/>
    </row>
    <row r="3" spans="1:15" ht="21">
      <c r="A3" s="2138" t="s">
        <v>674</v>
      </c>
      <c r="B3" s="2138"/>
      <c r="C3" s="2138"/>
      <c r="D3" s="2138"/>
      <c r="E3" s="2138"/>
      <c r="F3" s="2138"/>
      <c r="G3" s="2138"/>
      <c r="H3" s="2138"/>
      <c r="I3" s="2138"/>
      <c r="J3" s="2138"/>
      <c r="K3" s="2138"/>
      <c r="L3" s="2138"/>
      <c r="M3" s="2138"/>
      <c r="N3" s="2138"/>
      <c r="O3" s="1938"/>
    </row>
    <row r="4" spans="1:15" s="1038" customFormat="1" ht="19.5">
      <c r="A4" s="1034" t="s">
        <v>590</v>
      </c>
      <c r="B4" s="1035"/>
      <c r="C4" s="1035"/>
      <c r="D4" s="1035"/>
      <c r="E4" s="1036"/>
      <c r="F4" s="1036"/>
      <c r="G4" s="1036"/>
      <c r="H4" s="1036"/>
      <c r="I4" s="1036"/>
      <c r="J4" s="1037"/>
      <c r="K4" s="1037"/>
      <c r="L4" s="1037"/>
      <c r="M4" s="1037"/>
      <c r="N4" s="1035"/>
      <c r="O4" s="1035"/>
    </row>
    <row r="5" spans="1:15" s="1038" customFormat="1" ht="19.149999999999999" customHeight="1">
      <c r="A5" s="1039"/>
      <c r="B5" s="2139" t="s">
        <v>675</v>
      </c>
      <c r="C5" s="2140"/>
      <c r="D5" s="2140"/>
      <c r="E5" s="2140"/>
      <c r="F5" s="2140"/>
      <c r="G5" s="2141"/>
      <c r="H5" s="2139" t="s">
        <v>676</v>
      </c>
      <c r="I5" s="2140"/>
      <c r="J5" s="2140"/>
      <c r="K5" s="2140"/>
      <c r="L5" s="2140"/>
      <c r="M5" s="2140"/>
      <c r="N5" s="2140"/>
      <c r="O5" s="2141"/>
    </row>
    <row r="6" spans="1:15" s="1038" customFormat="1" ht="19.5">
      <c r="A6" s="1040"/>
      <c r="B6" s="2139" t="s">
        <v>677</v>
      </c>
      <c r="C6" s="2140"/>
      <c r="D6" s="2141"/>
      <c r="E6" s="2139" t="s">
        <v>678</v>
      </c>
      <c r="F6" s="2140"/>
      <c r="G6" s="2141"/>
      <c r="H6" s="2139" t="s">
        <v>679</v>
      </c>
      <c r="I6" s="2141"/>
      <c r="J6" s="2139" t="s">
        <v>680</v>
      </c>
      <c r="K6" s="2141"/>
      <c r="L6" s="2139" t="s">
        <v>681</v>
      </c>
      <c r="M6" s="2141"/>
      <c r="N6" s="2139" t="s">
        <v>682</v>
      </c>
      <c r="O6" s="2141"/>
    </row>
    <row r="7" spans="1:15" s="1042" customFormat="1" ht="63">
      <c r="A7" s="1040"/>
      <c r="B7" s="1041" t="s">
        <v>683</v>
      </c>
      <c r="C7" s="1041" t="s">
        <v>684</v>
      </c>
      <c r="D7" s="1041" t="s">
        <v>685</v>
      </c>
      <c r="E7" s="1041" t="s">
        <v>683</v>
      </c>
      <c r="F7" s="1041" t="s">
        <v>684</v>
      </c>
      <c r="G7" s="1041" t="s">
        <v>685</v>
      </c>
      <c r="H7" s="1041" t="s">
        <v>683</v>
      </c>
      <c r="I7" s="1041" t="s">
        <v>684</v>
      </c>
      <c r="J7" s="1041" t="s">
        <v>683</v>
      </c>
      <c r="K7" s="1041" t="s">
        <v>684</v>
      </c>
      <c r="L7" s="1041" t="s">
        <v>683</v>
      </c>
      <c r="M7" s="1041" t="s">
        <v>684</v>
      </c>
      <c r="N7" s="1041" t="s">
        <v>683</v>
      </c>
      <c r="O7" s="1041" t="s">
        <v>684</v>
      </c>
    </row>
    <row r="8" spans="1:15" s="1043" customFormat="1" ht="15" customHeight="1">
      <c r="A8" s="2134"/>
      <c r="B8" s="2135"/>
      <c r="C8" s="2135"/>
      <c r="D8" s="2135"/>
      <c r="E8" s="2135"/>
      <c r="F8" s="2135"/>
      <c r="G8" s="2135"/>
      <c r="H8" s="2135"/>
      <c r="I8" s="2135"/>
      <c r="J8" s="2135"/>
      <c r="K8" s="2135"/>
      <c r="L8" s="2135"/>
      <c r="M8" s="2135"/>
      <c r="N8" s="2135"/>
      <c r="O8" s="2136"/>
    </row>
    <row r="9" spans="1:15" s="1043" customFormat="1" ht="15" customHeight="1">
      <c r="A9" s="1044" t="s">
        <v>469</v>
      </c>
      <c r="B9" s="1045">
        <v>62263671.671914294</v>
      </c>
      <c r="C9" s="1046">
        <v>8.7927026348335406</v>
      </c>
      <c r="D9" s="1047">
        <v>96.936492719973629</v>
      </c>
      <c r="E9" s="1045" t="s">
        <v>686</v>
      </c>
      <c r="F9" s="1046" t="s">
        <v>442</v>
      </c>
      <c r="G9" s="1047" t="s">
        <v>686</v>
      </c>
      <c r="H9" s="1045" t="s">
        <v>686</v>
      </c>
      <c r="I9" s="1046" t="s">
        <v>442</v>
      </c>
      <c r="J9" s="1045">
        <v>745357.79800980003</v>
      </c>
      <c r="K9" s="1046">
        <v>8.4696948664328744</v>
      </c>
      <c r="L9" s="1046" t="s">
        <v>442</v>
      </c>
      <c r="M9" s="1046" t="s">
        <v>442</v>
      </c>
      <c r="N9" s="1045">
        <v>108085.159</v>
      </c>
      <c r="O9" s="1048">
        <v>0.35000000000000003</v>
      </c>
    </row>
    <row r="10" spans="1:15" s="1043" customFormat="1" ht="15" customHeight="1">
      <c r="A10" s="1049" t="s">
        <v>358</v>
      </c>
      <c r="B10" s="1045">
        <v>31422765.298382375</v>
      </c>
      <c r="C10" s="1046">
        <v>9.3585497867559972</v>
      </c>
      <c r="D10" s="1047">
        <v>96.746204658638618</v>
      </c>
      <c r="E10" s="1045" t="s">
        <v>686</v>
      </c>
      <c r="F10" s="1046" t="s">
        <v>442</v>
      </c>
      <c r="G10" s="1047" t="s">
        <v>686</v>
      </c>
      <c r="H10" s="1045">
        <v>17393.2145556</v>
      </c>
      <c r="I10" s="1046">
        <v>9.726642944495774</v>
      </c>
      <c r="J10" s="1045">
        <v>1320358.3451739799</v>
      </c>
      <c r="K10" s="1046">
        <v>8.7270742283730662</v>
      </c>
      <c r="L10" s="1046" t="s">
        <v>442</v>
      </c>
      <c r="M10" s="1046" t="s">
        <v>442</v>
      </c>
      <c r="N10" s="1045">
        <v>108875.82700000002</v>
      </c>
      <c r="O10" s="1050">
        <v>0.35000000000000003</v>
      </c>
    </row>
    <row r="11" spans="1:15" s="1043" customFormat="1" ht="15" customHeight="1">
      <c r="A11" s="1049" t="s">
        <v>359</v>
      </c>
      <c r="B11" s="1045">
        <v>14313763.18150593</v>
      </c>
      <c r="C11" s="1046">
        <v>10.09</v>
      </c>
      <c r="D11" s="1047">
        <v>96.053704487255771</v>
      </c>
      <c r="E11" s="1045">
        <v>319362.79177659994</v>
      </c>
      <c r="F11" s="1046">
        <v>10.711835184892289</v>
      </c>
      <c r="G11" s="1047">
        <v>91.056259517624056</v>
      </c>
      <c r="H11" s="1045">
        <v>35629.513054800002</v>
      </c>
      <c r="I11" s="1046">
        <v>11.067499424238441</v>
      </c>
      <c r="J11" s="1045">
        <v>2415760.8119476899</v>
      </c>
      <c r="K11" s="1046">
        <v>10.437245196732087</v>
      </c>
      <c r="L11" s="1046" t="s">
        <v>442</v>
      </c>
      <c r="M11" s="1046" t="s">
        <v>442</v>
      </c>
      <c r="N11" s="1045">
        <v>963220.67399999988</v>
      </c>
      <c r="O11" s="1050">
        <v>0.40746639325143885</v>
      </c>
    </row>
    <row r="12" spans="1:15" s="1051" customFormat="1" ht="15" customHeight="1">
      <c r="A12" s="1049" t="s">
        <v>687</v>
      </c>
      <c r="B12" s="1045">
        <v>22310231.34741348</v>
      </c>
      <c r="C12" s="1046">
        <v>9.5325889292316788</v>
      </c>
      <c r="D12" s="1047">
        <v>98.035280263139796</v>
      </c>
      <c r="E12" s="1045">
        <v>143727.2158071</v>
      </c>
      <c r="F12" s="1046">
        <v>9.2914659601664411</v>
      </c>
      <c r="G12" s="1047">
        <v>91.801226534711475</v>
      </c>
      <c r="H12" s="1045">
        <v>183979.10749289999</v>
      </c>
      <c r="I12" s="1046">
        <v>10.626927257089502</v>
      </c>
      <c r="J12" s="1045">
        <v>2086353.1310914902</v>
      </c>
      <c r="K12" s="1046">
        <v>10.278902530293461</v>
      </c>
      <c r="L12" s="1046" t="s">
        <v>442</v>
      </c>
      <c r="M12" s="1046" t="s">
        <v>442</v>
      </c>
      <c r="N12" s="1045">
        <v>287466.201</v>
      </c>
      <c r="O12" s="1050">
        <v>5.019345301815151</v>
      </c>
    </row>
    <row r="13" spans="1:15" s="1051" customFormat="1" ht="15" customHeight="1">
      <c r="A13" s="1052"/>
      <c r="B13" s="1053"/>
      <c r="C13" s="1054"/>
      <c r="D13" s="1055"/>
      <c r="E13" s="1053"/>
      <c r="F13" s="1054"/>
      <c r="G13" s="1055"/>
      <c r="H13" s="1053"/>
      <c r="I13" s="1054"/>
      <c r="J13" s="1053"/>
      <c r="K13" s="1054"/>
      <c r="L13" s="1054"/>
      <c r="M13" s="1054"/>
      <c r="N13" s="1053"/>
      <c r="O13" s="1056"/>
    </row>
    <row r="14" spans="1:15" s="1051" customFormat="1" ht="15" customHeight="1">
      <c r="A14" s="1049" t="s">
        <v>687</v>
      </c>
      <c r="B14" s="1053"/>
      <c r="C14" s="1054"/>
      <c r="D14" s="1055"/>
      <c r="E14" s="1053"/>
      <c r="F14" s="1054"/>
      <c r="G14" s="1055"/>
      <c r="H14" s="1053"/>
      <c r="I14" s="1054"/>
      <c r="J14" s="1053"/>
      <c r="K14" s="1054"/>
      <c r="L14" s="1054"/>
      <c r="M14" s="1054"/>
      <c r="N14" s="1053"/>
      <c r="O14" s="1056"/>
    </row>
    <row r="15" spans="1:15" s="1051" customFormat="1" ht="15" customHeight="1">
      <c r="A15" s="1052">
        <v>44197</v>
      </c>
      <c r="B15" s="1053">
        <v>1735104.8096326699</v>
      </c>
      <c r="C15" s="1054">
        <v>9.33</v>
      </c>
      <c r="D15" s="1055">
        <v>97.819102768311197</v>
      </c>
      <c r="E15" s="1053">
        <v>79223.0248918</v>
      </c>
      <c r="F15" s="1054">
        <v>9.4392173866638647</v>
      </c>
      <c r="G15" s="1055">
        <v>91.48438695593768</v>
      </c>
      <c r="H15" s="1053" t="s">
        <v>686</v>
      </c>
      <c r="I15" s="1054" t="s">
        <v>686</v>
      </c>
      <c r="J15" s="1053">
        <v>195033.64072960001</v>
      </c>
      <c r="K15" s="1054">
        <v>9.8874563125913948</v>
      </c>
      <c r="L15" s="1054"/>
      <c r="M15" s="1054"/>
      <c r="N15" s="1053" t="s">
        <v>686</v>
      </c>
      <c r="O15" s="1056" t="s">
        <v>686</v>
      </c>
    </row>
    <row r="16" spans="1:15" s="1051" customFormat="1" ht="15" customHeight="1">
      <c r="A16" s="1052">
        <v>44228</v>
      </c>
      <c r="B16" s="1053">
        <v>2022218.34734254</v>
      </c>
      <c r="C16" s="1054">
        <v>9.2775906197190601</v>
      </c>
      <c r="D16" s="1055">
        <v>98.051905403642024</v>
      </c>
      <c r="E16" s="1053">
        <v>64504.190915300002</v>
      </c>
      <c r="F16" s="1054">
        <v>9.11</v>
      </c>
      <c r="G16" s="1055">
        <v>92.190363883459298</v>
      </c>
      <c r="H16" s="1053" t="s">
        <v>686</v>
      </c>
      <c r="I16" s="1054" t="s">
        <v>686</v>
      </c>
      <c r="J16" s="1053">
        <v>174000.17754490001</v>
      </c>
      <c r="K16" s="1054">
        <v>9.8953233064993871</v>
      </c>
      <c r="L16" s="1054"/>
      <c r="M16" s="1054"/>
      <c r="N16" s="1053" t="s">
        <v>686</v>
      </c>
      <c r="O16" s="1056" t="s">
        <v>686</v>
      </c>
    </row>
    <row r="17" spans="1:15" s="1051" customFormat="1" ht="15" customHeight="1">
      <c r="A17" s="1052">
        <v>44256</v>
      </c>
      <c r="B17" s="1053">
        <v>1992685.0708391899</v>
      </c>
      <c r="C17" s="1054">
        <v>9.2798784138253598</v>
      </c>
      <c r="D17" s="1055">
        <v>98.12480181523911</v>
      </c>
      <c r="E17" s="1053" t="s">
        <v>686</v>
      </c>
      <c r="F17" s="1054" t="s">
        <v>686</v>
      </c>
      <c r="G17" s="1055" t="s">
        <v>686</v>
      </c>
      <c r="H17" s="1053" t="s">
        <v>686</v>
      </c>
      <c r="I17" s="1054" t="s">
        <v>686</v>
      </c>
      <c r="J17" s="1053">
        <v>189416.2790403</v>
      </c>
      <c r="K17" s="1054">
        <v>9.6477646142182163</v>
      </c>
      <c r="L17" s="1054"/>
      <c r="M17" s="1054"/>
      <c r="N17" s="1053">
        <v>23040</v>
      </c>
      <c r="O17" s="1056">
        <v>6.67</v>
      </c>
    </row>
    <row r="18" spans="1:15" s="1051" customFormat="1" ht="15" customHeight="1">
      <c r="A18" s="1052">
        <v>44287</v>
      </c>
      <c r="B18" s="1053">
        <v>2016694.2193496202</v>
      </c>
      <c r="C18" s="1054">
        <v>9.2619127837687429</v>
      </c>
      <c r="D18" s="1055">
        <v>98.07</v>
      </c>
      <c r="E18" s="1053" t="s">
        <v>686</v>
      </c>
      <c r="F18" s="1054" t="s">
        <v>686</v>
      </c>
      <c r="G18" s="1055" t="s">
        <v>686</v>
      </c>
      <c r="H18" s="1053" t="s">
        <v>686</v>
      </c>
      <c r="I18" s="1054" t="s">
        <v>686</v>
      </c>
      <c r="J18" s="1053">
        <v>97964.656221600002</v>
      </c>
      <c r="K18" s="1054">
        <v>10.144852719970087</v>
      </c>
      <c r="L18" s="1054"/>
      <c r="M18" s="1054"/>
      <c r="N18" s="1053">
        <v>8100</v>
      </c>
      <c r="O18" s="1056">
        <v>7.84</v>
      </c>
    </row>
    <row r="19" spans="1:15" s="1051" customFormat="1" ht="15" customHeight="1">
      <c r="A19" s="1052">
        <v>44317</v>
      </c>
      <c r="B19" s="1053">
        <v>1958070.3638283499</v>
      </c>
      <c r="C19" s="1054">
        <v>9.2348789192671816</v>
      </c>
      <c r="D19" s="1055">
        <v>97.983254469333957</v>
      </c>
      <c r="E19" s="1053" t="s">
        <v>686</v>
      </c>
      <c r="F19" s="1054" t="s">
        <v>686</v>
      </c>
      <c r="G19" s="1055" t="s">
        <v>686</v>
      </c>
      <c r="H19" s="1053" t="s">
        <v>686</v>
      </c>
      <c r="I19" s="1054" t="s">
        <v>686</v>
      </c>
      <c r="J19" s="1053">
        <v>204721.12408134001</v>
      </c>
      <c r="K19" s="1054">
        <v>9.9471016749589776</v>
      </c>
      <c r="L19" s="1054"/>
      <c r="M19" s="1054"/>
      <c r="N19" s="1053">
        <v>7732</v>
      </c>
      <c r="O19" s="1056">
        <v>4.25</v>
      </c>
    </row>
    <row r="20" spans="1:15" s="1051" customFormat="1" ht="15" customHeight="1">
      <c r="A20" s="1052">
        <v>44348</v>
      </c>
      <c r="B20" s="1053">
        <v>2391085.02081483</v>
      </c>
      <c r="C20" s="1054">
        <v>9.4117790456051331</v>
      </c>
      <c r="D20" s="1055">
        <v>98.092447756385212</v>
      </c>
      <c r="E20" s="1053" t="s">
        <v>686</v>
      </c>
      <c r="F20" s="1054" t="s">
        <v>686</v>
      </c>
      <c r="G20" s="1055" t="s">
        <v>686</v>
      </c>
      <c r="H20" s="1053" t="s">
        <v>686</v>
      </c>
      <c r="I20" s="1054" t="s">
        <v>686</v>
      </c>
      <c r="J20" s="1053">
        <v>139232.21309399998</v>
      </c>
      <c r="K20" s="1054">
        <v>9.9291281133613136</v>
      </c>
      <c r="L20" s="1054"/>
      <c r="M20" s="1054"/>
      <c r="N20" s="1053">
        <v>38211.771999999997</v>
      </c>
      <c r="O20" s="1056">
        <v>5.4403902389033405</v>
      </c>
    </row>
    <row r="21" spans="1:15" s="1051" customFormat="1" ht="15" customHeight="1">
      <c r="A21" s="1052">
        <v>44378</v>
      </c>
      <c r="B21" s="1053">
        <v>1829290.18896148</v>
      </c>
      <c r="C21" s="1054">
        <v>9.4158790695084029</v>
      </c>
      <c r="D21" s="1055">
        <v>98.016630804080322</v>
      </c>
      <c r="E21" s="1053" t="s">
        <v>686</v>
      </c>
      <c r="F21" s="1054" t="s">
        <v>686</v>
      </c>
      <c r="G21" s="1055" t="s">
        <v>686</v>
      </c>
      <c r="H21" s="1053" t="s">
        <v>686</v>
      </c>
      <c r="I21" s="1054" t="s">
        <v>686</v>
      </c>
      <c r="J21" s="1053">
        <v>311981.92448019999</v>
      </c>
      <c r="K21" s="1054">
        <v>10.550618407623993</v>
      </c>
      <c r="L21" s="1054"/>
      <c r="M21" s="1054"/>
      <c r="N21" s="1053">
        <v>4332.7960000000003</v>
      </c>
      <c r="O21" s="1056">
        <v>8.5</v>
      </c>
    </row>
    <row r="22" spans="1:15" s="1051" customFormat="1" ht="15" customHeight="1">
      <c r="A22" s="1052">
        <v>44409</v>
      </c>
      <c r="B22" s="1053">
        <v>1801101.3908124496</v>
      </c>
      <c r="C22" s="1054">
        <v>9.6453267552609709</v>
      </c>
      <c r="D22" s="1055">
        <v>97.98219403956341</v>
      </c>
      <c r="E22" s="1053" t="s">
        <v>686</v>
      </c>
      <c r="F22" s="1054" t="s">
        <v>686</v>
      </c>
      <c r="G22" s="1055" t="s">
        <v>686</v>
      </c>
      <c r="H22" s="1053">
        <v>18084.161968599998</v>
      </c>
      <c r="I22" s="1054">
        <v>10.5</v>
      </c>
      <c r="J22" s="1053">
        <v>68814.7667258</v>
      </c>
      <c r="K22" s="1054">
        <v>10.547554814786041</v>
      </c>
      <c r="L22" s="1054"/>
      <c r="M22" s="1054"/>
      <c r="N22" s="1053">
        <v>16900</v>
      </c>
      <c r="O22" s="1056">
        <v>9.2647928994082847</v>
      </c>
    </row>
    <row r="23" spans="1:15" s="1051" customFormat="1" ht="15" customHeight="1">
      <c r="A23" s="1052">
        <v>44440</v>
      </c>
      <c r="B23" s="1053">
        <v>1828504.0112341999</v>
      </c>
      <c r="C23" s="1054">
        <v>9.7209062196018312</v>
      </c>
      <c r="D23" s="1055">
        <v>97.984923690044653</v>
      </c>
      <c r="E23" s="1053" t="s">
        <v>686</v>
      </c>
      <c r="F23" s="1054" t="s">
        <v>686</v>
      </c>
      <c r="G23" s="1055" t="s">
        <v>686</v>
      </c>
      <c r="H23" s="1053">
        <v>38143.379306499999</v>
      </c>
      <c r="I23" s="1054">
        <v>10.512401966897942</v>
      </c>
      <c r="J23" s="1053">
        <v>134165.15794090001</v>
      </c>
      <c r="K23" s="1054">
        <v>10.688670890890648</v>
      </c>
      <c r="L23" s="1054"/>
      <c r="M23" s="1054"/>
      <c r="N23" s="1053" t="s">
        <v>686</v>
      </c>
      <c r="O23" s="1056" t="s">
        <v>686</v>
      </c>
    </row>
    <row r="24" spans="1:15" s="1051" customFormat="1" ht="15" customHeight="1">
      <c r="A24" s="1052">
        <v>44470</v>
      </c>
      <c r="B24" s="1053">
        <v>1864297.18569642</v>
      </c>
      <c r="C24" s="1054">
        <v>9.913989509375714</v>
      </c>
      <c r="D24" s="1055">
        <v>98.379722984252453</v>
      </c>
      <c r="E24" s="1053" t="s">
        <v>686</v>
      </c>
      <c r="F24" s="1054" t="s">
        <v>686</v>
      </c>
      <c r="G24" s="1055" t="s">
        <v>686</v>
      </c>
      <c r="H24" s="1053">
        <v>44435.030784300005</v>
      </c>
      <c r="I24" s="1054">
        <v>10.65337726746534</v>
      </c>
      <c r="J24" s="1053">
        <v>153619.7186163</v>
      </c>
      <c r="K24" s="1054">
        <v>10.529369318622912</v>
      </c>
      <c r="L24" s="1054"/>
      <c r="M24" s="1054"/>
      <c r="N24" s="1053">
        <v>42141</v>
      </c>
      <c r="O24" s="1056">
        <v>3.73</v>
      </c>
    </row>
    <row r="25" spans="1:15" s="1051" customFormat="1" ht="15" customHeight="1">
      <c r="A25" s="1052">
        <v>44501</v>
      </c>
      <c r="B25" s="1053">
        <v>1531502.4508234099</v>
      </c>
      <c r="C25" s="1054">
        <v>10.110584922409544</v>
      </c>
      <c r="D25" s="1055">
        <v>97.808723115936786</v>
      </c>
      <c r="E25" s="1053" t="s">
        <v>686</v>
      </c>
      <c r="F25" s="1054" t="s">
        <v>686</v>
      </c>
      <c r="G25" s="1055" t="s">
        <v>686</v>
      </c>
      <c r="H25" s="1053">
        <v>83316.535433499987</v>
      </c>
      <c r="I25" s="1054">
        <v>10.692801907368086</v>
      </c>
      <c r="J25" s="1053">
        <v>330979.15284189995</v>
      </c>
      <c r="K25" s="1054">
        <v>10.74271572706564</v>
      </c>
      <c r="L25" s="1054"/>
      <c r="M25" s="1054"/>
      <c r="N25" s="1053">
        <v>123625.736</v>
      </c>
      <c r="O25" s="1056">
        <v>4.25</v>
      </c>
    </row>
    <row r="26" spans="1:15" s="1051" customFormat="1" ht="15" customHeight="1">
      <c r="A26" s="1052">
        <v>44531</v>
      </c>
      <c r="B26" s="1053">
        <v>1339678.28807832</v>
      </c>
      <c r="C26" s="1054">
        <v>10.173251206077902</v>
      </c>
      <c r="D26" s="1055">
        <v>98.023991576918746</v>
      </c>
      <c r="E26" s="1053" t="s">
        <v>686</v>
      </c>
      <c r="F26" s="1054" t="s">
        <v>686</v>
      </c>
      <c r="G26" s="1055" t="s">
        <v>686</v>
      </c>
      <c r="H26" s="1053" t="s">
        <v>686</v>
      </c>
      <c r="I26" s="1054" t="s">
        <v>686</v>
      </c>
      <c r="J26" s="1053">
        <v>86424.319774650008</v>
      </c>
      <c r="K26" s="1054">
        <v>10.766855732125284</v>
      </c>
      <c r="L26" s="1054"/>
      <c r="M26" s="1054"/>
      <c r="N26" s="1053">
        <v>23382.897000000001</v>
      </c>
      <c r="O26" s="1056">
        <v>4.66</v>
      </c>
    </row>
    <row r="27" spans="1:15" s="1051" customFormat="1" ht="15" customHeight="1">
      <c r="A27" s="1052"/>
      <c r="B27" s="1053"/>
      <c r="C27" s="1054"/>
      <c r="D27" s="1055"/>
      <c r="E27" s="1053"/>
      <c r="F27" s="1054"/>
      <c r="G27" s="1055"/>
      <c r="H27" s="1053"/>
      <c r="I27" s="1054"/>
      <c r="J27" s="1053"/>
      <c r="K27" s="1054"/>
      <c r="L27" s="1054"/>
      <c r="M27" s="1054"/>
      <c r="N27" s="1053"/>
      <c r="O27" s="1056"/>
    </row>
    <row r="28" spans="1:15" s="1051" customFormat="1" ht="15" customHeight="1">
      <c r="A28" s="1049" t="s">
        <v>687</v>
      </c>
      <c r="B28" s="1053"/>
      <c r="C28" s="1054"/>
      <c r="D28" s="1055"/>
      <c r="E28" s="1053"/>
      <c r="F28" s="1054"/>
      <c r="G28" s="1055"/>
      <c r="H28" s="1053"/>
      <c r="I28" s="1054"/>
      <c r="J28" s="1053"/>
      <c r="K28" s="1054"/>
      <c r="L28" s="1054"/>
      <c r="M28" s="1054"/>
      <c r="N28" s="1053"/>
      <c r="O28" s="1056"/>
    </row>
    <row r="29" spans="1:15" s="1051" customFormat="1" ht="15" customHeight="1">
      <c r="A29" s="1057" t="s">
        <v>646</v>
      </c>
      <c r="B29" s="1053">
        <v>5750008.2278143996</v>
      </c>
      <c r="C29" s="1054">
        <v>9.294198356120928</v>
      </c>
      <c r="D29" s="1055">
        <v>98.006918097380606</v>
      </c>
      <c r="E29" s="1053">
        <v>143727.2158071</v>
      </c>
      <c r="F29" s="1054">
        <v>9.2914659601664411</v>
      </c>
      <c r="G29" s="1055">
        <v>91.801226534711475</v>
      </c>
      <c r="H29" s="1053" t="s">
        <v>686</v>
      </c>
      <c r="I29" s="1054" t="s">
        <v>686</v>
      </c>
      <c r="J29" s="1053">
        <v>558450.09731480002</v>
      </c>
      <c r="K29" s="1054" t="s">
        <v>686</v>
      </c>
      <c r="L29" s="1054" t="s">
        <v>686</v>
      </c>
      <c r="M29" s="1054" t="s">
        <v>686</v>
      </c>
      <c r="N29" s="1053">
        <v>23040</v>
      </c>
      <c r="O29" s="1056">
        <v>6.67</v>
      </c>
    </row>
    <row r="30" spans="1:15" s="1051" customFormat="1" ht="15" customHeight="1">
      <c r="A30" s="1057" t="s">
        <v>647</v>
      </c>
      <c r="B30" s="1053">
        <v>6365849.6039927993</v>
      </c>
      <c r="C30" s="1054">
        <v>9.3098889038314443</v>
      </c>
      <c r="D30" s="1055">
        <v>98.051749591024688</v>
      </c>
      <c r="E30" s="1053" t="s">
        <v>686</v>
      </c>
      <c r="F30" s="1054" t="s">
        <v>686</v>
      </c>
      <c r="G30" s="1055" t="s">
        <v>686</v>
      </c>
      <c r="H30" s="1053" t="s">
        <v>686</v>
      </c>
      <c r="I30" s="1054" t="s">
        <v>686</v>
      </c>
      <c r="J30" s="1053">
        <v>441917.99339693994</v>
      </c>
      <c r="K30" s="1054">
        <v>10.42352047005768</v>
      </c>
      <c r="L30" s="1054" t="s">
        <v>686</v>
      </c>
      <c r="M30" s="1054" t="s">
        <v>686</v>
      </c>
      <c r="N30" s="1053">
        <v>54043.771999999997</v>
      </c>
      <c r="O30" s="1056">
        <v>5.6297319772572498</v>
      </c>
    </row>
    <row r="31" spans="1:15" s="1051" customFormat="1" ht="15" customHeight="1">
      <c r="A31" s="1057" t="s">
        <v>648</v>
      </c>
      <c r="B31" s="1053">
        <v>5458895.5910081295</v>
      </c>
      <c r="C31" s="1054">
        <v>9.5937542270784153</v>
      </c>
      <c r="D31" s="1055">
        <v>97.994648209310967</v>
      </c>
      <c r="E31" s="1053" t="s">
        <v>686</v>
      </c>
      <c r="F31" s="1054" t="s">
        <v>442</v>
      </c>
      <c r="G31" s="1055" t="s">
        <v>686</v>
      </c>
      <c r="H31" s="1053">
        <v>56227.541275099997</v>
      </c>
      <c r="I31" s="1054" t="s">
        <v>442</v>
      </c>
      <c r="J31" s="1053">
        <v>514961.8491469</v>
      </c>
      <c r="K31" s="1054">
        <v>10.5249433336521</v>
      </c>
      <c r="L31" s="1054" t="s">
        <v>686</v>
      </c>
      <c r="M31" s="1054" t="s">
        <v>686</v>
      </c>
      <c r="N31" s="1053">
        <v>21232.796000000002</v>
      </c>
      <c r="O31" s="1056">
        <v>9.1087281204039261</v>
      </c>
    </row>
    <row r="32" spans="1:15" s="1051" customFormat="1" ht="15" customHeight="1">
      <c r="A32" s="1057" t="s">
        <v>649</v>
      </c>
      <c r="B32" s="1053">
        <v>4735477.92459815</v>
      </c>
      <c r="C32" s="1054">
        <v>10.050916263804464</v>
      </c>
      <c r="D32" s="1055">
        <v>98.094418446452835</v>
      </c>
      <c r="E32" s="1053" t="s">
        <v>686</v>
      </c>
      <c r="F32" s="1054" t="s">
        <v>442</v>
      </c>
      <c r="G32" s="1055" t="s">
        <v>686</v>
      </c>
      <c r="H32" s="1053">
        <v>127751.56621779999</v>
      </c>
      <c r="I32" s="1054" t="s">
        <v>442</v>
      </c>
      <c r="J32" s="1053">
        <v>571023.19123284996</v>
      </c>
      <c r="K32" s="1054">
        <v>10.678159941884745</v>
      </c>
      <c r="L32" s="1054" t="s">
        <v>686</v>
      </c>
      <c r="M32" s="1054" t="s">
        <v>686</v>
      </c>
      <c r="N32" s="1053">
        <v>189149.633</v>
      </c>
      <c r="O32" s="1056">
        <v>4.1848329043281831</v>
      </c>
    </row>
    <row r="33" spans="1:15" s="1051" customFormat="1" ht="15" customHeight="1">
      <c r="A33" s="1052"/>
      <c r="B33" s="1053"/>
      <c r="C33" s="1054"/>
      <c r="D33" s="1055"/>
      <c r="E33" s="1055"/>
      <c r="F33" s="1054"/>
      <c r="G33" s="1055"/>
      <c r="H33" s="1055"/>
      <c r="I33" s="1054"/>
      <c r="J33" s="1055"/>
      <c r="K33" s="1054"/>
      <c r="L33" s="1054"/>
      <c r="M33" s="1054"/>
      <c r="N33" s="1053"/>
      <c r="O33" s="1056"/>
    </row>
    <row r="34" spans="1:15" s="1051" customFormat="1" ht="15" customHeight="1">
      <c r="A34" s="1049" t="s">
        <v>688</v>
      </c>
      <c r="B34" s="1053"/>
      <c r="C34" s="1054"/>
      <c r="D34" s="1055"/>
      <c r="E34" s="1055"/>
      <c r="F34" s="1054"/>
      <c r="G34" s="1055"/>
      <c r="H34" s="1055"/>
      <c r="I34" s="1054"/>
      <c r="J34" s="1055"/>
      <c r="K34" s="1054"/>
      <c r="L34" s="1054"/>
      <c r="M34" s="1054"/>
      <c r="N34" s="1053"/>
      <c r="O34" s="1056"/>
    </row>
    <row r="35" spans="1:15" s="1051" customFormat="1" ht="15" customHeight="1">
      <c r="A35" s="1057" t="s">
        <v>646</v>
      </c>
      <c r="B35" s="1053">
        <v>2964171.5358939599</v>
      </c>
      <c r="C35" s="1054">
        <v>11.690668429140123</v>
      </c>
      <c r="D35" s="1055">
        <v>97.655714055785381</v>
      </c>
      <c r="E35" s="1053">
        <v>46898.369111</v>
      </c>
      <c r="F35" s="1054">
        <v>10.712841802514724</v>
      </c>
      <c r="G35" s="1055">
        <v>90.48522305311117</v>
      </c>
      <c r="H35" s="1053">
        <v>120835.4356344</v>
      </c>
      <c r="I35" s="1054">
        <v>12.238128152510336</v>
      </c>
      <c r="J35" s="1053">
        <v>417505.14777798997</v>
      </c>
      <c r="K35" s="1054">
        <v>11.195626010582281</v>
      </c>
      <c r="L35" s="1054" t="s">
        <v>686</v>
      </c>
      <c r="M35" s="1054" t="s">
        <v>686</v>
      </c>
      <c r="N35" s="1053">
        <v>65592.062999999995</v>
      </c>
      <c r="O35" s="1056">
        <v>2.56</v>
      </c>
    </row>
    <row r="36" spans="1:15" s="1051" customFormat="1" ht="15" customHeight="1">
      <c r="A36" s="1057" t="s">
        <v>647</v>
      </c>
      <c r="B36" s="1053">
        <v>4165499.5715824002</v>
      </c>
      <c r="C36" s="1054">
        <v>14.74800717544948</v>
      </c>
      <c r="D36" s="1055">
        <v>98.535746844326297</v>
      </c>
      <c r="E36" s="1053">
        <v>24127.710872299998</v>
      </c>
      <c r="F36" s="1054">
        <v>13.686939734790801</v>
      </c>
      <c r="G36" s="1055">
        <v>90.331769991703339</v>
      </c>
      <c r="H36" s="1053">
        <v>382965.94228373002</v>
      </c>
      <c r="I36" s="1054">
        <v>13.640200476858931</v>
      </c>
      <c r="J36" s="1053">
        <v>515645.26578498998</v>
      </c>
      <c r="K36" s="1054">
        <v>13.91546061200938</v>
      </c>
      <c r="L36" s="1054" t="s">
        <v>686</v>
      </c>
      <c r="M36" s="1054" t="s">
        <v>686</v>
      </c>
      <c r="N36" s="1053">
        <v>64566.164999999994</v>
      </c>
      <c r="O36" s="1056">
        <v>2.7874577057503727</v>
      </c>
    </row>
    <row r="37" spans="1:15" s="1051" customFormat="1" ht="15" customHeight="1">
      <c r="A37" s="1057" t="s">
        <v>648</v>
      </c>
      <c r="B37" s="1053">
        <v>5294720.7766435901</v>
      </c>
      <c r="C37" s="1054">
        <v>14.600535078010415</v>
      </c>
      <c r="D37" s="1055">
        <v>98.913876435786719</v>
      </c>
      <c r="E37" s="1053">
        <v>104849.48829380001</v>
      </c>
      <c r="F37" s="1054">
        <v>14.634301602877178</v>
      </c>
      <c r="G37" s="1055">
        <v>87.468706341289618</v>
      </c>
      <c r="H37" s="1053">
        <v>137100</v>
      </c>
      <c r="I37" s="1054">
        <v>13.921710529149335</v>
      </c>
      <c r="J37" s="1053">
        <v>882750.15814740001</v>
      </c>
      <c r="K37" s="1054">
        <v>14.077642708566522</v>
      </c>
      <c r="L37" s="1053">
        <v>157096</v>
      </c>
      <c r="M37" s="1054">
        <v>14.992705224830678</v>
      </c>
      <c r="N37" s="1053">
        <v>23220.58</v>
      </c>
      <c r="O37" s="1056">
        <v>2.4507750796922383</v>
      </c>
    </row>
    <row r="38" spans="1:15" s="1051" customFormat="1" ht="15" customHeight="1">
      <c r="A38" s="1052"/>
      <c r="B38" s="1053"/>
      <c r="C38" s="1054"/>
      <c r="D38" s="1055"/>
      <c r="E38" s="1055"/>
      <c r="F38" s="1054"/>
      <c r="G38" s="1055"/>
      <c r="H38" s="1055"/>
      <c r="I38" s="1054"/>
      <c r="J38" s="1055"/>
      <c r="K38" s="1054"/>
      <c r="L38" s="1054"/>
      <c r="M38" s="1054"/>
      <c r="N38" s="1053"/>
      <c r="O38" s="1056"/>
    </row>
    <row r="39" spans="1:15" s="1051" customFormat="1" ht="15" customHeight="1">
      <c r="A39" s="1049" t="s">
        <v>688</v>
      </c>
      <c r="B39" s="1053"/>
      <c r="C39" s="1054"/>
      <c r="D39" s="1058"/>
      <c r="E39" s="1055"/>
      <c r="F39" s="1054"/>
      <c r="G39" s="1058"/>
      <c r="H39" s="1055"/>
      <c r="I39" s="1054"/>
      <c r="J39" s="1055"/>
      <c r="K39" s="1054"/>
      <c r="L39" s="1054"/>
      <c r="M39" s="1054"/>
      <c r="N39" s="1053"/>
      <c r="O39" s="1056"/>
    </row>
    <row r="40" spans="1:15" s="1051" customFormat="1" ht="15" customHeight="1">
      <c r="A40" s="1059">
        <v>44562</v>
      </c>
      <c r="B40" s="1053">
        <v>879510.04306483013</v>
      </c>
      <c r="C40" s="1054">
        <v>10.209724189650117</v>
      </c>
      <c r="D40" s="1055">
        <v>98.043476564887598</v>
      </c>
      <c r="E40" s="1053">
        <v>39415.258305900003</v>
      </c>
      <c r="F40" s="1054">
        <v>10.301399999999994</v>
      </c>
      <c r="G40" s="1055">
        <v>90.660106401674597</v>
      </c>
      <c r="H40" s="1053">
        <v>13350</v>
      </c>
      <c r="I40" s="1054">
        <v>10.670000000000002</v>
      </c>
      <c r="J40" s="1053">
        <v>115603.3188924</v>
      </c>
      <c r="K40" s="1054">
        <v>10.934104712615508</v>
      </c>
      <c r="L40" s="1054" t="s">
        <v>686</v>
      </c>
      <c r="M40" s="1054" t="s">
        <v>686</v>
      </c>
      <c r="N40" s="1053" t="s">
        <v>686</v>
      </c>
      <c r="O40" s="1056" t="s">
        <v>686</v>
      </c>
    </row>
    <row r="41" spans="1:15" s="1051" customFormat="1" ht="15" customHeight="1">
      <c r="A41" s="1059">
        <v>44593</v>
      </c>
      <c r="B41" s="1053">
        <v>1159918.7094182</v>
      </c>
      <c r="C41" s="1054">
        <v>10.731090310301266</v>
      </c>
      <c r="D41" s="1055">
        <v>97.486621047537355</v>
      </c>
      <c r="E41" s="1053" t="s">
        <v>686</v>
      </c>
      <c r="F41" s="1054" t="s">
        <v>686</v>
      </c>
      <c r="G41" s="1055" t="s">
        <v>686</v>
      </c>
      <c r="H41" s="1053">
        <v>8796.98</v>
      </c>
      <c r="I41" s="1054">
        <v>10.749999999999993</v>
      </c>
      <c r="J41" s="1053">
        <v>203170.24596197999</v>
      </c>
      <c r="K41" s="1054">
        <v>11.017403371401002</v>
      </c>
      <c r="L41" s="1054" t="s">
        <v>686</v>
      </c>
      <c r="M41" s="1054" t="s">
        <v>686</v>
      </c>
      <c r="N41" s="1053" t="s">
        <v>686</v>
      </c>
      <c r="O41" s="1056" t="s">
        <v>686</v>
      </c>
    </row>
    <row r="42" spans="1:15" s="1051" customFormat="1" ht="15" customHeight="1">
      <c r="A42" s="1059">
        <v>44621</v>
      </c>
      <c r="B42" s="1053">
        <v>924742.78341092996</v>
      </c>
      <c r="C42" s="1054">
        <v>14.302787159204954</v>
      </c>
      <c r="D42" s="1055">
        <v>97.499014398561513</v>
      </c>
      <c r="E42" s="1053">
        <v>7483.1108051000001</v>
      </c>
      <c r="F42" s="1054">
        <v>12.88</v>
      </c>
      <c r="G42" s="1055">
        <v>89.564072406466948</v>
      </c>
      <c r="H42" s="1053">
        <v>98688.455634399987</v>
      </c>
      <c r="I42" s="1054">
        <v>12.582905504758449</v>
      </c>
      <c r="J42" s="1053">
        <v>98731.582923609996</v>
      </c>
      <c r="K42" s="1054">
        <v>12.197217294590109</v>
      </c>
      <c r="L42" s="1054" t="s">
        <v>686</v>
      </c>
      <c r="M42" s="1054" t="s">
        <v>686</v>
      </c>
      <c r="N42" s="1053">
        <v>65592.062999999995</v>
      </c>
      <c r="O42" s="1056">
        <v>2.56</v>
      </c>
    </row>
    <row r="43" spans="1:15" s="1051" customFormat="1" ht="15" customHeight="1">
      <c r="A43" s="1059">
        <v>44652</v>
      </c>
      <c r="B43" s="1053">
        <v>1156910.5383639298</v>
      </c>
      <c r="C43" s="1054">
        <v>14.338676183159109</v>
      </c>
      <c r="D43" s="1055">
        <v>98.63458145914089</v>
      </c>
      <c r="E43" s="1053">
        <v>24127.710872299998</v>
      </c>
      <c r="F43" s="1054">
        <v>13.686939734790801</v>
      </c>
      <c r="G43" s="1055">
        <v>90.331769991703339</v>
      </c>
      <c r="H43" s="1053">
        <v>147852.91285609998</v>
      </c>
      <c r="I43" s="1054">
        <v>13.386210818827376</v>
      </c>
      <c r="J43" s="1053">
        <v>84755.412555599993</v>
      </c>
      <c r="K43" s="1054">
        <v>13.677761594896566</v>
      </c>
      <c r="L43" s="1054" t="s">
        <v>686</v>
      </c>
      <c r="M43" s="1054" t="s">
        <v>686</v>
      </c>
      <c r="N43" s="1053">
        <v>21718</v>
      </c>
      <c r="O43" s="1056">
        <v>3.45</v>
      </c>
    </row>
    <row r="44" spans="1:15" s="1051" customFormat="1" ht="15" customHeight="1">
      <c r="A44" s="1059">
        <v>44682</v>
      </c>
      <c r="B44" s="1053">
        <v>1297255.93651064</v>
      </c>
      <c r="C44" s="1054">
        <v>14.89020332075523</v>
      </c>
      <c r="D44" s="1055">
        <v>98.441501656233882</v>
      </c>
      <c r="E44" s="1053" t="s">
        <v>686</v>
      </c>
      <c r="F44" s="1054" t="s">
        <v>686</v>
      </c>
      <c r="G44" s="1055" t="s">
        <v>686</v>
      </c>
      <c r="H44" s="1053">
        <v>56482.910525630003</v>
      </c>
      <c r="I44" s="1054">
        <v>13.795499700949337</v>
      </c>
      <c r="J44" s="1053">
        <v>142338.44750278999</v>
      </c>
      <c r="K44" s="1054">
        <v>13.960624287442208</v>
      </c>
      <c r="L44" s="1054" t="s">
        <v>686</v>
      </c>
      <c r="M44" s="1054" t="s">
        <v>686</v>
      </c>
      <c r="N44" s="1053">
        <v>39114.896999999997</v>
      </c>
      <c r="O44" s="1056">
        <v>2.2799999999999998</v>
      </c>
    </row>
    <row r="45" spans="1:15" s="1051" customFormat="1" ht="15" customHeight="1">
      <c r="A45" s="1059">
        <v>44713</v>
      </c>
      <c r="B45" s="1053">
        <v>1711333.09670783</v>
      </c>
      <c r="C45" s="1054">
        <v>14.916936617396834</v>
      </c>
      <c r="D45" s="1055">
        <v>98.540373250676751</v>
      </c>
      <c r="E45" s="1053" t="s">
        <v>686</v>
      </c>
      <c r="F45" s="1054" t="s">
        <v>686</v>
      </c>
      <c r="G45" s="1055" t="s">
        <v>686</v>
      </c>
      <c r="H45" s="1053">
        <v>178630.11890200002</v>
      </c>
      <c r="I45" s="1054">
        <v>13.801323129484395</v>
      </c>
      <c r="J45" s="1053">
        <v>288551.40572659997</v>
      </c>
      <c r="K45" s="1054">
        <v>13.963000670877872</v>
      </c>
      <c r="L45" s="1054" t="s">
        <v>686</v>
      </c>
      <c r="M45" s="1054" t="s">
        <v>686</v>
      </c>
      <c r="N45" s="1053">
        <v>3733.268</v>
      </c>
      <c r="O45" s="1056">
        <v>4.25</v>
      </c>
    </row>
    <row r="46" spans="1:15" s="1051" customFormat="1" ht="15" customHeight="1">
      <c r="A46" s="1059">
        <v>44743</v>
      </c>
      <c r="B46" s="1053">
        <v>1454520.39222851</v>
      </c>
      <c r="C46" s="1054">
        <v>14.926783839052993</v>
      </c>
      <c r="D46" s="1055">
        <v>98.947855790812241</v>
      </c>
      <c r="E46" s="1053" t="s">
        <v>686</v>
      </c>
      <c r="F46" s="1054" t="s">
        <v>686</v>
      </c>
      <c r="G46" s="1055" t="s">
        <v>686</v>
      </c>
      <c r="H46" s="1053" t="s">
        <v>686</v>
      </c>
      <c r="I46" s="1054" t="s">
        <v>686</v>
      </c>
      <c r="J46" s="1053">
        <v>591865.15814740001</v>
      </c>
      <c r="K46" s="1054">
        <v>14.129731938560834</v>
      </c>
      <c r="L46" s="1054" t="s">
        <v>686</v>
      </c>
      <c r="M46" s="1054" t="s">
        <v>686</v>
      </c>
      <c r="N46" s="1053">
        <v>11884.58</v>
      </c>
      <c r="O46" s="1056">
        <v>1.86</v>
      </c>
    </row>
    <row r="47" spans="1:15" s="1051" customFormat="1" ht="15" customHeight="1">
      <c r="A47" s="1059">
        <v>44774</v>
      </c>
      <c r="B47" s="1053">
        <v>2118021.3844150803</v>
      </c>
      <c r="C47" s="1054">
        <v>14.47449645643316</v>
      </c>
      <c r="D47" s="1055">
        <v>98.901824641276747</v>
      </c>
      <c r="E47" s="1053">
        <v>104849.48829380001</v>
      </c>
      <c r="F47" s="1054">
        <v>14.634301602877178</v>
      </c>
      <c r="G47" s="1055">
        <v>87.468706341289618</v>
      </c>
      <c r="H47" s="1053" t="s">
        <v>686</v>
      </c>
      <c r="I47" s="1054" t="s">
        <v>686</v>
      </c>
      <c r="J47" s="1053">
        <v>250581</v>
      </c>
      <c r="K47" s="1054">
        <v>13.973834231720351</v>
      </c>
      <c r="L47" s="1053">
        <v>74374</v>
      </c>
      <c r="M47" s="1054">
        <v>14.84</v>
      </c>
      <c r="N47" s="1053">
        <v>721</v>
      </c>
      <c r="O47" s="1056">
        <v>4.25</v>
      </c>
    </row>
    <row r="48" spans="1:15" s="1051" customFormat="1" ht="15" customHeight="1">
      <c r="A48" s="1059">
        <v>44805</v>
      </c>
      <c r="B48" s="1053">
        <v>1722179</v>
      </c>
      <c r="C48" s="1054">
        <v>14.48</v>
      </c>
      <c r="D48" s="1055">
        <v>98.9</v>
      </c>
      <c r="E48" s="1053" t="s">
        <v>686</v>
      </c>
      <c r="F48" s="1054" t="s">
        <v>686</v>
      </c>
      <c r="G48" s="1055" t="s">
        <v>686</v>
      </c>
      <c r="H48" s="1053">
        <v>137100</v>
      </c>
      <c r="I48" s="1054">
        <v>13.921710529149335</v>
      </c>
      <c r="J48" s="1053">
        <v>40304</v>
      </c>
      <c r="K48" s="1054">
        <v>13.958116894459488</v>
      </c>
      <c r="L48" s="1053">
        <v>82722</v>
      </c>
      <c r="M48" s="1054">
        <v>15.13</v>
      </c>
      <c r="N48" s="1053">
        <v>10615</v>
      </c>
      <c r="O48" s="1056">
        <v>2.99</v>
      </c>
    </row>
    <row r="49" spans="1:15" s="1051" customFormat="1" ht="15" customHeight="1">
      <c r="A49" s="1059">
        <v>44835</v>
      </c>
      <c r="B49" s="1053">
        <v>1149571.7699855499</v>
      </c>
      <c r="C49" s="1054">
        <v>14.4850978971815</v>
      </c>
      <c r="D49" s="1055">
        <v>98.90104849128079</v>
      </c>
      <c r="E49" s="1053" t="s">
        <v>686</v>
      </c>
      <c r="F49" s="1054" t="s">
        <v>686</v>
      </c>
      <c r="G49" s="1055" t="s">
        <v>686</v>
      </c>
      <c r="H49" s="1053">
        <v>78002.589697200005</v>
      </c>
      <c r="I49" s="1054">
        <v>14.061952312806525</v>
      </c>
      <c r="J49" s="1053" t="s">
        <v>686</v>
      </c>
      <c r="K49" s="1054" t="s">
        <v>686</v>
      </c>
      <c r="L49" s="1053">
        <v>244440.94096109999</v>
      </c>
      <c r="M49" s="1054">
        <v>15.401426533081283</v>
      </c>
      <c r="N49" s="1053">
        <v>9518.4380000000001</v>
      </c>
      <c r="O49" s="1056">
        <v>1.83</v>
      </c>
    </row>
    <row r="50" spans="1:15" s="1051" customFormat="1" ht="15" customHeight="1">
      <c r="A50" s="1060">
        <v>44866</v>
      </c>
      <c r="B50" s="1061">
        <v>2180971.0405385001</v>
      </c>
      <c r="C50" s="1062">
        <v>15.9783657853937</v>
      </c>
      <c r="D50" s="1063">
        <v>98.789101286575743</v>
      </c>
      <c r="E50" s="1061" t="s">
        <v>686</v>
      </c>
      <c r="F50" s="1062" t="s">
        <v>686</v>
      </c>
      <c r="G50" s="1063" t="s">
        <v>686</v>
      </c>
      <c r="H50" s="1061">
        <v>28621.30370438</v>
      </c>
      <c r="I50" s="1062">
        <v>12.673188558168732</v>
      </c>
      <c r="J50" s="1061" t="s">
        <v>686</v>
      </c>
      <c r="K50" s="1062" t="s">
        <v>686</v>
      </c>
      <c r="L50" s="1061">
        <v>259142.15442218</v>
      </c>
      <c r="M50" s="1063">
        <v>12.262369987782</v>
      </c>
      <c r="N50" s="1061">
        <v>7784.9709999999995</v>
      </c>
      <c r="O50" s="1064">
        <v>1.92757265890907</v>
      </c>
    </row>
    <row r="51" spans="1:15" s="1051" customFormat="1" ht="15" customHeight="1">
      <c r="A51" s="1065"/>
      <c r="B51" s="1053"/>
      <c r="C51" s="1053"/>
      <c r="D51" s="1053"/>
      <c r="E51" s="1053"/>
      <c r="F51" s="1053"/>
      <c r="G51" s="1053"/>
      <c r="H51" s="1053"/>
      <c r="I51" s="1053"/>
      <c r="J51" s="1053"/>
      <c r="K51" s="1053"/>
      <c r="L51" s="1053"/>
      <c r="M51" s="1053"/>
      <c r="N51" s="1053"/>
      <c r="O51" s="1053"/>
    </row>
    <row r="52" spans="1:15" s="1067" customFormat="1" ht="15" customHeight="1">
      <c r="A52" s="1066" t="s">
        <v>689</v>
      </c>
      <c r="B52" s="1053"/>
      <c r="C52" s="1053"/>
      <c r="D52" s="1053"/>
      <c r="E52" s="1053"/>
      <c r="F52" s="1053"/>
      <c r="G52" s="1053"/>
      <c r="H52" s="1053"/>
      <c r="I52" s="1053"/>
      <c r="J52" s="1053"/>
      <c r="K52" s="1053"/>
      <c r="L52" s="1053"/>
      <c r="M52" s="1053"/>
      <c r="N52" s="1053"/>
      <c r="O52" s="1053"/>
    </row>
    <row r="53" spans="1:15" s="1067" customFormat="1" ht="15" customHeight="1">
      <c r="A53" s="1066" t="s">
        <v>690</v>
      </c>
      <c r="B53" s="1035"/>
      <c r="C53" s="1035"/>
      <c r="D53" s="1035"/>
      <c r="E53" s="1068"/>
      <c r="F53" s="1068"/>
      <c r="G53" s="1068"/>
      <c r="H53" s="1068"/>
      <c r="I53" s="1068"/>
      <c r="J53" s="1035"/>
      <c r="K53" s="1035"/>
      <c r="L53" s="1035"/>
      <c r="M53" s="1035"/>
    </row>
    <row r="54" spans="1:15" ht="15" customHeight="1">
      <c r="A54" s="1724" t="s">
        <v>996</v>
      </c>
      <c r="B54" s="1035"/>
      <c r="C54" s="1035"/>
      <c r="D54" s="1035"/>
      <c r="E54" s="1068"/>
      <c r="F54" s="1068"/>
      <c r="G54" s="1068"/>
      <c r="H54" s="1068"/>
      <c r="I54" s="1068"/>
      <c r="J54" s="1035"/>
      <c r="K54" s="1035"/>
      <c r="L54" s="1035"/>
      <c r="M54" s="1035"/>
      <c r="N54" s="1067"/>
      <c r="O54" s="1067"/>
    </row>
    <row r="55" spans="1:15">
      <c r="J55" s="1070" t="s">
        <v>691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54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52"/>
  <sheetViews>
    <sheetView view="pageBreakPreview" zoomScale="60" zoomScaleNormal="85" workbookViewId="0">
      <selection sqref="A1:J1"/>
    </sheetView>
  </sheetViews>
  <sheetFormatPr defaultColWidth="8" defaultRowHeight="12.75"/>
  <cols>
    <col min="1" max="1" width="13.5703125" style="1987" customWidth="1"/>
    <col min="2" max="2" width="17.85546875" style="2017" customWidth="1"/>
    <col min="3" max="7" width="17.85546875" style="1987" customWidth="1"/>
    <col min="8" max="8" width="17.85546875" style="2018" customWidth="1"/>
    <col min="9" max="10" width="17.85546875" style="1987" customWidth="1"/>
    <col min="11" max="11" width="8" style="1987" customWidth="1"/>
    <col min="12" max="12" width="12.42578125" style="1987" bestFit="1" customWidth="1"/>
    <col min="13" max="16384" width="8" style="1987"/>
  </cols>
  <sheetData>
    <row r="1" spans="1:10" s="1980" customFormat="1" ht="19.5" thickBot="1">
      <c r="A1" s="2142" t="s">
        <v>673</v>
      </c>
      <c r="B1" s="2142"/>
      <c r="C1" s="2142"/>
      <c r="D1" s="2142"/>
      <c r="E1" s="2142"/>
      <c r="F1" s="2142"/>
      <c r="G1" s="2142"/>
      <c r="H1" s="2142"/>
      <c r="I1" s="2142"/>
      <c r="J1" s="2142"/>
    </row>
    <row r="2" spans="1:10" s="1983" customFormat="1" ht="15" customHeight="1">
      <c r="A2" s="1981"/>
      <c r="B2" s="1981"/>
      <c r="C2" s="1981"/>
      <c r="D2" s="1981"/>
      <c r="E2" s="1981"/>
      <c r="F2" s="1981"/>
      <c r="G2" s="1981"/>
      <c r="H2" s="1981"/>
      <c r="I2" s="1982"/>
      <c r="J2" s="1982"/>
    </row>
    <row r="3" spans="1:10" s="1983" customFormat="1" ht="21">
      <c r="A3" s="2143" t="s">
        <v>692</v>
      </c>
      <c r="B3" s="2143"/>
      <c r="C3" s="2143"/>
      <c r="D3" s="2143"/>
      <c r="E3" s="2143"/>
      <c r="F3" s="2143"/>
      <c r="G3" s="2143"/>
      <c r="H3" s="2143"/>
      <c r="I3" s="2143"/>
      <c r="J3" s="2143"/>
    </row>
    <row r="4" spans="1:10" ht="15" customHeight="1">
      <c r="A4" s="1984"/>
      <c r="B4" s="1985"/>
      <c r="C4" s="1984"/>
      <c r="D4" s="1984"/>
      <c r="E4" s="1984"/>
      <c r="F4" s="1984"/>
      <c r="G4" s="1984"/>
      <c r="H4" s="1986"/>
      <c r="I4" s="1984"/>
      <c r="J4" s="1984"/>
    </row>
    <row r="5" spans="1:10" s="1991" customFormat="1" ht="15">
      <c r="A5" s="1988" t="s">
        <v>468</v>
      </c>
      <c r="B5" s="1989"/>
      <c r="C5" s="1990"/>
      <c r="D5" s="1990"/>
      <c r="E5" s="1990"/>
      <c r="F5" s="1990"/>
      <c r="G5" s="1990"/>
      <c r="H5" s="1176"/>
      <c r="I5" s="1990"/>
      <c r="J5" s="1990"/>
    </row>
    <row r="6" spans="1:10" s="1994" customFormat="1" ht="42.75" customHeight="1">
      <c r="A6" s="1992"/>
      <c r="B6" s="1992" t="s">
        <v>693</v>
      </c>
      <c r="C6" s="1992" t="s">
        <v>694</v>
      </c>
      <c r="D6" s="1992" t="s">
        <v>695</v>
      </c>
      <c r="E6" s="1993" t="s">
        <v>678</v>
      </c>
      <c r="F6" s="1993" t="s">
        <v>696</v>
      </c>
      <c r="G6" s="1993" t="s">
        <v>679</v>
      </c>
      <c r="H6" s="1992" t="s">
        <v>697</v>
      </c>
      <c r="I6" s="1992" t="s">
        <v>698</v>
      </c>
      <c r="J6" s="1992" t="s">
        <v>708</v>
      </c>
    </row>
    <row r="7" spans="1:10" s="1996" customFormat="1" ht="28.15" customHeight="1">
      <c r="A7" s="1995"/>
      <c r="B7" s="2144" t="s">
        <v>699</v>
      </c>
      <c r="C7" s="2145"/>
      <c r="D7" s="2145"/>
      <c r="E7" s="2145"/>
      <c r="F7" s="2145"/>
      <c r="G7" s="2145"/>
      <c r="H7" s="2145"/>
      <c r="I7" s="2145"/>
      <c r="J7" s="2146"/>
    </row>
    <row r="8" spans="1:10" s="2000" customFormat="1" ht="21.75" customHeight="1">
      <c r="A8" s="1997">
        <v>2018</v>
      </c>
      <c r="B8" s="1998">
        <v>149684922.94090998</v>
      </c>
      <c r="C8" s="1998">
        <v>54023014.41257</v>
      </c>
      <c r="D8" s="1998">
        <v>5165079.5406900002</v>
      </c>
      <c r="E8" s="1998" t="s">
        <v>686</v>
      </c>
      <c r="F8" s="1998" t="s">
        <v>686</v>
      </c>
      <c r="G8" s="1998">
        <v>33351796.735619999</v>
      </c>
      <c r="H8" s="1998">
        <v>57143591.98031</v>
      </c>
      <c r="I8" s="1998">
        <v>1440.2736699999998</v>
      </c>
      <c r="J8" s="1999" t="s">
        <v>686</v>
      </c>
    </row>
    <row r="9" spans="1:10" s="2000" customFormat="1" ht="15" customHeight="1">
      <c r="A9" s="2001">
        <v>2019</v>
      </c>
      <c r="B9" s="1998">
        <v>139735515.55865997</v>
      </c>
      <c r="C9" s="1998">
        <v>45873343.28548</v>
      </c>
      <c r="D9" s="1998">
        <v>6682244.7581200004</v>
      </c>
      <c r="E9" s="1998" t="s">
        <v>686</v>
      </c>
      <c r="F9" s="1998" t="s">
        <v>686</v>
      </c>
      <c r="G9" s="1998">
        <v>29266496.79239</v>
      </c>
      <c r="H9" s="1998">
        <v>57913430.723689996</v>
      </c>
      <c r="I9" s="1998" t="s">
        <v>686</v>
      </c>
      <c r="J9" s="1999" t="s">
        <v>686</v>
      </c>
    </row>
    <row r="10" spans="1:10" s="2000" customFormat="1" ht="15" customHeight="1">
      <c r="A10" s="2001">
        <v>2020</v>
      </c>
      <c r="B10" s="1998">
        <v>107462389.25035454</v>
      </c>
      <c r="C10" s="1998">
        <v>55404245.267663307</v>
      </c>
      <c r="D10" s="1998">
        <v>7646731.2587172799</v>
      </c>
      <c r="E10" s="1998">
        <v>2559391.0966709899</v>
      </c>
      <c r="F10" s="1998" t="s">
        <v>686</v>
      </c>
      <c r="G10" s="1998">
        <v>19129777.444446877</v>
      </c>
      <c r="H10" s="1998">
        <v>22721727.096006099</v>
      </c>
      <c r="I10" s="1998">
        <v>517.08688999999993</v>
      </c>
      <c r="J10" s="1999" t="s">
        <v>686</v>
      </c>
    </row>
    <row r="11" spans="1:10" s="2000" customFormat="1" ht="15" customHeight="1">
      <c r="A11" s="2001">
        <v>2021</v>
      </c>
      <c r="B11" s="1998">
        <v>34599954.400511682</v>
      </c>
      <c r="C11" s="1998">
        <v>22312331.585235119</v>
      </c>
      <c r="D11" s="1998">
        <v>2292645.8001920702</v>
      </c>
      <c r="E11" s="1998">
        <v>1465496.3613546197</v>
      </c>
      <c r="F11" s="1998" t="s">
        <v>686</v>
      </c>
      <c r="G11" s="1998">
        <v>507708.74066646997</v>
      </c>
      <c r="H11" s="1998">
        <v>8021771.9130833894</v>
      </c>
      <c r="I11" s="1998" t="s">
        <v>686</v>
      </c>
      <c r="J11" s="1999" t="s">
        <v>686</v>
      </c>
    </row>
    <row r="12" spans="1:10" s="2005" customFormat="1" ht="15" customHeight="1">
      <c r="A12" s="2002"/>
      <c r="B12" s="2003"/>
      <c r="C12" s="2003"/>
      <c r="D12" s="2003"/>
      <c r="E12" s="2003"/>
      <c r="F12" s="2003"/>
      <c r="G12" s="2003"/>
      <c r="H12" s="2003"/>
      <c r="I12" s="2003"/>
      <c r="J12" s="2004"/>
    </row>
    <row r="13" spans="1:10" s="2005" customFormat="1" ht="15" customHeight="1">
      <c r="A13" s="2001">
        <v>2021</v>
      </c>
      <c r="B13" s="2003"/>
      <c r="C13" s="2003"/>
      <c r="D13" s="2003"/>
      <c r="E13" s="2003"/>
      <c r="F13" s="2003"/>
      <c r="G13" s="2003"/>
      <c r="H13" s="2003"/>
      <c r="I13" s="2003"/>
      <c r="J13" s="2004"/>
    </row>
    <row r="14" spans="1:10" s="2005" customFormat="1" ht="15" customHeight="1">
      <c r="A14" s="2006" t="s">
        <v>646</v>
      </c>
      <c r="B14" s="2003">
        <v>6246788.1736500002</v>
      </c>
      <c r="C14" s="2003">
        <v>4253381.4746399997</v>
      </c>
      <c r="D14" s="2003">
        <v>649533.54695999995</v>
      </c>
      <c r="E14" s="2003">
        <v>881302.19919999992</v>
      </c>
      <c r="F14" s="2003" t="s">
        <v>686</v>
      </c>
      <c r="G14" s="2003">
        <v>19962.73674</v>
      </c>
      <c r="H14" s="2003">
        <v>442608.21612999996</v>
      </c>
      <c r="I14" s="2003" t="s">
        <v>686</v>
      </c>
      <c r="J14" s="2004" t="s">
        <v>686</v>
      </c>
    </row>
    <row r="15" spans="1:10" s="2005" customFormat="1" ht="15" customHeight="1">
      <c r="A15" s="2006" t="s">
        <v>647</v>
      </c>
      <c r="B15" s="2003">
        <v>10402492.62282278</v>
      </c>
      <c r="C15" s="2003">
        <v>8336007.312676141</v>
      </c>
      <c r="D15" s="2003">
        <v>477936.7620318</v>
      </c>
      <c r="E15" s="2003">
        <v>279882.71055414999</v>
      </c>
      <c r="F15" s="2003" t="s">
        <v>686</v>
      </c>
      <c r="G15" s="2003">
        <v>53191.7534294</v>
      </c>
      <c r="H15" s="2003">
        <v>1255474.08413129</v>
      </c>
      <c r="I15" s="2003" t="s">
        <v>686</v>
      </c>
      <c r="J15" s="2004" t="s">
        <v>686</v>
      </c>
    </row>
    <row r="16" spans="1:10" s="2005" customFormat="1" ht="15" customHeight="1">
      <c r="A16" s="2006" t="s">
        <v>648</v>
      </c>
      <c r="B16" s="2003">
        <v>8999779.5380624402</v>
      </c>
      <c r="C16" s="2003">
        <v>4983992.6289363205</v>
      </c>
      <c r="D16" s="2003">
        <v>316351.94727331999</v>
      </c>
      <c r="E16" s="2003">
        <v>41456.938828270002</v>
      </c>
      <c r="F16" s="2003" t="s">
        <v>686</v>
      </c>
      <c r="G16" s="2003">
        <v>35390.404847519996</v>
      </c>
      <c r="H16" s="2003">
        <v>3622587.6181770097</v>
      </c>
      <c r="I16" s="2003" t="s">
        <v>686</v>
      </c>
      <c r="J16" s="2004" t="s">
        <v>686</v>
      </c>
    </row>
    <row r="17" spans="1:12" s="2005" customFormat="1" ht="15" customHeight="1">
      <c r="A17" s="2006" t="s">
        <v>649</v>
      </c>
      <c r="B17" s="2003">
        <v>8950894.0659764595</v>
      </c>
      <c r="C17" s="2003">
        <v>4738950.1689826604</v>
      </c>
      <c r="D17" s="2003">
        <v>848823.54392695008</v>
      </c>
      <c r="E17" s="2003">
        <v>262854.51277219999</v>
      </c>
      <c r="F17" s="2003" t="s">
        <v>686</v>
      </c>
      <c r="G17" s="2003">
        <v>399163.84564954997</v>
      </c>
      <c r="H17" s="2003">
        <v>2701101.9946450898</v>
      </c>
      <c r="I17" s="2003" t="s">
        <v>686</v>
      </c>
      <c r="J17" s="2004" t="s">
        <v>686</v>
      </c>
    </row>
    <row r="18" spans="1:12" s="2005" customFormat="1" ht="15" customHeight="1">
      <c r="A18" s="2007"/>
      <c r="B18" s="2003"/>
      <c r="C18" s="2003"/>
      <c r="D18" s="2003"/>
      <c r="E18" s="2003"/>
      <c r="F18" s="2003"/>
      <c r="G18" s="2003"/>
      <c r="H18" s="2003"/>
      <c r="I18" s="2003"/>
      <c r="J18" s="2004"/>
    </row>
    <row r="19" spans="1:12" s="2005" customFormat="1" ht="15" customHeight="1">
      <c r="A19" s="2001">
        <v>2022</v>
      </c>
      <c r="B19" s="2003"/>
      <c r="C19" s="2003"/>
      <c r="D19" s="2003"/>
      <c r="E19" s="2003"/>
      <c r="F19" s="2003"/>
      <c r="G19" s="2003"/>
      <c r="H19" s="2003"/>
      <c r="I19" s="2003"/>
      <c r="J19" s="2004"/>
    </row>
    <row r="20" spans="1:12" s="2005" customFormat="1" ht="15" customHeight="1">
      <c r="A20" s="2006" t="s">
        <v>646</v>
      </c>
      <c r="B20" s="2003">
        <v>8887291.1110667214</v>
      </c>
      <c r="C20" s="2003">
        <v>3378104.9608255504</v>
      </c>
      <c r="D20" s="2003">
        <v>412475.95727215998</v>
      </c>
      <c r="E20" s="2003">
        <v>135028.69968766</v>
      </c>
      <c r="F20" s="2003" t="s">
        <v>686</v>
      </c>
      <c r="G20" s="2003">
        <v>131958.08834486999</v>
      </c>
      <c r="H20" s="2003">
        <v>4829723.4049364803</v>
      </c>
      <c r="I20" s="2003" t="s">
        <v>686</v>
      </c>
      <c r="J20" s="2004" t="s">
        <v>686</v>
      </c>
    </row>
    <row r="21" spans="1:12" s="2005" customFormat="1" ht="15" customHeight="1">
      <c r="A21" s="2006" t="s">
        <v>647</v>
      </c>
      <c r="B21" s="2003">
        <v>6132250.8865932897</v>
      </c>
      <c r="C21" s="2003">
        <v>994589.03029755002</v>
      </c>
      <c r="D21" s="2003">
        <v>110101.66655146</v>
      </c>
      <c r="E21" s="2003" t="s">
        <v>686</v>
      </c>
      <c r="F21" s="2003" t="s">
        <v>686</v>
      </c>
      <c r="G21" s="2003">
        <v>146072.54672787001</v>
      </c>
      <c r="H21" s="2003">
        <v>4881487.6430164101</v>
      </c>
      <c r="I21" s="2003" t="s">
        <v>686</v>
      </c>
      <c r="J21" s="2004" t="s">
        <v>686</v>
      </c>
    </row>
    <row r="22" spans="1:12" s="2005" customFormat="1" ht="15" customHeight="1">
      <c r="A22" s="2006" t="s">
        <v>648</v>
      </c>
      <c r="B22" s="2003">
        <v>4060217.9524641698</v>
      </c>
      <c r="C22" s="2003">
        <v>1212254.63881977</v>
      </c>
      <c r="D22" s="2003">
        <v>334452.83906351961</v>
      </c>
      <c r="E22" s="2003">
        <v>20589.172576929999</v>
      </c>
      <c r="F22" s="2003" t="s">
        <v>686</v>
      </c>
      <c r="G22" s="2003">
        <v>37880.528428589998</v>
      </c>
      <c r="H22" s="2003">
        <v>2455040.7735753488</v>
      </c>
      <c r="I22" s="2003" t="s">
        <v>686</v>
      </c>
      <c r="J22" s="2004" t="s">
        <v>686</v>
      </c>
    </row>
    <row r="23" spans="1:12" s="2005" customFormat="1" ht="15" customHeight="1">
      <c r="A23" s="2007"/>
      <c r="B23" s="2003"/>
      <c r="C23" s="2003"/>
      <c r="D23" s="2003"/>
      <c r="E23" s="2003"/>
      <c r="F23" s="2003"/>
      <c r="G23" s="2003"/>
      <c r="H23" s="2003"/>
      <c r="I23" s="2003"/>
      <c r="J23" s="2004"/>
    </row>
    <row r="24" spans="1:12" s="2005" customFormat="1" ht="15" customHeight="1">
      <c r="A24" s="2001">
        <v>2022</v>
      </c>
      <c r="B24" s="2003"/>
      <c r="C24" s="2003"/>
      <c r="D24" s="2003"/>
      <c r="E24" s="2003"/>
      <c r="F24" s="2003"/>
      <c r="G24" s="2003"/>
      <c r="H24" s="2003"/>
      <c r="I24" s="2003"/>
      <c r="J24" s="2004"/>
    </row>
    <row r="25" spans="1:12" s="2005" customFormat="1" ht="15" customHeight="1">
      <c r="A25" s="2007">
        <v>44562</v>
      </c>
      <c r="B25" s="2003">
        <v>3143952.2616449902</v>
      </c>
      <c r="C25" s="2003">
        <v>1316717.0172396901</v>
      </c>
      <c r="D25" s="2003">
        <v>304681.76625107002</v>
      </c>
      <c r="E25" s="2003">
        <v>129145.52232308</v>
      </c>
      <c r="F25" s="2003" t="s">
        <v>686</v>
      </c>
      <c r="G25" s="2003">
        <v>16911.947778130001</v>
      </c>
      <c r="H25" s="2003">
        <v>1376496.0080530201</v>
      </c>
      <c r="I25" s="2003" t="s">
        <v>686</v>
      </c>
      <c r="J25" s="2004" t="s">
        <v>686</v>
      </c>
      <c r="L25" s="2008"/>
    </row>
    <row r="26" spans="1:12" s="2005" customFormat="1" ht="15" customHeight="1">
      <c r="A26" s="2007">
        <v>44593</v>
      </c>
      <c r="B26" s="2003">
        <v>3659013.6675571902</v>
      </c>
      <c r="C26" s="2003">
        <v>1462363.6356518201</v>
      </c>
      <c r="D26" s="2003">
        <v>65782.024706340002</v>
      </c>
      <c r="E26" s="2003">
        <v>5002.2795728600004</v>
      </c>
      <c r="F26" s="2003" t="s">
        <v>686</v>
      </c>
      <c r="G26" s="2003">
        <v>111041.67921736</v>
      </c>
      <c r="H26" s="2003">
        <v>2014824.04840881</v>
      </c>
      <c r="I26" s="2003" t="s">
        <v>686</v>
      </c>
      <c r="J26" s="2004" t="s">
        <v>686</v>
      </c>
      <c r="L26" s="2008"/>
    </row>
    <row r="27" spans="1:12" s="2005" customFormat="1" ht="15" customHeight="1">
      <c r="A27" s="2007">
        <v>44621</v>
      </c>
      <c r="B27" s="2003">
        <v>2084325.1818645401</v>
      </c>
      <c r="C27" s="2003">
        <v>599024.30793403997</v>
      </c>
      <c r="D27" s="2003">
        <v>42012.16631475</v>
      </c>
      <c r="E27" s="2003">
        <v>880.89779171999999</v>
      </c>
      <c r="F27" s="2003" t="s">
        <v>686</v>
      </c>
      <c r="G27" s="2003">
        <v>4004.4613493799998</v>
      </c>
      <c r="H27" s="2003">
        <v>1438403.3484746499</v>
      </c>
      <c r="I27" s="2003" t="s">
        <v>686</v>
      </c>
      <c r="J27" s="2004" t="s">
        <v>686</v>
      </c>
      <c r="L27" s="2008"/>
    </row>
    <row r="28" spans="1:12" s="2005" customFormat="1" ht="15" customHeight="1">
      <c r="A28" s="2007">
        <v>44652</v>
      </c>
      <c r="B28" s="2003">
        <v>2189355.39297461</v>
      </c>
      <c r="C28" s="2003">
        <v>659898.82251367997</v>
      </c>
      <c r="D28" s="2003">
        <v>58948.489026180003</v>
      </c>
      <c r="E28" s="2003" t="s">
        <v>686</v>
      </c>
      <c r="F28" s="2003" t="s">
        <v>686</v>
      </c>
      <c r="G28" s="2003">
        <v>54362.515884879998</v>
      </c>
      <c r="H28" s="2003">
        <v>1416145.56554987</v>
      </c>
      <c r="I28" s="2003" t="s">
        <v>686</v>
      </c>
      <c r="J28" s="2004" t="s">
        <v>686</v>
      </c>
      <c r="L28" s="2008"/>
    </row>
    <row r="29" spans="1:12" s="2005" customFormat="1" ht="15" customHeight="1">
      <c r="A29" s="2007">
        <v>44682</v>
      </c>
      <c r="B29" s="2003">
        <v>1715965.0365679699</v>
      </c>
      <c r="C29" s="2003">
        <v>152912.57074182</v>
      </c>
      <c r="D29" s="2003">
        <v>19339.142694800001</v>
      </c>
      <c r="E29" s="2003" t="s">
        <v>686</v>
      </c>
      <c r="F29" s="2003" t="s">
        <v>686</v>
      </c>
      <c r="G29" s="2003">
        <v>49411.207657760002</v>
      </c>
      <c r="H29" s="2003">
        <v>1494302.1154735901</v>
      </c>
      <c r="I29" s="2003" t="s">
        <v>686</v>
      </c>
      <c r="J29" s="2004" t="s">
        <v>686</v>
      </c>
      <c r="L29" s="2008"/>
    </row>
    <row r="30" spans="1:12" s="2009" customFormat="1" ht="15" customHeight="1">
      <c r="A30" s="2007">
        <v>44713</v>
      </c>
      <c r="B30" s="2003">
        <v>2226930.45705071</v>
      </c>
      <c r="C30" s="2003">
        <v>181777.63704204999</v>
      </c>
      <c r="D30" s="2003">
        <v>31814.034830479999</v>
      </c>
      <c r="E30" s="2003" t="s">
        <v>686</v>
      </c>
      <c r="F30" s="2003" t="s">
        <v>686</v>
      </c>
      <c r="G30" s="2003">
        <v>42298.823185230001</v>
      </c>
      <c r="H30" s="2003">
        <v>1971039.9619929499</v>
      </c>
      <c r="I30" s="2003" t="s">
        <v>686</v>
      </c>
      <c r="J30" s="2004" t="s">
        <v>686</v>
      </c>
      <c r="L30" s="2008"/>
    </row>
    <row r="31" spans="1:12" s="2009" customFormat="1" ht="15" customHeight="1">
      <c r="A31" s="2007">
        <v>44743</v>
      </c>
      <c r="B31" s="2003">
        <v>1195545.16912121</v>
      </c>
      <c r="C31" s="2003">
        <v>239671.31902731</v>
      </c>
      <c r="D31" s="2003">
        <v>23716.459974287602</v>
      </c>
      <c r="E31" s="2003" t="s">
        <v>686</v>
      </c>
      <c r="F31" s="2003" t="s">
        <v>686</v>
      </c>
      <c r="G31" s="2003">
        <v>8168.4879818999998</v>
      </c>
      <c r="H31" s="2003">
        <v>923988.90213771001</v>
      </c>
      <c r="I31" s="2003" t="s">
        <v>686</v>
      </c>
      <c r="J31" s="2004" t="s">
        <v>686</v>
      </c>
      <c r="L31" s="2008"/>
    </row>
    <row r="32" spans="1:12" s="2009" customFormat="1" ht="15" customHeight="1">
      <c r="A32" s="2007">
        <v>44774</v>
      </c>
      <c r="B32" s="2003">
        <v>1833082.87055346</v>
      </c>
      <c r="C32" s="2003">
        <v>713058.21919155004</v>
      </c>
      <c r="D32" s="2003">
        <v>177508.949218986</v>
      </c>
      <c r="E32" s="2003">
        <v>11047.26162596</v>
      </c>
      <c r="F32" s="2003" t="s">
        <v>686</v>
      </c>
      <c r="G32" s="2003">
        <v>19487.574904249999</v>
      </c>
      <c r="H32" s="2003">
        <v>911980.86561270896</v>
      </c>
      <c r="I32" s="2003" t="s">
        <v>686</v>
      </c>
      <c r="J32" s="2004" t="s">
        <v>686</v>
      </c>
      <c r="L32" s="2008"/>
    </row>
    <row r="33" spans="1:33" s="2009" customFormat="1" ht="15" customHeight="1">
      <c r="A33" s="2007">
        <v>44805</v>
      </c>
      <c r="B33" s="2003">
        <v>1031589.9127895</v>
      </c>
      <c r="C33" s="2003">
        <v>259525.10060090999</v>
      </c>
      <c r="D33" s="2003">
        <v>133227.42987024601</v>
      </c>
      <c r="E33" s="2003">
        <v>9541.9109509699992</v>
      </c>
      <c r="F33" s="2003" t="s">
        <v>686</v>
      </c>
      <c r="G33" s="2003">
        <v>10224.465542440001</v>
      </c>
      <c r="H33" s="2003">
        <v>619071.00582493003</v>
      </c>
      <c r="I33" s="2003" t="s">
        <v>686</v>
      </c>
      <c r="J33" s="2004" t="s">
        <v>686</v>
      </c>
      <c r="L33" s="2008"/>
    </row>
    <row r="34" spans="1:33" s="2009" customFormat="1" ht="15" customHeight="1">
      <c r="A34" s="2007">
        <v>44835</v>
      </c>
      <c r="B34" s="2003">
        <v>1119657.0493564401</v>
      </c>
      <c r="C34" s="2003">
        <v>140784.79036458</v>
      </c>
      <c r="D34" s="2003">
        <v>311608.38022191398</v>
      </c>
      <c r="E34" s="2003">
        <v>7861.95180248</v>
      </c>
      <c r="F34" s="2003" t="s">
        <v>686</v>
      </c>
      <c r="G34" s="2003">
        <v>31680.233620380001</v>
      </c>
      <c r="H34" s="2003">
        <v>627721.69334709004</v>
      </c>
      <c r="I34" s="2003" t="s">
        <v>686</v>
      </c>
      <c r="J34" s="2004" t="s">
        <v>686</v>
      </c>
      <c r="L34" s="2008"/>
    </row>
    <row r="35" spans="1:33" s="2009" customFormat="1" ht="15" customHeight="1">
      <c r="A35" s="2007">
        <v>44866</v>
      </c>
      <c r="B35" s="2003">
        <v>1257319.8330101301</v>
      </c>
      <c r="C35" s="2003">
        <v>280607.11684699001</v>
      </c>
      <c r="D35" s="2003">
        <v>250648.021225292</v>
      </c>
      <c r="E35" s="2003" t="s">
        <v>686</v>
      </c>
      <c r="F35" s="2003" t="s">
        <v>686</v>
      </c>
      <c r="G35" s="2003">
        <v>9039.3475526999991</v>
      </c>
      <c r="H35" s="2003">
        <v>692935.65278089</v>
      </c>
      <c r="I35" s="2003" t="s">
        <v>686</v>
      </c>
      <c r="J35" s="2004">
        <v>24089.694604259999</v>
      </c>
      <c r="L35" s="2008"/>
    </row>
    <row r="36" spans="1:33" s="2009" customFormat="1" ht="9.75" customHeight="1">
      <c r="A36" s="2010"/>
      <c r="B36" s="2011"/>
      <c r="C36" s="2011"/>
      <c r="D36" s="2011"/>
      <c r="E36" s="2011"/>
      <c r="F36" s="2011"/>
      <c r="G36" s="2011"/>
      <c r="H36" s="2011"/>
      <c r="I36" s="2011"/>
      <c r="J36" s="2012"/>
      <c r="L36" s="2008"/>
    </row>
    <row r="37" spans="1:33" s="2009" customFormat="1" ht="15" customHeight="1">
      <c r="A37" s="2013"/>
      <c r="B37" s="2003"/>
      <c r="C37" s="2003"/>
      <c r="D37" s="2003"/>
      <c r="E37" s="2003"/>
      <c r="F37" s="2003"/>
      <c r="G37" s="2003"/>
      <c r="H37" s="2003"/>
      <c r="I37" s="2003"/>
      <c r="J37" s="2003"/>
    </row>
    <row r="38" spans="1:33" s="1991" customFormat="1" ht="15">
      <c r="A38" s="1988" t="s">
        <v>700</v>
      </c>
      <c r="B38" s="2014"/>
      <c r="H38" s="2015"/>
    </row>
    <row r="39" spans="1:33" s="1991" customFormat="1" ht="15.75">
      <c r="A39" s="1722" t="s">
        <v>996</v>
      </c>
      <c r="B39" s="2014"/>
      <c r="H39" s="2015"/>
    </row>
    <row r="40" spans="1:33" s="1991" customFormat="1" ht="15">
      <c r="B40" s="2014"/>
      <c r="H40" s="2015"/>
    </row>
    <row r="41" spans="1:33" s="1991" customFormat="1" ht="15">
      <c r="B41" s="2016"/>
      <c r="H41" s="2015"/>
      <c r="AG41" s="2019"/>
    </row>
    <row r="42" spans="1:33" s="1991" customFormat="1" ht="15">
      <c r="B42" s="2014"/>
      <c r="H42" s="2015"/>
    </row>
    <row r="43" spans="1:33" s="1991" customFormat="1" ht="15.75">
      <c r="B43" s="2014"/>
      <c r="H43" s="2015"/>
      <c r="AF43" s="1051"/>
    </row>
    <row r="44" spans="1:33" s="1991" customFormat="1" ht="15">
      <c r="B44" s="2014"/>
      <c r="H44" s="2015"/>
    </row>
    <row r="45" spans="1:33" s="1991" customFormat="1" ht="15">
      <c r="B45" s="2014"/>
      <c r="H45" s="2015"/>
    </row>
    <row r="46" spans="1:33" s="1991" customFormat="1" ht="15">
      <c r="B46" s="2014"/>
      <c r="H46" s="2015"/>
    </row>
    <row r="47" spans="1:33" s="1991" customFormat="1" ht="15">
      <c r="B47" s="2014"/>
      <c r="H47" s="2015"/>
    </row>
    <row r="48" spans="1:33" s="1991" customFormat="1" ht="15">
      <c r="B48" s="2014"/>
      <c r="H48" s="2015"/>
    </row>
    <row r="49" spans="2:8" s="1991" customFormat="1" ht="15">
      <c r="B49" s="2014"/>
      <c r="H49" s="2015"/>
    </row>
    <row r="50" spans="2:8" s="1991" customFormat="1" ht="15">
      <c r="B50" s="2014"/>
      <c r="H50" s="2015"/>
    </row>
    <row r="51" spans="2:8" s="1991" customFormat="1" ht="15">
      <c r="B51" s="2014"/>
      <c r="H51" s="2015"/>
    </row>
    <row r="52" spans="2:8" s="1991" customFormat="1" ht="15">
      <c r="B52" s="2014"/>
      <c r="H52" s="2015"/>
    </row>
  </sheetData>
  <mergeCells count="3">
    <mergeCell ref="A1:J1"/>
    <mergeCell ref="A3:J3"/>
    <mergeCell ref="B7:J7"/>
  </mergeCells>
  <hyperlinks>
    <hyperlink ref="A39" location="'Содержание'!A1" display=" Содержание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M79"/>
  <sheetViews>
    <sheetView view="pageBreakPreview" topLeftCell="A43" zoomScale="70" zoomScaleNormal="30" zoomScaleSheetLayoutView="70" workbookViewId="0">
      <selection activeCell="A71" sqref="A71"/>
    </sheetView>
  </sheetViews>
  <sheetFormatPr defaultColWidth="6.5703125" defaultRowHeight="15"/>
  <cols>
    <col min="1" max="1" width="50.5703125" style="1072" customWidth="1"/>
    <col min="2" max="9" width="11.85546875" style="620" customWidth="1"/>
    <col min="10" max="10" width="14.140625" style="620" customWidth="1"/>
    <col min="11" max="13" width="11.85546875" style="620" customWidth="1"/>
    <col min="14" max="14" width="11.42578125" style="620" customWidth="1"/>
    <col min="15" max="16384" width="6.5703125" style="620"/>
  </cols>
  <sheetData>
    <row r="1" spans="1:13" s="1346" customFormat="1" ht="20.100000000000001" customHeight="1" thickBot="1">
      <c r="A1" s="2020" t="s">
        <v>151</v>
      </c>
      <c r="B1" s="2020"/>
      <c r="C1" s="2020"/>
      <c r="D1" s="2020"/>
      <c r="E1" s="2020"/>
      <c r="F1" s="2020"/>
      <c r="G1" s="2020"/>
      <c r="H1" s="2020"/>
      <c r="I1" s="2020"/>
      <c r="J1" s="2020"/>
      <c r="K1" s="2020"/>
      <c r="L1" s="2020"/>
      <c r="M1" s="2020"/>
    </row>
    <row r="2" spans="1:13" s="1346" customFormat="1" ht="15" customHeight="1">
      <c r="A2" s="948"/>
    </row>
    <row r="3" spans="1:13" s="1346" customFormat="1" ht="21" customHeight="1">
      <c r="A3" s="2036" t="s">
        <v>999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</row>
    <row r="4" spans="1:13" s="1346" customFormat="1" ht="15" customHeight="1">
      <c r="A4" s="948"/>
    </row>
    <row r="5" spans="1:13" ht="15" customHeight="1">
      <c r="A5" s="520" t="s">
        <v>1000</v>
      </c>
    </row>
    <row r="6" spans="1:13" ht="20.100000000000001" customHeight="1">
      <c r="A6" s="2037"/>
      <c r="B6" s="2039" t="s">
        <v>1001</v>
      </c>
      <c r="C6" s="2039" t="s">
        <v>358</v>
      </c>
      <c r="D6" s="2041">
        <v>2020</v>
      </c>
      <c r="E6" s="2041">
        <v>2021</v>
      </c>
      <c r="F6" s="2028">
        <v>2021</v>
      </c>
      <c r="G6" s="2026"/>
      <c r="H6" s="2026"/>
      <c r="I6" s="2027"/>
      <c r="J6" s="2041" t="s">
        <v>1117</v>
      </c>
      <c r="K6" s="2028">
        <v>2022</v>
      </c>
      <c r="L6" s="2026"/>
      <c r="M6" s="2027"/>
    </row>
    <row r="7" spans="1:13" ht="20.100000000000001" customHeight="1">
      <c r="A7" s="2038"/>
      <c r="B7" s="2040"/>
      <c r="C7" s="2040"/>
      <c r="D7" s="2042"/>
      <c r="E7" s="2042"/>
      <c r="F7" s="1733" t="s">
        <v>646</v>
      </c>
      <c r="G7" s="1733" t="s">
        <v>647</v>
      </c>
      <c r="H7" s="1733" t="s">
        <v>648</v>
      </c>
      <c r="I7" s="1733" t="s">
        <v>649</v>
      </c>
      <c r="J7" s="2043"/>
      <c r="K7" s="1733" t="s">
        <v>646</v>
      </c>
      <c r="L7" s="1733" t="s">
        <v>647</v>
      </c>
      <c r="M7" s="1733" t="s">
        <v>648</v>
      </c>
    </row>
    <row r="8" spans="1:13" s="1738" customFormat="1" ht="21" customHeight="1">
      <c r="A8" s="1734" t="s">
        <v>1002</v>
      </c>
      <c r="B8" s="1735">
        <v>-864.54916709347299</v>
      </c>
      <c r="C8" s="1736">
        <v>-8282.2356352053139</v>
      </c>
      <c r="D8" s="1736">
        <v>-7589.8304040341845</v>
      </c>
      <c r="E8" s="1736">
        <v>-7862.472233778366</v>
      </c>
      <c r="F8" s="1736">
        <v>-2032.8458533231924</v>
      </c>
      <c r="G8" s="1736">
        <v>-1719.8357593408641</v>
      </c>
      <c r="H8" s="1736">
        <v>-1888.0738091501457</v>
      </c>
      <c r="I8" s="1736">
        <v>-2221.7168119641633</v>
      </c>
      <c r="J8" s="1736">
        <v>8047.9715279478605</v>
      </c>
      <c r="K8" s="1737">
        <v>2081.6008898388764</v>
      </c>
      <c r="L8" s="1737">
        <v>3986.4722747652831</v>
      </c>
      <c r="M8" s="1751">
        <v>1979.898363343701</v>
      </c>
    </row>
    <row r="9" spans="1:13" s="1432" customFormat="1" ht="17.100000000000001" customHeight="1">
      <c r="A9" s="1739" t="s">
        <v>1003</v>
      </c>
      <c r="B9" s="1740">
        <v>24839.377991651087</v>
      </c>
      <c r="C9" s="1741">
        <v>17043.977912219852</v>
      </c>
      <c r="D9" s="1741">
        <v>9249.4555769381823</v>
      </c>
      <c r="E9" s="1741">
        <v>18756.288557564363</v>
      </c>
      <c r="F9" s="1741">
        <v>3292.2755576320587</v>
      </c>
      <c r="G9" s="1741">
        <v>5029.0493726854511</v>
      </c>
      <c r="H9" s="1741">
        <v>5138.2881559678081</v>
      </c>
      <c r="I9" s="1741">
        <v>5296.6754712790444</v>
      </c>
      <c r="J9" s="1741">
        <v>29200.193403959078</v>
      </c>
      <c r="K9" s="1741">
        <v>9478.6484324506</v>
      </c>
      <c r="L9" s="1741">
        <v>11136.930380123447</v>
      </c>
      <c r="M9" s="1742">
        <v>8584.6145913850305</v>
      </c>
    </row>
    <row r="10" spans="1:13" s="1432" customFormat="1" ht="17.100000000000001" customHeight="1">
      <c r="A10" s="1743" t="s">
        <v>1004</v>
      </c>
      <c r="B10" s="1740">
        <v>59826.276672259984</v>
      </c>
      <c r="C10" s="1741">
        <v>58164.644702520003</v>
      </c>
      <c r="D10" s="1741">
        <v>47305.542238679991</v>
      </c>
      <c r="E10" s="1741">
        <v>60317.960442650015</v>
      </c>
      <c r="F10" s="1741">
        <v>11461.210011320001</v>
      </c>
      <c r="G10" s="1741">
        <v>15544.193001910009</v>
      </c>
      <c r="H10" s="1741">
        <v>16229.290549680007</v>
      </c>
      <c r="I10" s="1741">
        <v>17083.266879739997</v>
      </c>
      <c r="J10" s="1741">
        <v>64179.216494659995</v>
      </c>
      <c r="K10" s="1741">
        <v>19114.62136966001</v>
      </c>
      <c r="L10" s="1741">
        <v>23244.610166469985</v>
      </c>
      <c r="M10" s="1742">
        <v>21819.984958529996</v>
      </c>
    </row>
    <row r="11" spans="1:13" s="1432" customFormat="1" ht="17.100000000000001" customHeight="1">
      <c r="A11" s="1743" t="s">
        <v>1005</v>
      </c>
      <c r="B11" s="1740">
        <v>34986.898680608894</v>
      </c>
      <c r="C11" s="1741">
        <v>41120.666790300151</v>
      </c>
      <c r="D11" s="1741">
        <v>38056.086661741814</v>
      </c>
      <c r="E11" s="1741">
        <v>41561.671885085649</v>
      </c>
      <c r="F11" s="1741">
        <v>8168.9344536879426</v>
      </c>
      <c r="G11" s="1741">
        <v>10515.143629224558</v>
      </c>
      <c r="H11" s="1741">
        <v>11091.002393712199</v>
      </c>
      <c r="I11" s="1741">
        <v>11786.591408460952</v>
      </c>
      <c r="J11" s="1741">
        <v>34979.02309070091</v>
      </c>
      <c r="K11" s="1741">
        <v>9635.9729372094098</v>
      </c>
      <c r="L11" s="1741">
        <v>12107.679786346538</v>
      </c>
      <c r="M11" s="1742">
        <v>13235.370367144966</v>
      </c>
    </row>
    <row r="12" spans="1:13" s="1432" customFormat="1" ht="17.100000000000001" customHeight="1">
      <c r="A12" s="1739" t="s">
        <v>1006</v>
      </c>
      <c r="B12" s="1740">
        <v>-4661.4548643308099</v>
      </c>
      <c r="C12" s="1741">
        <v>-3664.4560966839554</v>
      </c>
      <c r="D12" s="1741">
        <v>-3112.2919930351663</v>
      </c>
      <c r="E12" s="1741">
        <v>-1820.623220397697</v>
      </c>
      <c r="F12" s="1741">
        <v>-321.3303428150432</v>
      </c>
      <c r="G12" s="1741">
        <v>-383.19301149540934</v>
      </c>
      <c r="H12" s="1741">
        <v>-534.24854574818482</v>
      </c>
      <c r="I12" s="1741">
        <v>-581.85132033905961</v>
      </c>
      <c r="J12" s="1741">
        <v>-724.25334735095566</v>
      </c>
      <c r="K12" s="1741">
        <v>-419.61009815632519</v>
      </c>
      <c r="L12" s="1741">
        <v>-259.10992813358621</v>
      </c>
      <c r="M12" s="1742">
        <v>-45.533321061044262</v>
      </c>
    </row>
    <row r="13" spans="1:13" s="1432" customFormat="1" ht="17.100000000000001" customHeight="1">
      <c r="A13" s="1743" t="s">
        <v>1007</v>
      </c>
      <c r="B13" s="1740">
        <v>7319.9135778564405</v>
      </c>
      <c r="C13" s="1741">
        <v>7754.3450368577915</v>
      </c>
      <c r="D13" s="1741">
        <v>5049.7554973454171</v>
      </c>
      <c r="E13" s="1741">
        <v>5814.0162856050356</v>
      </c>
      <c r="F13" s="1741">
        <v>1220.1582129909159</v>
      </c>
      <c r="G13" s="1741">
        <v>1464.9405003099671</v>
      </c>
      <c r="H13" s="1741">
        <v>1549.7034093777925</v>
      </c>
      <c r="I13" s="1741">
        <v>1579.2141629263604</v>
      </c>
      <c r="J13" s="1741">
        <v>5767.9318075917963</v>
      </c>
      <c r="K13" s="1741">
        <v>1422.9554076477004</v>
      </c>
      <c r="L13" s="1741">
        <v>1847.9008564395106</v>
      </c>
      <c r="M13" s="1742">
        <v>2497.0755435045849</v>
      </c>
    </row>
    <row r="14" spans="1:13" s="1432" customFormat="1" ht="17.100000000000001" customHeight="1">
      <c r="A14" s="1743" t="s">
        <v>1008</v>
      </c>
      <c r="B14" s="1740">
        <v>11981.368442187251</v>
      </c>
      <c r="C14" s="1741">
        <v>11418.801133541747</v>
      </c>
      <c r="D14" s="1741">
        <v>8162.0474903805825</v>
      </c>
      <c r="E14" s="1741">
        <v>7634.6395060027326</v>
      </c>
      <c r="F14" s="1741">
        <v>1541.4885558059591</v>
      </c>
      <c r="G14" s="1741">
        <v>1848.1335118053764</v>
      </c>
      <c r="H14" s="1741">
        <v>2083.9519551259773</v>
      </c>
      <c r="I14" s="1741">
        <v>2161.06548326542</v>
      </c>
      <c r="J14" s="1741">
        <v>6492.185154942752</v>
      </c>
      <c r="K14" s="1741">
        <v>1842.5655058040256</v>
      </c>
      <c r="L14" s="1741">
        <v>2107.0107845730968</v>
      </c>
      <c r="M14" s="1742">
        <v>2542.6088645656291</v>
      </c>
    </row>
    <row r="15" spans="1:13" s="1432" customFormat="1" ht="17.100000000000001" customHeight="1">
      <c r="A15" s="1739" t="s">
        <v>1009</v>
      </c>
      <c r="B15" s="1740">
        <v>-21960.648879735847</v>
      </c>
      <c r="C15" s="1741">
        <v>-22724.545566264904</v>
      </c>
      <c r="D15" s="1741">
        <v>-15072.697835047626</v>
      </c>
      <c r="E15" s="1741">
        <v>-24188.94314684394</v>
      </c>
      <c r="F15" s="1741">
        <v>-4878.0993712063982</v>
      </c>
      <c r="G15" s="1741">
        <v>-6153.5783465790419</v>
      </c>
      <c r="H15" s="1741">
        <v>-6294.2498817713558</v>
      </c>
      <c r="I15" s="1741">
        <v>-6863.0155472871438</v>
      </c>
      <c r="J15" s="1741">
        <v>-19864.849987348647</v>
      </c>
      <c r="K15" s="1741">
        <v>-6854.2413211397752</v>
      </c>
      <c r="L15" s="1741">
        <v>-6680.7652029097326</v>
      </c>
      <c r="M15" s="1742">
        <v>-6329.8434632991393</v>
      </c>
    </row>
    <row r="16" spans="1:13" s="1432" customFormat="1" ht="17.100000000000001" customHeight="1">
      <c r="A16" s="1743" t="s">
        <v>1010</v>
      </c>
      <c r="B16" s="1740">
        <v>-1583.9419827734141</v>
      </c>
      <c r="C16" s="1741">
        <v>-1599.3862164123959</v>
      </c>
      <c r="D16" s="1741">
        <v>-899.88948115640085</v>
      </c>
      <c r="E16" s="1741">
        <v>-1130.5674324228853</v>
      </c>
      <c r="F16" s="1741">
        <v>-207.24941962843567</v>
      </c>
      <c r="G16" s="1741">
        <v>-258.19185898032038</v>
      </c>
      <c r="H16" s="1741">
        <v>-296.73583086490225</v>
      </c>
      <c r="I16" s="1741">
        <v>-368.39032294922686</v>
      </c>
      <c r="J16" s="1741">
        <v>-855.98167639032454</v>
      </c>
      <c r="K16" s="1741">
        <v>-227.08757849170226</v>
      </c>
      <c r="L16" s="1741">
        <v>-305.14148457701322</v>
      </c>
      <c r="M16" s="1742">
        <v>-323.75261332160903</v>
      </c>
    </row>
    <row r="17" spans="1:13" s="1432" customFormat="1" ht="17.100000000000001" customHeight="1">
      <c r="A17" s="1743" t="s">
        <v>1011</v>
      </c>
      <c r="B17" s="1740">
        <v>-20511.745896962431</v>
      </c>
      <c r="C17" s="1741">
        <v>-21257.024189852509</v>
      </c>
      <c r="D17" s="1741">
        <v>-14299.604913891224</v>
      </c>
      <c r="E17" s="1741">
        <v>-23193.409754421053</v>
      </c>
      <c r="F17" s="1741">
        <v>-4704.9477515779618</v>
      </c>
      <c r="G17" s="1741">
        <v>-5928.8032275987216</v>
      </c>
      <c r="H17" s="1741">
        <v>-6031.2738009064542</v>
      </c>
      <c r="I17" s="1741">
        <v>-6528.3849743379169</v>
      </c>
      <c r="J17" s="1741">
        <v>-19110.230420958324</v>
      </c>
      <c r="K17" s="1741">
        <v>-6660.9134926480729</v>
      </c>
      <c r="L17" s="1741">
        <v>-6409.4252083327192</v>
      </c>
      <c r="M17" s="1742">
        <v>-6039.8917199775306</v>
      </c>
    </row>
    <row r="18" spans="1:13" s="1432" customFormat="1" ht="17.100000000000001" customHeight="1">
      <c r="A18" s="1744" t="s">
        <v>1012</v>
      </c>
      <c r="B18" s="1740">
        <v>2481.9350246692911</v>
      </c>
      <c r="C18" s="1741">
        <v>2380.6356521227945</v>
      </c>
      <c r="D18" s="1741">
        <v>1932.949590399636</v>
      </c>
      <c r="E18" s="1741">
        <v>2088.4999448203512</v>
      </c>
      <c r="F18" s="1741">
        <v>419.9210373489442</v>
      </c>
      <c r="G18" s="1741">
        <v>639.5848658844028</v>
      </c>
      <c r="H18" s="1741">
        <v>503.67925649572231</v>
      </c>
      <c r="I18" s="1741">
        <v>525.31478509128181</v>
      </c>
      <c r="J18" s="1741">
        <v>2483.8507996015314</v>
      </c>
      <c r="K18" s="1741">
        <v>474.59582789763664</v>
      </c>
      <c r="L18" s="1741">
        <v>807.8437958085791</v>
      </c>
      <c r="M18" s="1742">
        <v>1201.4111758953156</v>
      </c>
    </row>
    <row r="19" spans="1:13" s="1432" customFormat="1" ht="17.100000000000001" customHeight="1">
      <c r="A19" s="1745" t="s">
        <v>1013</v>
      </c>
      <c r="B19" s="1740">
        <v>652.98001999999997</v>
      </c>
      <c r="C19" s="1741">
        <v>659.43020999999999</v>
      </c>
      <c r="D19" s="1741">
        <v>382.70844999999997</v>
      </c>
      <c r="E19" s="1741">
        <v>611.89211999999998</v>
      </c>
      <c r="F19" s="1741">
        <v>59.056690000000003</v>
      </c>
      <c r="G19" s="1741">
        <v>236.52721</v>
      </c>
      <c r="H19" s="1741">
        <v>139.44855999999999</v>
      </c>
      <c r="I19" s="1741">
        <v>176.85965999999999</v>
      </c>
      <c r="J19" s="1741">
        <v>1108.2534900000001</v>
      </c>
      <c r="K19" s="1741">
        <v>68.76203000000001</v>
      </c>
      <c r="L19" s="1741">
        <v>339.40212000000002</v>
      </c>
      <c r="M19" s="1742">
        <v>700.08933999999999</v>
      </c>
    </row>
    <row r="20" spans="1:13" s="1432" customFormat="1" ht="17.100000000000001" customHeight="1" collapsed="1">
      <c r="A20" s="1745" t="s">
        <v>1014</v>
      </c>
      <c r="B20" s="1740">
        <v>1215.9362390183455</v>
      </c>
      <c r="C20" s="1741">
        <v>1273.53286865929</v>
      </c>
      <c r="D20" s="1741">
        <v>1180.7806589420743</v>
      </c>
      <c r="E20" s="1741">
        <v>1188.3490577958305</v>
      </c>
      <c r="F20" s="1741">
        <v>285.07269618772568</v>
      </c>
      <c r="G20" s="1741">
        <v>313.75576654881991</v>
      </c>
      <c r="H20" s="1741">
        <v>302.32089807991929</v>
      </c>
      <c r="I20" s="1741">
        <v>287.19969697936557</v>
      </c>
      <c r="J20" s="1741">
        <v>1032.3305314280306</v>
      </c>
      <c r="K20" s="1741">
        <v>320.38112593761514</v>
      </c>
      <c r="L20" s="1741">
        <v>368.62836335142651</v>
      </c>
      <c r="M20" s="1742">
        <v>343.32104213898901</v>
      </c>
    </row>
    <row r="21" spans="1:13" s="1432" customFormat="1" ht="17.100000000000001" customHeight="1">
      <c r="A21" s="1745" t="s">
        <v>1015</v>
      </c>
      <c r="B21" s="1740">
        <v>613.01876565094551</v>
      </c>
      <c r="C21" s="1741">
        <v>447.67257346350448</v>
      </c>
      <c r="D21" s="1741">
        <v>369.46048145756168</v>
      </c>
      <c r="E21" s="1741">
        <v>288.25876702452064</v>
      </c>
      <c r="F21" s="1741">
        <v>75.791651161218496</v>
      </c>
      <c r="G21" s="1741">
        <v>89.301889335582942</v>
      </c>
      <c r="H21" s="1741">
        <v>61.909798415803017</v>
      </c>
      <c r="I21" s="1741">
        <v>61.255428111916203</v>
      </c>
      <c r="J21" s="1741">
        <v>343.26677817350071</v>
      </c>
      <c r="K21" s="1741">
        <v>85.452671960021519</v>
      </c>
      <c r="L21" s="1741">
        <v>99.813312457152577</v>
      </c>
      <c r="M21" s="1742">
        <v>158.00079375632663</v>
      </c>
    </row>
    <row r="22" spans="1:13" s="1747" customFormat="1" ht="17.100000000000001" customHeight="1">
      <c r="A22" s="1746" t="s">
        <v>1016</v>
      </c>
      <c r="B22" s="1740">
        <v>1311.7670639809455</v>
      </c>
      <c r="C22" s="1741">
        <v>1171.8086793611715</v>
      </c>
      <c r="D22" s="1741">
        <v>969.71916876756109</v>
      </c>
      <c r="E22" s="1741">
        <v>933.51123039451977</v>
      </c>
      <c r="F22" s="1741">
        <v>224.35555733121859</v>
      </c>
      <c r="G22" s="1741">
        <v>254.47211287558255</v>
      </c>
      <c r="H22" s="1741">
        <v>234.54913221580296</v>
      </c>
      <c r="I22" s="1741">
        <v>220.13442797191573</v>
      </c>
      <c r="J22" s="1741">
        <v>824.8799337935011</v>
      </c>
      <c r="K22" s="1741">
        <v>253.12796715002136</v>
      </c>
      <c r="L22" s="1741">
        <v>292.07568474715276</v>
      </c>
      <c r="M22" s="1742">
        <v>279.67628189632694</v>
      </c>
    </row>
    <row r="23" spans="1:13" s="1738" customFormat="1" ht="17.100000000000001" customHeight="1">
      <c r="A23" s="1748" t="s">
        <v>1017</v>
      </c>
      <c r="B23" s="1740">
        <v>22993.680921631727</v>
      </c>
      <c r="C23" s="1741">
        <v>23637.659841975299</v>
      </c>
      <c r="D23" s="1741">
        <v>16232.55450429086</v>
      </c>
      <c r="E23" s="1741">
        <v>25281.909699241405</v>
      </c>
      <c r="F23" s="1741">
        <v>5124.8687889269058</v>
      </c>
      <c r="G23" s="1741">
        <v>6568.3880934831241</v>
      </c>
      <c r="H23" s="1741">
        <v>6534.9530574021765</v>
      </c>
      <c r="I23" s="1741">
        <v>7053.6997594291988</v>
      </c>
      <c r="J23" s="1741">
        <v>21594.081220559856</v>
      </c>
      <c r="K23" s="1741">
        <v>7135.5093205457097</v>
      </c>
      <c r="L23" s="1741">
        <v>7217.269004141298</v>
      </c>
      <c r="M23" s="1742">
        <v>7241.3028958728464</v>
      </c>
    </row>
    <row r="24" spans="1:13" s="1432" customFormat="1" ht="17.100000000000001" customHeight="1">
      <c r="A24" s="1745" t="s">
        <v>1013</v>
      </c>
      <c r="B24" s="1740">
        <v>20337.664729344131</v>
      </c>
      <c r="C24" s="1741">
        <v>21232.17403258635</v>
      </c>
      <c r="D24" s="1741">
        <v>14064.42662029</v>
      </c>
      <c r="E24" s="1741">
        <v>22846.14909549</v>
      </c>
      <c r="F24" s="1741">
        <v>4596.9305454899995</v>
      </c>
      <c r="G24" s="1741">
        <v>5945.0806899999998</v>
      </c>
      <c r="H24" s="1741">
        <v>5914.5679499999997</v>
      </c>
      <c r="I24" s="1741">
        <v>6389.5699100000002</v>
      </c>
      <c r="J24" s="1741">
        <v>19731.906361109999</v>
      </c>
      <c r="K24" s="1741">
        <v>6582.2123331099992</v>
      </c>
      <c r="L24" s="1741">
        <v>6611.4985479999996</v>
      </c>
      <c r="M24" s="1742">
        <v>6538.1954800000003</v>
      </c>
    </row>
    <row r="25" spans="1:13" s="1432" customFormat="1" ht="17.100000000000001" customHeight="1">
      <c r="A25" s="1745" t="s">
        <v>1014</v>
      </c>
      <c r="B25" s="1740">
        <v>1182.3266228493089</v>
      </c>
      <c r="C25" s="1741">
        <v>991.94077072643927</v>
      </c>
      <c r="D25" s="1741">
        <v>898.06510697310614</v>
      </c>
      <c r="E25" s="1741">
        <v>1100.9972162626402</v>
      </c>
      <c r="F25" s="1741">
        <v>221.71245069023368</v>
      </c>
      <c r="G25" s="1741">
        <v>266.89276266386821</v>
      </c>
      <c r="H25" s="1741">
        <v>316.69350928978469</v>
      </c>
      <c r="I25" s="1741">
        <v>295.69849361875362</v>
      </c>
      <c r="J25" s="1741">
        <v>831.80029286001229</v>
      </c>
      <c r="K25" s="1741">
        <v>239.24878900540187</v>
      </c>
      <c r="L25" s="1741">
        <v>271.66051578613707</v>
      </c>
      <c r="M25" s="1742">
        <v>320.89098806847335</v>
      </c>
    </row>
    <row r="26" spans="1:13" s="1432" customFormat="1" ht="17.100000000000001" customHeight="1">
      <c r="A26" s="1745" t="s">
        <v>1015</v>
      </c>
      <c r="B26" s="1740">
        <v>1473.6895694382806</v>
      </c>
      <c r="C26" s="1741">
        <v>1413.5450386625132</v>
      </c>
      <c r="D26" s="1741">
        <v>1270.0627770277547</v>
      </c>
      <c r="E26" s="1741">
        <v>1334.7633874887665</v>
      </c>
      <c r="F26" s="1741">
        <v>306.22579274667265</v>
      </c>
      <c r="G26" s="1741">
        <v>356.41464081925642</v>
      </c>
      <c r="H26" s="1741">
        <v>303.69159811239228</v>
      </c>
      <c r="I26" s="1741">
        <v>368.43135581044533</v>
      </c>
      <c r="J26" s="1741">
        <v>1030.3745665898427</v>
      </c>
      <c r="K26" s="1741">
        <v>314.04819843030884</v>
      </c>
      <c r="L26" s="1741">
        <v>334.10994035516126</v>
      </c>
      <c r="M26" s="1742">
        <v>382.21642780437276</v>
      </c>
    </row>
    <row r="27" spans="1:13" s="1432" customFormat="1" ht="17.100000000000001" customHeight="1">
      <c r="A27" s="1743" t="s">
        <v>1018</v>
      </c>
      <c r="B27" s="1740">
        <v>135.03899999999999</v>
      </c>
      <c r="C27" s="1741">
        <v>131.86483999999999</v>
      </c>
      <c r="D27" s="1741">
        <v>126.79656</v>
      </c>
      <c r="E27" s="1741">
        <v>135.03404</v>
      </c>
      <c r="F27" s="1741">
        <v>34.097799999999999</v>
      </c>
      <c r="G27" s="1741">
        <v>33.416739999999997</v>
      </c>
      <c r="H27" s="1741">
        <v>33.759749999999997</v>
      </c>
      <c r="I27" s="1741">
        <v>33.759749999999997</v>
      </c>
      <c r="J27" s="1741">
        <v>101.36211</v>
      </c>
      <c r="K27" s="1741">
        <v>33.759749999999997</v>
      </c>
      <c r="L27" s="1741">
        <v>33.801490000000001</v>
      </c>
      <c r="M27" s="1742">
        <v>33.800870000000003</v>
      </c>
    </row>
    <row r="28" spans="1:13" s="1432" customFormat="1" ht="17.100000000000001" customHeight="1">
      <c r="A28" s="1739" t="s">
        <v>1019</v>
      </c>
      <c r="B28" s="1740">
        <v>918.17658532209703</v>
      </c>
      <c r="C28" s="1741">
        <v>1062.7881155236937</v>
      </c>
      <c r="D28" s="1741">
        <v>1345.7038471104247</v>
      </c>
      <c r="E28" s="1741">
        <v>-609.19442410109093</v>
      </c>
      <c r="F28" s="1741">
        <v>-125.69169693380985</v>
      </c>
      <c r="G28" s="1741">
        <v>-212.113773951864</v>
      </c>
      <c r="H28" s="1741">
        <v>-197.86353759841256</v>
      </c>
      <c r="I28" s="1741">
        <v>-73.525415617004569</v>
      </c>
      <c r="J28" s="1741">
        <v>-563.11854131161454</v>
      </c>
      <c r="K28" s="1741">
        <v>-123.19612331562354</v>
      </c>
      <c r="L28" s="1741">
        <v>-210.58297431484516</v>
      </c>
      <c r="M28" s="1742">
        <v>-229.33944368114589</v>
      </c>
    </row>
    <row r="29" spans="1:13" s="1432" customFormat="1" ht="17.100000000000001" customHeight="1">
      <c r="A29" s="1739"/>
      <c r="B29" s="1740"/>
      <c r="C29" s="1741"/>
      <c r="D29" s="1741"/>
      <c r="E29" s="1741"/>
      <c r="F29" s="1741"/>
      <c r="G29" s="1741"/>
      <c r="H29" s="1741"/>
      <c r="I29" s="1741"/>
      <c r="J29" s="1741"/>
      <c r="K29" s="1741"/>
      <c r="L29" s="1741"/>
      <c r="M29" s="1742"/>
    </row>
    <row r="30" spans="1:13" s="1738" customFormat="1" ht="17.100000000000001" customHeight="1">
      <c r="A30" s="1749" t="s">
        <v>1020</v>
      </c>
      <c r="B30" s="1750">
        <v>250.97769054100002</v>
      </c>
      <c r="C30" s="1737">
        <v>246.57960399299998</v>
      </c>
      <c r="D30" s="1737">
        <v>239.17963450900004</v>
      </c>
      <c r="E30" s="1737">
        <v>232.52403522999995</v>
      </c>
      <c r="F30" s="1737">
        <v>121.82985722899997</v>
      </c>
      <c r="G30" s="1737">
        <v>14.783597982999998</v>
      </c>
      <c r="H30" s="1737">
        <v>30.562831963000001</v>
      </c>
      <c r="I30" s="1737">
        <v>65.347748054999983</v>
      </c>
      <c r="J30" s="1737">
        <v>225.36167401500001</v>
      </c>
      <c r="K30" s="1737">
        <v>30.228024014999999</v>
      </c>
      <c r="L30" s="1737">
        <v>188.91463000000002</v>
      </c>
      <c r="M30" s="1751">
        <v>6.2190200000000004</v>
      </c>
    </row>
    <row r="31" spans="1:13" s="1432" customFormat="1" ht="17.100000000000001" customHeight="1">
      <c r="A31" s="1752"/>
      <c r="B31" s="554"/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71"/>
    </row>
    <row r="32" spans="1:13" s="1738" customFormat="1" ht="15" customHeight="1"/>
    <row r="33" spans="1:13" s="1432" customFormat="1" ht="39" customHeight="1">
      <c r="A33" s="1753" t="s">
        <v>1021</v>
      </c>
      <c r="B33" s="1754">
        <v>2690.2747502665979</v>
      </c>
      <c r="C33" s="1755">
        <v>1298.3625658697601</v>
      </c>
      <c r="D33" s="1755">
        <v>-14964.820190699058</v>
      </c>
      <c r="E33" s="1755">
        <v>-2356.4628133429792</v>
      </c>
      <c r="F33" s="1755">
        <v>-301.48758783828589</v>
      </c>
      <c r="G33" s="1755">
        <v>-2538.3026516934879</v>
      </c>
      <c r="H33" s="1755">
        <v>-3445.9773602905202</v>
      </c>
      <c r="I33" s="1755">
        <v>3929.3047864793148</v>
      </c>
      <c r="J33" s="1755">
        <v>7834.1566593957423</v>
      </c>
      <c r="K33" s="1756">
        <v>4347.0400243169106</v>
      </c>
      <c r="L33" s="1756">
        <v>3291.0992718608727</v>
      </c>
      <c r="M33" s="1757">
        <v>196.01736321795875</v>
      </c>
    </row>
    <row r="34" spans="1:13" s="1432" customFormat="1" ht="15" customHeight="1">
      <c r="A34" s="1739" t="s">
        <v>1022</v>
      </c>
      <c r="B34" s="1758">
        <v>-4992.5690291772235</v>
      </c>
      <c r="C34" s="1759">
        <v>-5904.4270736018079</v>
      </c>
      <c r="D34" s="1759">
        <v>-5850.2944692000019</v>
      </c>
      <c r="E34" s="1759">
        <v>-1921.1248817186556</v>
      </c>
      <c r="F34" s="1759">
        <v>115.46293058478295</v>
      </c>
      <c r="G34" s="1759">
        <v>-1492.8926400000003</v>
      </c>
      <c r="H34" s="1759">
        <v>-1251.221269163437</v>
      </c>
      <c r="I34" s="1759">
        <v>707.52609685999869</v>
      </c>
      <c r="J34" s="1759">
        <v>-7643.2143824499981</v>
      </c>
      <c r="K34" s="1759">
        <v>-1519.1387701099998</v>
      </c>
      <c r="L34" s="1759">
        <v>-569.26615874999811</v>
      </c>
      <c r="M34" s="1760">
        <v>-5554.80945359</v>
      </c>
    </row>
    <row r="35" spans="1:13" s="1432" customFormat="1" ht="15" customHeight="1">
      <c r="A35" s="1743" t="s">
        <v>1023</v>
      </c>
      <c r="B35" s="1758">
        <v>-4639.2774746191335</v>
      </c>
      <c r="C35" s="1759">
        <v>-2173.5708029178245</v>
      </c>
      <c r="D35" s="1759">
        <v>1369.24920509</v>
      </c>
      <c r="E35" s="1759">
        <v>2663.154353771346</v>
      </c>
      <c r="F35" s="1759">
        <v>761.32714607478306</v>
      </c>
      <c r="G35" s="1759">
        <v>-140.45925000000011</v>
      </c>
      <c r="H35" s="1759">
        <v>671.81422083656412</v>
      </c>
      <c r="I35" s="1759">
        <v>1370.4722368599992</v>
      </c>
      <c r="J35" s="1759">
        <v>60.125917660001505</v>
      </c>
      <c r="K35" s="1759">
        <v>368.38898000000052</v>
      </c>
      <c r="L35" s="1759">
        <v>1117.9465882500006</v>
      </c>
      <c r="M35" s="1760">
        <v>-1426.2096505899995</v>
      </c>
    </row>
    <row r="36" spans="1:13" s="1432" customFormat="1" ht="15" customHeight="1">
      <c r="A36" s="1743" t="s">
        <v>1024</v>
      </c>
      <c r="B36" s="1758">
        <v>353.29155455808996</v>
      </c>
      <c r="C36" s="1759">
        <v>3730.8562706839839</v>
      </c>
      <c r="D36" s="1759">
        <v>7219.5436742900001</v>
      </c>
      <c r="E36" s="1759">
        <v>4584.2792354900012</v>
      </c>
      <c r="F36" s="1759">
        <v>645.86421549000011</v>
      </c>
      <c r="G36" s="1759">
        <v>1352.4333900000001</v>
      </c>
      <c r="H36" s="1759">
        <v>1923.0354900000011</v>
      </c>
      <c r="I36" s="1759">
        <v>662.94614000000047</v>
      </c>
      <c r="J36" s="1759">
        <v>7703.3403001099987</v>
      </c>
      <c r="K36" s="1759">
        <v>1887.5277501100002</v>
      </c>
      <c r="L36" s="1759">
        <v>1687.2127469999987</v>
      </c>
      <c r="M36" s="1760">
        <v>4128.5998030000001</v>
      </c>
    </row>
    <row r="37" spans="1:13" s="1432" customFormat="1" ht="15" customHeight="1">
      <c r="A37" s="1739" t="s">
        <v>1025</v>
      </c>
      <c r="B37" s="1758">
        <v>2899.5865769828806</v>
      </c>
      <c r="C37" s="1759">
        <v>5118.2002048267896</v>
      </c>
      <c r="D37" s="1759">
        <v>-7745.9482833862694</v>
      </c>
      <c r="E37" s="1759">
        <v>-3579.0349736079556</v>
      </c>
      <c r="F37" s="1759">
        <v>-2506.0078861498587</v>
      </c>
      <c r="G37" s="1759">
        <v>-3829.5949623740935</v>
      </c>
      <c r="H37" s="1759">
        <v>-824.09273662866326</v>
      </c>
      <c r="I37" s="1759">
        <v>3580.6606115446598</v>
      </c>
      <c r="J37" s="1759">
        <v>8273.4246432345117</v>
      </c>
      <c r="K37" s="1759">
        <v>187.6092088512442</v>
      </c>
      <c r="L37" s="1759">
        <v>3860.167530170093</v>
      </c>
      <c r="M37" s="1760">
        <v>4225.647904213175</v>
      </c>
    </row>
    <row r="38" spans="1:13" s="1432" customFormat="1" ht="15" customHeight="1">
      <c r="A38" s="1743" t="s">
        <v>1023</v>
      </c>
      <c r="B38" s="1758">
        <v>-728.67284503510962</v>
      </c>
      <c r="C38" s="1759">
        <v>4887.7299435749173</v>
      </c>
      <c r="D38" s="1759">
        <v>-6340.8115241923888</v>
      </c>
      <c r="E38" s="1759">
        <v>-1197.5464848760544</v>
      </c>
      <c r="F38" s="1759">
        <v>-1926.3778517467222</v>
      </c>
      <c r="G38" s="1759">
        <v>-2342.301914162872</v>
      </c>
      <c r="H38" s="1759">
        <v>-563.14395680727512</v>
      </c>
      <c r="I38" s="1759">
        <v>3634.277237840814</v>
      </c>
      <c r="J38" s="1759">
        <v>6690.8165066024885</v>
      </c>
      <c r="K38" s="1759">
        <v>-253.29892649395339</v>
      </c>
      <c r="L38" s="1759">
        <v>3069.2653301856913</v>
      </c>
      <c r="M38" s="1760">
        <v>3874.850102910751</v>
      </c>
    </row>
    <row r="39" spans="1:13" s="1432" customFormat="1" ht="15" customHeight="1">
      <c r="A39" s="1744" t="s">
        <v>1026</v>
      </c>
      <c r="B39" s="1758">
        <v>-854.3310544800247</v>
      </c>
      <c r="C39" s="1759">
        <v>1885.9316004400521</v>
      </c>
      <c r="D39" s="1759">
        <v>-7566.2271814099058</v>
      </c>
      <c r="E39" s="1759">
        <v>-5826.5567315499966</v>
      </c>
      <c r="F39" s="1759">
        <v>-1654.7897385600641</v>
      </c>
      <c r="G39" s="1759">
        <v>-2782.0373813600918</v>
      </c>
      <c r="H39" s="1759">
        <v>-2235.6193576098476</v>
      </c>
      <c r="I39" s="1759">
        <v>845.88974598000664</v>
      </c>
      <c r="J39" s="1759">
        <v>6404.1529561499883</v>
      </c>
      <c r="K39" s="1759">
        <v>-79.534167430114962</v>
      </c>
      <c r="L39" s="1759">
        <v>3058.4903169700519</v>
      </c>
      <c r="M39" s="1760">
        <v>3425.1968066100508</v>
      </c>
    </row>
    <row r="40" spans="1:13" s="1432" customFormat="1" ht="15" customHeight="1">
      <c r="A40" s="1744" t="s">
        <v>651</v>
      </c>
      <c r="B40" s="1761">
        <v>-91.941000000000059</v>
      </c>
      <c r="C40" s="1762">
        <v>748.76400000000012</v>
      </c>
      <c r="D40" s="1759">
        <v>-746.63400000000001</v>
      </c>
      <c r="E40" s="1759">
        <v>1307.4459999999999</v>
      </c>
      <c r="F40" s="1762">
        <v>136.084</v>
      </c>
      <c r="G40" s="1762">
        <v>591.28</v>
      </c>
      <c r="H40" s="1762">
        <v>347</v>
      </c>
      <c r="I40" s="1762">
        <v>233.08199999999999</v>
      </c>
      <c r="J40" s="1762">
        <v>180.87900000000013</v>
      </c>
      <c r="K40" s="1762">
        <v>-15.189000000000007</v>
      </c>
      <c r="L40" s="1762">
        <v>55.519000000000013</v>
      </c>
      <c r="M40" s="1763">
        <v>140.54900000000012</v>
      </c>
    </row>
    <row r="41" spans="1:13" s="1432" customFormat="1" ht="15" customHeight="1">
      <c r="A41" s="1744" t="s">
        <v>1027</v>
      </c>
      <c r="B41" s="1758">
        <v>217.59920944491535</v>
      </c>
      <c r="C41" s="1759">
        <v>2253.0343431348651</v>
      </c>
      <c r="D41" s="1762">
        <v>1972.0496572175171</v>
      </c>
      <c r="E41" s="1759">
        <v>3321.5642466739414</v>
      </c>
      <c r="F41" s="1759">
        <v>-407.67211318665818</v>
      </c>
      <c r="G41" s="1759">
        <v>-151.54453280278011</v>
      </c>
      <c r="H41" s="1759">
        <v>1325.4754008025725</v>
      </c>
      <c r="I41" s="1759">
        <v>2555.3054918608073</v>
      </c>
      <c r="J41" s="1759">
        <v>105.78455045250109</v>
      </c>
      <c r="K41" s="1759">
        <v>-158.5757590638384</v>
      </c>
      <c r="L41" s="1759">
        <v>-44.743986784361027</v>
      </c>
      <c r="M41" s="1760">
        <v>309.10429630070053</v>
      </c>
    </row>
    <row r="42" spans="1:13" s="1432" customFormat="1" ht="15" customHeight="1">
      <c r="A42" s="1743" t="s">
        <v>1024</v>
      </c>
      <c r="B42" s="1758">
        <v>-3628.2594220179908</v>
      </c>
      <c r="C42" s="1759">
        <v>-230.47026125187278</v>
      </c>
      <c r="D42" s="1759">
        <v>1405.1367591938797</v>
      </c>
      <c r="E42" s="1759">
        <v>2381.4884887319008</v>
      </c>
      <c r="F42" s="1759">
        <v>579.63003440313651</v>
      </c>
      <c r="G42" s="1759">
        <v>1487.2930482112217</v>
      </c>
      <c r="H42" s="1759">
        <v>260.94877982138814</v>
      </c>
      <c r="I42" s="1759">
        <v>53.616626296154152</v>
      </c>
      <c r="J42" s="1759">
        <v>-1582.6081366320227</v>
      </c>
      <c r="K42" s="1759">
        <v>-440.90813534519759</v>
      </c>
      <c r="L42" s="1759">
        <v>-790.9021999844017</v>
      </c>
      <c r="M42" s="1760">
        <v>-350.79780130242358</v>
      </c>
    </row>
    <row r="43" spans="1:13" s="1432" customFormat="1" ht="15" customHeight="1">
      <c r="A43" s="1744" t="s">
        <v>1026</v>
      </c>
      <c r="B43" s="1758">
        <v>-73.464082194092839</v>
      </c>
      <c r="C43" s="1759">
        <v>1270.8202449984251</v>
      </c>
      <c r="D43" s="1759">
        <v>854.89015473813038</v>
      </c>
      <c r="E43" s="1759">
        <v>1735.3896924767923</v>
      </c>
      <c r="F43" s="1759">
        <v>850.13896977795821</v>
      </c>
      <c r="G43" s="1759">
        <v>1008.8998456345603</v>
      </c>
      <c r="H43" s="1759">
        <v>186.37543190389937</v>
      </c>
      <c r="I43" s="1759">
        <v>-310.02455483962569</v>
      </c>
      <c r="J43" s="1759">
        <v>-1104.7896936422744</v>
      </c>
      <c r="K43" s="1759">
        <v>-407.91388063936364</v>
      </c>
      <c r="L43" s="1759">
        <v>-183.71460925634102</v>
      </c>
      <c r="M43" s="1760">
        <v>-513.16120374656975</v>
      </c>
    </row>
    <row r="44" spans="1:13" s="1432" customFormat="1" ht="15" customHeight="1">
      <c r="A44" s="1744" t="s">
        <v>651</v>
      </c>
      <c r="B44" s="1758">
        <v>-164.54580375469502</v>
      </c>
      <c r="C44" s="1759">
        <v>-96.859226645220929</v>
      </c>
      <c r="D44" s="1759">
        <v>-309.39388313580281</v>
      </c>
      <c r="E44" s="1759">
        <v>315.60917058405261</v>
      </c>
      <c r="F44" s="1759">
        <v>-244.54215688378468</v>
      </c>
      <c r="G44" s="1759">
        <v>517.16119321443477</v>
      </c>
      <c r="H44" s="1759">
        <v>21.028933512810987</v>
      </c>
      <c r="I44" s="1759">
        <v>21.961200740591572</v>
      </c>
      <c r="J44" s="1759">
        <v>-334.09139616789548</v>
      </c>
      <c r="K44" s="1759">
        <v>44.744003449325106</v>
      </c>
      <c r="L44" s="1759">
        <v>-354.82907088776079</v>
      </c>
      <c r="M44" s="1760">
        <v>-24.006328729459835</v>
      </c>
    </row>
    <row r="45" spans="1:13" s="1432" customFormat="1" ht="15" customHeight="1">
      <c r="A45" s="1744" t="s">
        <v>1027</v>
      </c>
      <c r="B45" s="1758">
        <v>-3390.2495360692023</v>
      </c>
      <c r="C45" s="1759">
        <v>-1404.431279605077</v>
      </c>
      <c r="D45" s="1759">
        <v>859.64048759155219</v>
      </c>
      <c r="E45" s="1759">
        <v>330.48962567105582</v>
      </c>
      <c r="F45" s="1759">
        <v>-25.966778491037068</v>
      </c>
      <c r="G45" s="1759">
        <v>-38.767990637773181</v>
      </c>
      <c r="H45" s="1759">
        <v>53.544414404677809</v>
      </c>
      <c r="I45" s="1759">
        <v>341.6799803951883</v>
      </c>
      <c r="J45" s="1759">
        <v>-143.72704682185292</v>
      </c>
      <c r="K45" s="1759">
        <v>-77.738258155159102</v>
      </c>
      <c r="L45" s="1759">
        <v>-252.35851984029983</v>
      </c>
      <c r="M45" s="1760">
        <v>186.369731173606</v>
      </c>
    </row>
    <row r="46" spans="1:13" s="1432" customFormat="1" ht="15" customHeight="1">
      <c r="A46" s="1739" t="s">
        <v>1028</v>
      </c>
      <c r="B46" s="1758">
        <v>109.40451291998838</v>
      </c>
      <c r="C46" s="1759">
        <v>-81.035876930006197</v>
      </c>
      <c r="D46" s="1759">
        <v>71.238760560005701</v>
      </c>
      <c r="E46" s="1759">
        <v>106.48495540000276</v>
      </c>
      <c r="F46" s="1759">
        <v>-21.892675999994651</v>
      </c>
      <c r="G46" s="1759">
        <v>15.962042779992558</v>
      </c>
      <c r="H46" s="1759">
        <v>86.53570761000023</v>
      </c>
      <c r="I46" s="1759">
        <v>25.879881010004624</v>
      </c>
      <c r="J46" s="1759">
        <v>182.00363996001184</v>
      </c>
      <c r="K46" s="1759">
        <v>406.09590877000142</v>
      </c>
      <c r="L46" s="1759">
        <v>-114.58859611999361</v>
      </c>
      <c r="M46" s="1760">
        <v>-109.50367268999597</v>
      </c>
    </row>
    <row r="47" spans="1:13" s="900" customFormat="1" ht="15" customHeight="1">
      <c r="A47" s="1739" t="s">
        <v>1029</v>
      </c>
      <c r="B47" s="1758">
        <v>4673.8526895409523</v>
      </c>
      <c r="C47" s="1759">
        <v>2165.6253115747841</v>
      </c>
      <c r="D47" s="1759">
        <v>-1439.8161986727937</v>
      </c>
      <c r="E47" s="1759">
        <v>3037.2120865836282</v>
      </c>
      <c r="F47" s="1759">
        <v>2110.9500437267843</v>
      </c>
      <c r="G47" s="1759">
        <v>2768.2229079006129</v>
      </c>
      <c r="H47" s="1759">
        <v>-1457.1990621084203</v>
      </c>
      <c r="I47" s="1759">
        <v>-384.76180293534856</v>
      </c>
      <c r="J47" s="1759">
        <v>7021.9427586512156</v>
      </c>
      <c r="K47" s="1759">
        <v>5272.4736768056646</v>
      </c>
      <c r="L47" s="1759">
        <v>114.7864965607717</v>
      </c>
      <c r="M47" s="1760">
        <v>1634.6825852847796</v>
      </c>
    </row>
    <row r="48" spans="1:13" s="900" customFormat="1" ht="15" customHeight="1">
      <c r="A48" s="1743" t="s">
        <v>1030</v>
      </c>
      <c r="B48" s="1758">
        <v>36.030700000000003</v>
      </c>
      <c r="C48" s="1759">
        <v>21.708879999999994</v>
      </c>
      <c r="D48" s="1759">
        <v>32.525940000000006</v>
      </c>
      <c r="E48" s="1759">
        <v>-7.6397700000000013</v>
      </c>
      <c r="F48" s="1759">
        <v>-4.8477399999999999</v>
      </c>
      <c r="G48" s="1759">
        <v>-3.9232100000000005</v>
      </c>
      <c r="H48" s="1759">
        <v>2.5063400000000002</v>
      </c>
      <c r="I48" s="1759">
        <v>-1.3751600000000002</v>
      </c>
      <c r="J48" s="1759">
        <v>5.2853499999999993</v>
      </c>
      <c r="K48" s="1759">
        <v>2.1313199999999997</v>
      </c>
      <c r="L48" s="1759">
        <v>0.74269000000000007</v>
      </c>
      <c r="M48" s="1760">
        <v>2.41134</v>
      </c>
    </row>
    <row r="49" spans="1:13" s="900" customFormat="1" ht="15" customHeight="1">
      <c r="A49" s="1743" t="s">
        <v>1031</v>
      </c>
      <c r="B49" s="1758">
        <v>2426.6721953529477</v>
      </c>
      <c r="C49" s="1759">
        <v>-329.78453947943001</v>
      </c>
      <c r="D49" s="1759">
        <v>-2141.7471331149327</v>
      </c>
      <c r="E49" s="1759">
        <v>-2883.7997362644314</v>
      </c>
      <c r="F49" s="1759">
        <v>-1233.7455681093734</v>
      </c>
      <c r="G49" s="1759">
        <v>-227.70856977987296</v>
      </c>
      <c r="H49" s="1759">
        <v>-2076.3638866051597</v>
      </c>
      <c r="I49" s="1759">
        <v>654.0182882299747</v>
      </c>
      <c r="J49" s="1759">
        <v>647.29421905806021</v>
      </c>
      <c r="K49" s="1759">
        <v>-1749.9320598177583</v>
      </c>
      <c r="L49" s="1759">
        <v>287.83587410485791</v>
      </c>
      <c r="M49" s="1760">
        <v>2109.3904047709607</v>
      </c>
    </row>
    <row r="50" spans="1:13" s="900" customFormat="1" ht="15" customHeight="1">
      <c r="A50" s="1744" t="s">
        <v>1023</v>
      </c>
      <c r="B50" s="1758">
        <v>-4.4936629760740914</v>
      </c>
      <c r="C50" s="1759">
        <v>51.591551402468767</v>
      </c>
      <c r="D50" s="1759">
        <v>-693.39569172200038</v>
      </c>
      <c r="E50" s="1759">
        <v>-210.35825599999953</v>
      </c>
      <c r="F50" s="1759">
        <v>-708.75973999999985</v>
      </c>
      <c r="G50" s="1759">
        <v>-82.587149999999994</v>
      </c>
      <c r="H50" s="1759">
        <v>110.33361400000003</v>
      </c>
      <c r="I50" s="1759">
        <v>470.65502000000026</v>
      </c>
      <c r="J50" s="1759">
        <v>881.09938428583587</v>
      </c>
      <c r="K50" s="1759">
        <v>217.96054928583581</v>
      </c>
      <c r="L50" s="1759">
        <v>437.66222000000027</v>
      </c>
      <c r="M50" s="1760">
        <v>225.47661499999975</v>
      </c>
    </row>
    <row r="51" spans="1:13" s="900" customFormat="1" ht="15" customHeight="1">
      <c r="A51" s="1764" t="s">
        <v>1026</v>
      </c>
      <c r="B51" s="1758">
        <v>-14.019656911623988</v>
      </c>
      <c r="C51" s="1759">
        <v>-4.3769099999999996</v>
      </c>
      <c r="D51" s="1759">
        <v>-6.4931200000000002</v>
      </c>
      <c r="E51" s="1759">
        <v>-5.97</v>
      </c>
      <c r="F51" s="1759">
        <v>-1.575</v>
      </c>
      <c r="G51" s="1759">
        <v>-1.7410000000000001</v>
      </c>
      <c r="H51" s="1759">
        <v>-1.59</v>
      </c>
      <c r="I51" s="1759">
        <v>-1.0640000000000001</v>
      </c>
      <c r="J51" s="1759">
        <v>-1.0289999999999999</v>
      </c>
      <c r="K51" s="1759">
        <v>-0.50600000000000001</v>
      </c>
      <c r="L51" s="1759">
        <v>0</v>
      </c>
      <c r="M51" s="1760">
        <v>-0.52300000000000002</v>
      </c>
    </row>
    <row r="52" spans="1:13" s="900" customFormat="1" ht="15" customHeight="1">
      <c r="A52" s="1764" t="s">
        <v>651</v>
      </c>
      <c r="B52" s="1758">
        <v>-44.188986064449971</v>
      </c>
      <c r="C52" s="1759">
        <v>119.12004140246898</v>
      </c>
      <c r="D52" s="1759">
        <v>142.36899999999997</v>
      </c>
      <c r="E52" s="1759">
        <v>124.887</v>
      </c>
      <c r="F52" s="1759">
        <v>52.417999999999999</v>
      </c>
      <c r="G52" s="1759">
        <v>16.671999999999997</v>
      </c>
      <c r="H52" s="1759">
        <v>-14.48299999999999</v>
      </c>
      <c r="I52" s="1759">
        <v>70.279999999999987</v>
      </c>
      <c r="J52" s="1759">
        <v>84.507969285835799</v>
      </c>
      <c r="K52" s="1759">
        <v>16.60878928583578</v>
      </c>
      <c r="L52" s="1759">
        <v>71.256</v>
      </c>
      <c r="M52" s="1760">
        <v>-3.3568199999999919</v>
      </c>
    </row>
    <row r="53" spans="1:13" s="1765" customFormat="1" ht="15" customHeight="1">
      <c r="A53" s="1764" t="s">
        <v>1027</v>
      </c>
      <c r="B53" s="1758">
        <v>53.714979999999855</v>
      </c>
      <c r="C53" s="1759">
        <v>-63.151580000000209</v>
      </c>
      <c r="D53" s="1759">
        <v>-829.27157172200032</v>
      </c>
      <c r="E53" s="1759">
        <v>-329.27525599999956</v>
      </c>
      <c r="F53" s="1759">
        <v>-759.60273999999981</v>
      </c>
      <c r="G53" s="1759">
        <v>-97.518149999999991</v>
      </c>
      <c r="H53" s="1759">
        <v>126.40661400000002</v>
      </c>
      <c r="I53" s="1759">
        <v>401.43902000000026</v>
      </c>
      <c r="J53" s="1759">
        <v>797.62041500000009</v>
      </c>
      <c r="K53" s="1759">
        <v>201.85776000000004</v>
      </c>
      <c r="L53" s="1759">
        <v>366.40622000000025</v>
      </c>
      <c r="M53" s="1760">
        <v>229.35643499999975</v>
      </c>
    </row>
    <row r="54" spans="1:13" s="900" customFormat="1" ht="15" customHeight="1">
      <c r="A54" s="1744" t="s">
        <v>1024</v>
      </c>
      <c r="B54" s="1758">
        <v>-2431.1658583290214</v>
      </c>
      <c r="C54" s="1759">
        <v>381.37609088189879</v>
      </c>
      <c r="D54" s="1759">
        <v>1448.3514413929322</v>
      </c>
      <c r="E54" s="1759">
        <v>2673.4414802644319</v>
      </c>
      <c r="F54" s="1759">
        <v>524.98582810937364</v>
      </c>
      <c r="G54" s="1759">
        <v>145.12141977987295</v>
      </c>
      <c r="H54" s="1759">
        <v>2186.6975006051598</v>
      </c>
      <c r="I54" s="1759">
        <v>-183.36326822997444</v>
      </c>
      <c r="J54" s="1759">
        <v>233.80516522777543</v>
      </c>
      <c r="K54" s="1759">
        <v>1967.8926091035942</v>
      </c>
      <c r="L54" s="1759">
        <v>149.82634589514237</v>
      </c>
      <c r="M54" s="1760">
        <v>-1883.9137897709611</v>
      </c>
    </row>
    <row r="55" spans="1:13" s="1765" customFormat="1" ht="15" customHeight="1">
      <c r="A55" s="1764" t="s">
        <v>1026</v>
      </c>
      <c r="B55" s="1758">
        <v>-284.70774847051501</v>
      </c>
      <c r="C55" s="1759">
        <v>-717.79241716858928</v>
      </c>
      <c r="D55" s="1759">
        <v>356.66402689300821</v>
      </c>
      <c r="E55" s="1759">
        <v>2198.3607193894718</v>
      </c>
      <c r="F55" s="1759">
        <v>787.5167682330549</v>
      </c>
      <c r="G55" s="1759">
        <v>-72.137663125965432</v>
      </c>
      <c r="H55" s="1759">
        <v>1495.723638494527</v>
      </c>
      <c r="I55" s="1759">
        <v>-12.742024212144742</v>
      </c>
      <c r="J55" s="1759">
        <v>-268.6825717222485</v>
      </c>
      <c r="K55" s="1759">
        <v>-108.08742468737849</v>
      </c>
      <c r="L55" s="1759">
        <v>-77.605171081875582</v>
      </c>
      <c r="M55" s="1760">
        <v>-82.989975952994442</v>
      </c>
    </row>
    <row r="56" spans="1:13" s="900" customFormat="1" ht="15" customHeight="1">
      <c r="A56" s="1764" t="s">
        <v>651</v>
      </c>
      <c r="B56" s="1758">
        <v>-645.69299999999998</v>
      </c>
      <c r="C56" s="1759">
        <v>-512.08199999999999</v>
      </c>
      <c r="D56" s="1759">
        <v>137.66402520953591</v>
      </c>
      <c r="E56" s="1759">
        <v>-166.92000000000007</v>
      </c>
      <c r="F56" s="1759">
        <v>23.442999999999984</v>
      </c>
      <c r="G56" s="1759">
        <v>-66.624000000000024</v>
      </c>
      <c r="H56" s="1759">
        <v>-21.730000000000004</v>
      </c>
      <c r="I56" s="1759">
        <v>-102.00900000000004</v>
      </c>
      <c r="J56" s="1759">
        <v>-53.687999999999647</v>
      </c>
      <c r="K56" s="1759">
        <v>1946.4280000000003</v>
      </c>
      <c r="L56" s="1759">
        <v>90.787000000000376</v>
      </c>
      <c r="M56" s="1760">
        <v>-2090.9030000000002</v>
      </c>
    </row>
    <row r="57" spans="1:13" s="900" customFormat="1" ht="15" customHeight="1">
      <c r="A57" s="1764" t="s">
        <v>1027</v>
      </c>
      <c r="B57" s="1758">
        <v>-1500.7651098585065</v>
      </c>
      <c r="C57" s="1759">
        <v>1611.250508050488</v>
      </c>
      <c r="D57" s="1759">
        <v>954.02338929038774</v>
      </c>
      <c r="E57" s="1759">
        <v>642.00076087496041</v>
      </c>
      <c r="F57" s="1759">
        <v>-285.97394012368125</v>
      </c>
      <c r="G57" s="1759">
        <v>283.88308290583842</v>
      </c>
      <c r="H57" s="1759">
        <v>712.70386211063283</v>
      </c>
      <c r="I57" s="1759">
        <v>-68.612244017829667</v>
      </c>
      <c r="J57" s="1759">
        <v>556.17573695002352</v>
      </c>
      <c r="K57" s="1759">
        <v>129.55203379097227</v>
      </c>
      <c r="L57" s="1759">
        <v>136.64451697701756</v>
      </c>
      <c r="M57" s="1760">
        <v>289.97918618203369</v>
      </c>
    </row>
    <row r="58" spans="1:13" s="900" customFormat="1" ht="15" customHeight="1">
      <c r="A58" s="1743" t="s">
        <v>1032</v>
      </c>
      <c r="B58" s="1758">
        <v>2211.1497941880052</v>
      </c>
      <c r="C58" s="1759">
        <v>2473.7009710542143</v>
      </c>
      <c r="D58" s="1759">
        <v>669.40499444213947</v>
      </c>
      <c r="E58" s="1759">
        <v>5928.6515928480594</v>
      </c>
      <c r="F58" s="1759">
        <v>3349.5433518361574</v>
      </c>
      <c r="G58" s="1759">
        <v>2999.8546876804858</v>
      </c>
      <c r="H58" s="1759">
        <v>616.65848449673945</v>
      </c>
      <c r="I58" s="1759">
        <v>-1037.4049311653232</v>
      </c>
      <c r="J58" s="1759">
        <v>6369.3631895931549</v>
      </c>
      <c r="K58" s="1759">
        <v>7020.2744166234224</v>
      </c>
      <c r="L58" s="1759">
        <v>-173.79206754408619</v>
      </c>
      <c r="M58" s="1760">
        <v>-477.11915948618116</v>
      </c>
    </row>
    <row r="59" spans="1:13" s="900" customFormat="1" ht="15" customHeight="1">
      <c r="A59" s="1744" t="s">
        <v>1023</v>
      </c>
      <c r="B59" s="1758">
        <v>3478.2401027206388</v>
      </c>
      <c r="C59" s="1759">
        <v>3505.7840917810163</v>
      </c>
      <c r="D59" s="1759">
        <v>1846.5026687012019</v>
      </c>
      <c r="E59" s="1759">
        <v>9103.1664565108695</v>
      </c>
      <c r="F59" s="1759">
        <v>4296.1233205306362</v>
      </c>
      <c r="G59" s="1759">
        <v>4550.241406829844</v>
      </c>
      <c r="H59" s="1759">
        <v>221.58998165649894</v>
      </c>
      <c r="I59" s="1759">
        <v>35.211747493888879</v>
      </c>
      <c r="J59" s="1759">
        <v>9933.7623718634695</v>
      </c>
      <c r="K59" s="1759">
        <v>6477.0869436223511</v>
      </c>
      <c r="L59" s="1759">
        <v>1804.2114053181431</v>
      </c>
      <c r="M59" s="1760">
        <v>1652.4640229229753</v>
      </c>
    </row>
    <row r="60" spans="1:13" s="900" customFormat="1" ht="15" customHeight="1">
      <c r="A60" s="1744" t="s">
        <v>1024</v>
      </c>
      <c r="B60" s="1758">
        <v>1267.0903085326338</v>
      </c>
      <c r="C60" s="1759">
        <v>1032.0831207268029</v>
      </c>
      <c r="D60" s="1759">
        <v>1177.0976742590619</v>
      </c>
      <c r="E60" s="1759">
        <v>3174.5148636628087</v>
      </c>
      <c r="F60" s="1759">
        <v>946.57996869447868</v>
      </c>
      <c r="G60" s="1759">
        <v>1550.3867191493582</v>
      </c>
      <c r="H60" s="1759">
        <v>-395.06850284024057</v>
      </c>
      <c r="I60" s="1759">
        <v>1072.6166786592121</v>
      </c>
      <c r="J60" s="1759">
        <v>3564.3991822703142</v>
      </c>
      <c r="K60" s="1759">
        <v>-543.18747300107157</v>
      </c>
      <c r="L60" s="1759">
        <v>1978.0034728622293</v>
      </c>
      <c r="M60" s="1760">
        <v>2129.5831824091565</v>
      </c>
    </row>
    <row r="61" spans="1:13" s="900" customFormat="1" ht="15" customHeight="1">
      <c r="A61" s="1766"/>
      <c r="B61" s="599"/>
      <c r="C61" s="600"/>
      <c r="D61" s="1767"/>
      <c r="E61" s="603"/>
      <c r="F61" s="600"/>
      <c r="G61" s="600"/>
      <c r="H61" s="600"/>
      <c r="I61" s="600"/>
      <c r="J61" s="600"/>
      <c r="K61" s="600"/>
      <c r="L61" s="600"/>
      <c r="M61" s="601"/>
    </row>
    <row r="62" spans="1:13" s="900" customFormat="1" ht="15" customHeight="1">
      <c r="A62" s="1749" t="s">
        <v>1033</v>
      </c>
      <c r="B62" s="1768">
        <v>1777.6062156372727</v>
      </c>
      <c r="C62" s="1756">
        <v>2734.3447729117229</v>
      </c>
      <c r="D62" s="1756">
        <v>-8503.8665253240724</v>
      </c>
      <c r="E62" s="1756">
        <v>2909.3276812277704</v>
      </c>
      <c r="F62" s="1756">
        <v>1761.0929652392899</v>
      </c>
      <c r="G62" s="1756">
        <v>-357.41144098821928</v>
      </c>
      <c r="H62" s="1756">
        <v>-1131.0104604887238</v>
      </c>
      <c r="I62" s="1756">
        <v>2636.6566174654236</v>
      </c>
      <c r="J62" s="1756">
        <v>1859.5986204797155</v>
      </c>
      <c r="K62" s="1756">
        <v>1747.2281547546991</v>
      </c>
      <c r="L62" s="1756">
        <v>-1458.7555664940724</v>
      </c>
      <c r="M62" s="1769">
        <v>1571.1260322190888</v>
      </c>
    </row>
    <row r="63" spans="1:13" s="900" customFormat="1" ht="15" customHeight="1">
      <c r="A63" s="1770"/>
      <c r="B63" s="1768"/>
      <c r="C63" s="1756"/>
      <c r="D63" s="1771"/>
      <c r="E63" s="1756"/>
      <c r="F63" s="1756"/>
      <c r="G63" s="1756"/>
      <c r="H63" s="1756"/>
      <c r="I63" s="1756"/>
      <c r="J63" s="1756"/>
      <c r="K63" s="1756"/>
      <c r="L63" s="1756"/>
      <c r="M63" s="1769"/>
    </row>
    <row r="64" spans="1:13" s="900" customFormat="1" ht="15" customHeight="1">
      <c r="A64" s="1749" t="s">
        <v>1034</v>
      </c>
      <c r="B64" s="1768">
        <v>1526.2400111817983</v>
      </c>
      <c r="C64" s="1756">
        <v>6599.6738241703515</v>
      </c>
      <c r="D64" s="1756">
        <v>889.69710415019745</v>
      </c>
      <c r="E64" s="1756">
        <v>2364.1577039776157</v>
      </c>
      <c r="F64" s="1756">
        <v>-151.56455698338345</v>
      </c>
      <c r="G64" s="1756">
        <v>-475.8390493474044</v>
      </c>
      <c r="H64" s="1756">
        <v>-457.45592261465072</v>
      </c>
      <c r="I64" s="1756">
        <v>3449.0172329230545</v>
      </c>
      <c r="J64" s="1756">
        <v>-2298.7751630468342</v>
      </c>
      <c r="K64" s="1756">
        <v>487.98295570833534</v>
      </c>
      <c r="L64" s="1756">
        <v>574.4679335896617</v>
      </c>
      <c r="M64" s="1769">
        <v>-3361.2260523448313</v>
      </c>
    </row>
    <row r="65" spans="1:13" s="900" customFormat="1" ht="15" customHeight="1">
      <c r="A65" s="1766"/>
      <c r="B65" s="1772"/>
      <c r="C65" s="1773"/>
      <c r="D65" s="1771"/>
      <c r="E65" s="1759"/>
      <c r="F65" s="1773"/>
      <c r="G65" s="1773"/>
      <c r="H65" s="1773"/>
      <c r="I65" s="1773"/>
      <c r="J65" s="1773"/>
      <c r="K65" s="1773"/>
      <c r="L65" s="1773"/>
      <c r="M65" s="1774"/>
    </row>
    <row r="66" spans="1:13" s="900" customFormat="1" ht="15" customHeight="1">
      <c r="A66" s="1749" t="s">
        <v>1035</v>
      </c>
      <c r="B66" s="1772">
        <v>-1526.2400111817992</v>
      </c>
      <c r="C66" s="1773">
        <v>-6599.6738241703524</v>
      </c>
      <c r="D66" s="1756">
        <v>-889.69710415019836</v>
      </c>
      <c r="E66" s="1756">
        <v>-2364.1577039776093</v>
      </c>
      <c r="F66" s="1773">
        <v>151.5645569833853</v>
      </c>
      <c r="G66" s="1773">
        <v>475.83904934740804</v>
      </c>
      <c r="H66" s="1773">
        <v>457.45592261465117</v>
      </c>
      <c r="I66" s="1773">
        <v>-3449.0172329230541</v>
      </c>
      <c r="J66" s="1773">
        <v>2298.7751630468347</v>
      </c>
      <c r="K66" s="1773">
        <v>-487.98295570833363</v>
      </c>
      <c r="L66" s="1773">
        <v>-574.46793358966181</v>
      </c>
      <c r="M66" s="1774">
        <v>3361.2260523448304</v>
      </c>
    </row>
    <row r="67" spans="1:13" s="900" customFormat="1" ht="15" customHeight="1">
      <c r="A67" s="1743" t="s">
        <v>1036</v>
      </c>
      <c r="B67" s="1761">
        <v>-1526.2400111817992</v>
      </c>
      <c r="C67" s="1762">
        <v>-6599.6738241703524</v>
      </c>
      <c r="D67" s="1762">
        <v>-889.69710415019836</v>
      </c>
      <c r="E67" s="1759">
        <v>-2364.1577039776093</v>
      </c>
      <c r="F67" s="1762">
        <v>151.5645569833853</v>
      </c>
      <c r="G67" s="1762">
        <v>475.83904934740804</v>
      </c>
      <c r="H67" s="1762">
        <v>457.45592261465117</v>
      </c>
      <c r="I67" s="1762">
        <v>-3449.0172329230541</v>
      </c>
      <c r="J67" s="1762">
        <v>2298.7751630468347</v>
      </c>
      <c r="K67" s="1762">
        <v>-487.98295570833363</v>
      </c>
      <c r="L67" s="1762">
        <v>-574.46793358966181</v>
      </c>
      <c r="M67" s="1763">
        <v>3361.2260523448304</v>
      </c>
    </row>
    <row r="68" spans="1:13" s="900" customFormat="1" ht="15" customHeight="1">
      <c r="A68" s="1743" t="s">
        <v>1037</v>
      </c>
      <c r="B68" s="1761">
        <v>0</v>
      </c>
      <c r="C68" s="1762">
        <v>0</v>
      </c>
      <c r="D68" s="1759">
        <v>0</v>
      </c>
      <c r="E68" s="1762">
        <v>0</v>
      </c>
      <c r="F68" s="1762">
        <v>0</v>
      </c>
      <c r="G68" s="1762">
        <v>0</v>
      </c>
      <c r="H68" s="1762">
        <v>0</v>
      </c>
      <c r="I68" s="1762">
        <v>0</v>
      </c>
      <c r="J68" s="1762">
        <v>0</v>
      </c>
      <c r="K68" s="1762"/>
      <c r="L68" s="1762"/>
      <c r="M68" s="1763"/>
    </row>
    <row r="69" spans="1:13" s="900" customFormat="1" ht="15" customHeight="1">
      <c r="A69" s="1743" t="s">
        <v>1038</v>
      </c>
      <c r="B69" s="1761">
        <v>0</v>
      </c>
      <c r="C69" s="1762">
        <v>0</v>
      </c>
      <c r="D69" s="1759">
        <v>0</v>
      </c>
      <c r="E69" s="1762">
        <v>0</v>
      </c>
      <c r="F69" s="1762">
        <v>0</v>
      </c>
      <c r="G69" s="1762">
        <v>0</v>
      </c>
      <c r="H69" s="1762">
        <v>0</v>
      </c>
      <c r="I69" s="1762">
        <v>0</v>
      </c>
      <c r="J69" s="1762">
        <v>0</v>
      </c>
      <c r="K69" s="1762"/>
      <c r="L69" s="1762"/>
      <c r="M69" s="1763"/>
    </row>
    <row r="70" spans="1:13" ht="15" customHeight="1">
      <c r="A70" s="1775" t="s">
        <v>298</v>
      </c>
      <c r="B70" s="1776"/>
      <c r="C70" s="1777"/>
      <c r="D70" s="1777"/>
      <c r="E70" s="1777"/>
      <c r="F70" s="1777"/>
      <c r="G70" s="1777"/>
      <c r="H70" s="1777"/>
      <c r="I70" s="1777"/>
      <c r="J70" s="1777"/>
      <c r="K70" s="1777"/>
      <c r="L70" s="1777"/>
      <c r="M70" s="1778"/>
    </row>
    <row r="71" spans="1:13" ht="15" customHeight="1">
      <c r="A71" s="1725" t="s">
        <v>996</v>
      </c>
    </row>
    <row r="76" spans="1:13">
      <c r="B76" s="900"/>
      <c r="C76" s="900"/>
      <c r="D76" s="900"/>
      <c r="E76" s="900"/>
      <c r="F76" s="900"/>
      <c r="G76" s="900"/>
      <c r="H76" s="900"/>
      <c r="I76" s="900"/>
      <c r="J76" s="900"/>
      <c r="K76" s="900"/>
      <c r="L76" s="900"/>
      <c r="M76" s="900"/>
    </row>
    <row r="77" spans="1:13">
      <c r="B77" s="900"/>
      <c r="C77" s="900"/>
      <c r="D77" s="900"/>
      <c r="E77" s="900"/>
      <c r="F77" s="900"/>
      <c r="G77" s="900"/>
      <c r="H77" s="900"/>
      <c r="I77" s="900"/>
      <c r="J77" s="900"/>
      <c r="K77" s="900"/>
      <c r="L77" s="900"/>
      <c r="M77" s="900"/>
    </row>
    <row r="78" spans="1:13"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</row>
    <row r="79" spans="1:13">
      <c r="B79" s="900"/>
      <c r="C79" s="900"/>
      <c r="D79" s="900"/>
      <c r="E79" s="900"/>
      <c r="F79" s="900"/>
      <c r="G79" s="900"/>
      <c r="H79" s="900"/>
      <c r="I79" s="900"/>
      <c r="J79" s="900"/>
      <c r="K79" s="900"/>
      <c r="L79" s="900"/>
      <c r="M79" s="900"/>
    </row>
  </sheetData>
  <mergeCells count="10">
    <mergeCell ref="A1:M1"/>
    <mergeCell ref="A3:M3"/>
    <mergeCell ref="A6:A7"/>
    <mergeCell ref="B6:B7"/>
    <mergeCell ref="C6:C7"/>
    <mergeCell ref="D6:D7"/>
    <mergeCell ref="E6:E7"/>
    <mergeCell ref="F6:I6"/>
    <mergeCell ref="J6:J7"/>
    <mergeCell ref="K6:M6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V42"/>
  <sheetViews>
    <sheetView tabSelected="1" view="pageBreakPreview" topLeftCell="A22" zoomScale="115" zoomScaleNormal="85" zoomScaleSheetLayoutView="115" workbookViewId="0">
      <selection activeCell="D30" sqref="D30"/>
    </sheetView>
  </sheetViews>
  <sheetFormatPr defaultColWidth="9.140625" defaultRowHeight="15.75"/>
  <cols>
    <col min="1" max="1" width="7.85546875" style="1144" customWidth="1"/>
    <col min="2" max="3" width="14.7109375" style="1079" customWidth="1"/>
    <col min="4" max="4" width="11.85546875" style="1128" bestFit="1" customWidth="1"/>
    <col min="5" max="6" width="14.7109375" style="1079" customWidth="1"/>
    <col min="7" max="7" width="6.28515625" style="1128" customWidth="1"/>
    <col min="8" max="8" width="11.5703125" style="1081" customWidth="1"/>
    <col min="9" max="9" width="6.28515625" style="1130" customWidth="1"/>
    <col min="10" max="10" width="13.28515625" style="1081" customWidth="1"/>
    <col min="11" max="11" width="6.28515625" style="1130" customWidth="1"/>
    <col min="12" max="12" width="13.28515625" style="1081" customWidth="1"/>
    <col min="13" max="13" width="6.28515625" style="1128" customWidth="1"/>
    <col min="14" max="14" width="8.7109375" style="1131" customWidth="1"/>
    <col min="15" max="15" width="6.7109375" style="1131" customWidth="1"/>
    <col min="16" max="16" width="12.7109375" style="1081" customWidth="1"/>
    <col min="17" max="17" width="6.28515625" style="1128" customWidth="1"/>
    <col min="18" max="18" width="8.7109375" style="1133" customWidth="1"/>
    <col min="19" max="19" width="6.7109375" style="1133" customWidth="1"/>
    <col min="20" max="20" width="8.42578125" style="1133" bestFit="1" customWidth="1"/>
    <col min="21" max="21" width="6.85546875" style="1133" customWidth="1"/>
    <col min="22" max="22" width="20" style="1085" customWidth="1"/>
    <col min="23" max="16384" width="9.140625" style="279"/>
  </cols>
  <sheetData>
    <row r="1" spans="1:22" s="1073" customFormat="1" ht="19.5" thickBot="1">
      <c r="A1" s="2045" t="s">
        <v>673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5"/>
      <c r="N1" s="2045"/>
      <c r="O1" s="2045"/>
      <c r="P1" s="2045"/>
      <c r="Q1" s="2045"/>
      <c r="R1" s="2045"/>
      <c r="S1" s="2045"/>
      <c r="T1" s="2045"/>
      <c r="U1" s="2045"/>
      <c r="V1" s="2045"/>
    </row>
    <row r="2" spans="1:22" s="1073" customFormat="1" ht="15" customHeight="1">
      <c r="A2" s="1074"/>
      <c r="B2" s="1075"/>
      <c r="C2" s="1075"/>
      <c r="D2" s="1076"/>
      <c r="E2" s="1075"/>
      <c r="F2" s="1075"/>
      <c r="G2" s="1076"/>
      <c r="H2" s="1075"/>
      <c r="I2" s="1076"/>
      <c r="J2" s="1075"/>
      <c r="K2" s="1076"/>
      <c r="L2" s="1075"/>
      <c r="M2" s="1076"/>
      <c r="N2" s="1077"/>
      <c r="O2" s="1077"/>
      <c r="P2" s="1075"/>
      <c r="Q2" s="1076"/>
      <c r="R2" s="1077"/>
      <c r="S2" s="1077"/>
      <c r="T2" s="1077"/>
      <c r="U2" s="1077"/>
      <c r="V2" s="1075"/>
    </row>
    <row r="3" spans="1:22" ht="21">
      <c r="A3" s="2149" t="s">
        <v>701</v>
      </c>
      <c r="B3" s="2149"/>
      <c r="C3" s="2149"/>
      <c r="D3" s="2149"/>
      <c r="E3" s="2149"/>
      <c r="F3" s="2149"/>
      <c r="G3" s="2149"/>
      <c r="H3" s="2149"/>
      <c r="I3" s="2149"/>
      <c r="J3" s="2149"/>
      <c r="K3" s="2149"/>
      <c r="L3" s="2149"/>
      <c r="M3" s="2149"/>
      <c r="N3" s="2149"/>
      <c r="O3" s="2149"/>
      <c r="P3" s="2149"/>
      <c r="Q3" s="2149"/>
      <c r="R3" s="2149"/>
      <c r="S3" s="2149"/>
      <c r="T3" s="2149"/>
      <c r="U3" s="2149"/>
      <c r="V3" s="2149"/>
    </row>
    <row r="4" spans="1:22" ht="15" customHeight="1">
      <c r="A4" s="1078"/>
      <c r="D4" s="1080"/>
      <c r="G4" s="1080"/>
      <c r="I4" s="1082"/>
      <c r="K4" s="1082"/>
      <c r="M4" s="1080"/>
      <c r="N4" s="1083"/>
      <c r="O4" s="1083"/>
      <c r="Q4" s="1080"/>
      <c r="R4" s="1084"/>
      <c r="S4" s="1084"/>
      <c r="T4" s="1084"/>
      <c r="U4" s="1084"/>
    </row>
    <row r="5" spans="1:22" ht="15" customHeight="1">
      <c r="A5" s="1086" t="s">
        <v>702</v>
      </c>
      <c r="B5" s="1087"/>
      <c r="C5" s="1087"/>
      <c r="D5" s="1088"/>
      <c r="E5" s="1087"/>
      <c r="F5" s="1087"/>
      <c r="G5" s="1088"/>
      <c r="H5" s="1089"/>
      <c r="I5" s="1090"/>
      <c r="J5" s="1089"/>
      <c r="K5" s="1090"/>
      <c r="L5" s="1089"/>
      <c r="M5" s="1088"/>
      <c r="N5" s="1091"/>
      <c r="O5" s="1091"/>
      <c r="P5" s="1089"/>
      <c r="Q5" s="1088"/>
      <c r="R5" s="1092"/>
      <c r="S5" s="1092"/>
      <c r="T5" s="1092"/>
      <c r="U5" s="1092"/>
      <c r="V5" s="1093"/>
    </row>
    <row r="6" spans="1:22" s="1095" customFormat="1" ht="26.25" customHeight="1">
      <c r="A6" s="1094"/>
      <c r="B6" s="2150" t="s">
        <v>693</v>
      </c>
      <c r="C6" s="2153" t="s">
        <v>703</v>
      </c>
      <c r="D6" s="2154"/>
      <c r="E6" s="2154"/>
      <c r="F6" s="2154"/>
      <c r="G6" s="2154"/>
      <c r="H6" s="2154"/>
      <c r="I6" s="2154"/>
      <c r="J6" s="2154"/>
      <c r="K6" s="2154"/>
      <c r="L6" s="2154"/>
      <c r="M6" s="2154"/>
      <c r="N6" s="2154"/>
      <c r="O6" s="2154"/>
      <c r="P6" s="2154"/>
      <c r="Q6" s="2154"/>
      <c r="R6" s="2154"/>
      <c r="S6" s="2154"/>
      <c r="T6" s="2154"/>
      <c r="U6" s="2154"/>
      <c r="V6" s="2155"/>
    </row>
    <row r="7" spans="1:22" s="1095" customFormat="1" ht="26.25" customHeight="1">
      <c r="A7" s="1096"/>
      <c r="B7" s="2151"/>
      <c r="C7" s="2156" t="s">
        <v>704</v>
      </c>
      <c r="D7" s="2157"/>
      <c r="E7" s="2160" t="s">
        <v>705</v>
      </c>
      <c r="F7" s="2161"/>
      <c r="G7" s="2161"/>
      <c r="H7" s="2161"/>
      <c r="I7" s="2161"/>
      <c r="J7" s="2161"/>
      <c r="K7" s="2161"/>
      <c r="L7" s="2161"/>
      <c r="M7" s="2161"/>
      <c r="N7" s="2161"/>
      <c r="O7" s="2161"/>
      <c r="P7" s="2161"/>
      <c r="Q7" s="2161"/>
      <c r="R7" s="2161"/>
      <c r="S7" s="2161"/>
      <c r="T7" s="2161"/>
      <c r="U7" s="2162"/>
      <c r="V7" s="2163" t="s">
        <v>682</v>
      </c>
    </row>
    <row r="8" spans="1:22" s="1095" customFormat="1" ht="26.25" customHeight="1">
      <c r="A8" s="1096"/>
      <c r="B8" s="2152"/>
      <c r="C8" s="2158"/>
      <c r="D8" s="2159"/>
      <c r="E8" s="1097" t="s">
        <v>504</v>
      </c>
      <c r="F8" s="2153" t="s">
        <v>695</v>
      </c>
      <c r="G8" s="2155"/>
      <c r="H8" s="2147" t="s">
        <v>678</v>
      </c>
      <c r="I8" s="2148"/>
      <c r="J8" s="2147" t="s">
        <v>679</v>
      </c>
      <c r="K8" s="2148"/>
      <c r="L8" s="2147" t="s">
        <v>697</v>
      </c>
      <c r="M8" s="2148"/>
      <c r="N8" s="2147" t="s">
        <v>706</v>
      </c>
      <c r="O8" s="2148"/>
      <c r="P8" s="2147" t="s">
        <v>698</v>
      </c>
      <c r="Q8" s="2148"/>
      <c r="R8" s="2147" t="s">
        <v>707</v>
      </c>
      <c r="S8" s="2148"/>
      <c r="T8" s="2147" t="s">
        <v>708</v>
      </c>
      <c r="U8" s="2148"/>
      <c r="V8" s="2164"/>
    </row>
    <row r="9" spans="1:22" s="1095" customFormat="1" ht="26.25" customHeight="1">
      <c r="A9" s="1098"/>
      <c r="B9" s="1099" t="s">
        <v>709</v>
      </c>
      <c r="C9" s="1097" t="s">
        <v>710</v>
      </c>
      <c r="D9" s="1100" t="s">
        <v>711</v>
      </c>
      <c r="E9" s="1097" t="s">
        <v>709</v>
      </c>
      <c r="F9" s="1097" t="s">
        <v>709</v>
      </c>
      <c r="G9" s="1100" t="s">
        <v>711</v>
      </c>
      <c r="H9" s="1097" t="s">
        <v>709</v>
      </c>
      <c r="I9" s="1100" t="s">
        <v>711</v>
      </c>
      <c r="J9" s="1097" t="s">
        <v>709</v>
      </c>
      <c r="K9" s="1100" t="s">
        <v>711</v>
      </c>
      <c r="L9" s="1097" t="s">
        <v>709</v>
      </c>
      <c r="M9" s="1100" t="s">
        <v>711</v>
      </c>
      <c r="N9" s="1101" t="s">
        <v>709</v>
      </c>
      <c r="O9" s="1101" t="s">
        <v>711</v>
      </c>
      <c r="P9" s="1097" t="s">
        <v>709</v>
      </c>
      <c r="Q9" s="1100" t="s">
        <v>711</v>
      </c>
      <c r="R9" s="1101" t="s">
        <v>709</v>
      </c>
      <c r="S9" s="1101" t="s">
        <v>711</v>
      </c>
      <c r="T9" s="1097" t="s">
        <v>709</v>
      </c>
      <c r="U9" s="1100" t="s">
        <v>711</v>
      </c>
      <c r="V9" s="1097" t="s">
        <v>709</v>
      </c>
    </row>
    <row r="10" spans="1:22" s="1110" customFormat="1" ht="15" customHeight="1">
      <c r="A10" s="1102">
        <v>43435</v>
      </c>
      <c r="B10" s="1103">
        <v>10926275.145048974</v>
      </c>
      <c r="C10" s="1104">
        <v>3521623.12633768</v>
      </c>
      <c r="D10" s="1105">
        <v>8.6044483451776799</v>
      </c>
      <c r="E10" s="1104">
        <v>7215579.1307112938</v>
      </c>
      <c r="F10" s="1104">
        <v>1202700</v>
      </c>
      <c r="G10" s="1106">
        <v>5.2746995510102277</v>
      </c>
      <c r="H10" s="1104" t="s">
        <v>686</v>
      </c>
      <c r="I10" s="1107" t="s">
        <v>686</v>
      </c>
      <c r="J10" s="1104">
        <v>782321.46983774006</v>
      </c>
      <c r="K10" s="1106">
        <v>9.2803270377722349</v>
      </c>
      <c r="L10" s="1104">
        <v>3867393.47187354</v>
      </c>
      <c r="M10" s="1105">
        <v>7.7802142843408379</v>
      </c>
      <c r="N10" s="1108" t="s">
        <v>686</v>
      </c>
      <c r="O10" s="1108" t="s">
        <v>686</v>
      </c>
      <c r="P10" s="1104">
        <v>1363164.1890000098</v>
      </c>
      <c r="Q10" s="1105">
        <v>0</v>
      </c>
      <c r="R10" s="1108" t="s">
        <v>686</v>
      </c>
      <c r="S10" s="1108" t="s">
        <v>686</v>
      </c>
      <c r="T10" s="1105">
        <v>0</v>
      </c>
      <c r="U10" s="1105">
        <v>0</v>
      </c>
      <c r="V10" s="1109">
        <v>189072.88800000001</v>
      </c>
    </row>
    <row r="11" spans="1:22" s="1110" customFormat="1" ht="15" customHeight="1">
      <c r="A11" s="1102">
        <v>43800</v>
      </c>
      <c r="B11" s="1104">
        <v>11846564.589805536</v>
      </c>
      <c r="C11" s="1104">
        <v>3418560.0645053</v>
      </c>
      <c r="D11" s="1105">
        <v>9.7666253583294633</v>
      </c>
      <c r="E11" s="1104">
        <v>8212783.318300236</v>
      </c>
      <c r="F11" s="1104">
        <v>1202700</v>
      </c>
      <c r="G11" s="1106">
        <v>5.2746995510102277</v>
      </c>
      <c r="H11" s="1104" t="s">
        <v>686</v>
      </c>
      <c r="I11" s="1107" t="s">
        <v>686</v>
      </c>
      <c r="J11" s="1104">
        <v>710896.94456555997</v>
      </c>
      <c r="K11" s="1106">
        <v>9.5512803627031744</v>
      </c>
      <c r="L11" s="1104">
        <v>4969022.1847346695</v>
      </c>
      <c r="M11" s="1105">
        <v>8.1093526222917944</v>
      </c>
      <c r="N11" s="1108" t="s">
        <v>686</v>
      </c>
      <c r="O11" s="1108" t="s">
        <v>686</v>
      </c>
      <c r="P11" s="1104">
        <v>1330164.1890000098</v>
      </c>
      <c r="Q11" s="1105">
        <v>0</v>
      </c>
      <c r="R11" s="1108" t="s">
        <v>686</v>
      </c>
      <c r="S11" s="1108" t="s">
        <v>686</v>
      </c>
      <c r="T11" s="1105">
        <v>0</v>
      </c>
      <c r="U11" s="1105">
        <v>0</v>
      </c>
      <c r="V11" s="1109">
        <v>215221.20699999999</v>
      </c>
    </row>
    <row r="12" spans="1:22" s="1110" customFormat="1" ht="15" customHeight="1">
      <c r="A12" s="1102">
        <v>44166</v>
      </c>
      <c r="B12" s="1104">
        <v>14663210.581681639</v>
      </c>
      <c r="C12" s="1111">
        <v>2927277.0460747899</v>
      </c>
      <c r="D12" s="1105">
        <v>10.210675642500107</v>
      </c>
      <c r="E12" s="1104">
        <v>10679995.177606851</v>
      </c>
      <c r="F12" s="1104">
        <v>1202700</v>
      </c>
      <c r="G12" s="1106">
        <v>5.2746995510102277</v>
      </c>
      <c r="H12" s="1104">
        <v>319362.79177659994</v>
      </c>
      <c r="I12" s="1105">
        <v>10.716526300914341</v>
      </c>
      <c r="J12" s="1104">
        <v>678219.62108701002</v>
      </c>
      <c r="K12" s="1106">
        <v>9.603333687284243</v>
      </c>
      <c r="L12" s="1104">
        <v>7193548.5757432301</v>
      </c>
      <c r="M12" s="1105">
        <v>8.9419657543767492</v>
      </c>
      <c r="N12" s="1108" t="s">
        <v>686</v>
      </c>
      <c r="O12" s="1108" t="s">
        <v>686</v>
      </c>
      <c r="P12" s="1104">
        <v>1286164.1890000098</v>
      </c>
      <c r="Q12" s="1105">
        <v>0</v>
      </c>
      <c r="R12" s="1108" t="s">
        <v>686</v>
      </c>
      <c r="S12" s="1108" t="s">
        <v>686</v>
      </c>
      <c r="T12" s="1105">
        <v>0</v>
      </c>
      <c r="U12" s="1105">
        <v>0</v>
      </c>
      <c r="V12" s="1109">
        <v>1055938.358</v>
      </c>
    </row>
    <row r="13" spans="1:22" s="1110" customFormat="1" ht="15" customHeight="1">
      <c r="A13" s="1102">
        <v>44531</v>
      </c>
      <c r="B13" s="1104">
        <v>15457733.302000001</v>
      </c>
      <c r="C13" s="1104">
        <v>2102537.9500000002</v>
      </c>
      <c r="D13" s="1105">
        <v>9.9613125600078547</v>
      </c>
      <c r="E13" s="1104">
        <v>12214633.1</v>
      </c>
      <c r="F13" s="1104">
        <v>1202700</v>
      </c>
      <c r="G13" s="1106">
        <v>5.2746239710651039</v>
      </c>
      <c r="H13" s="1104">
        <v>143727.22</v>
      </c>
      <c r="I13" s="1105">
        <v>9.2899999999999991</v>
      </c>
      <c r="J13" s="1104">
        <v>607459.71</v>
      </c>
      <c r="K13" s="1106">
        <v>10.030000000000001</v>
      </c>
      <c r="L13" s="1104">
        <v>9056004.9699999988</v>
      </c>
      <c r="M13" s="1105">
        <v>9.2290391919520154</v>
      </c>
      <c r="N13" s="1108" t="s">
        <v>686</v>
      </c>
      <c r="O13" s="1108" t="s">
        <v>686</v>
      </c>
      <c r="P13" s="1104">
        <v>1204741.2</v>
      </c>
      <c r="Q13" s="1105">
        <v>0</v>
      </c>
      <c r="R13" s="1108" t="s">
        <v>686</v>
      </c>
      <c r="S13" s="1108" t="s">
        <v>686</v>
      </c>
      <c r="T13" s="1105">
        <v>0</v>
      </c>
      <c r="U13" s="1105">
        <v>0</v>
      </c>
      <c r="V13" s="1109">
        <v>1140562.2520000001</v>
      </c>
    </row>
    <row r="14" spans="1:22" s="1110" customFormat="1" ht="15" customHeight="1">
      <c r="A14" s="1112"/>
      <c r="B14" s="1104"/>
      <c r="C14" s="1104"/>
      <c r="D14" s="1105"/>
      <c r="E14" s="1104"/>
      <c r="F14" s="1104"/>
      <c r="G14" s="1106"/>
      <c r="H14" s="1104"/>
      <c r="I14" s="1105"/>
      <c r="J14" s="1104"/>
      <c r="K14" s="1106"/>
      <c r="L14" s="1104"/>
      <c r="M14" s="1105"/>
      <c r="N14" s="1108"/>
      <c r="O14" s="1108"/>
      <c r="P14" s="1104"/>
      <c r="Q14" s="1105"/>
      <c r="R14" s="1108"/>
      <c r="S14" s="1108"/>
      <c r="T14" s="1105"/>
      <c r="U14" s="1105"/>
      <c r="V14" s="1109"/>
    </row>
    <row r="15" spans="1:22" s="1110" customFormat="1" ht="15" customHeight="1">
      <c r="A15" s="1113">
        <v>2021</v>
      </c>
      <c r="B15" s="1104"/>
      <c r="C15" s="1104"/>
      <c r="D15" s="1105"/>
      <c r="E15" s="1104"/>
      <c r="F15" s="1104"/>
      <c r="G15" s="1106"/>
      <c r="H15" s="1104"/>
      <c r="I15" s="1105"/>
      <c r="J15" s="1104"/>
      <c r="K15" s="1106"/>
      <c r="L15" s="1104"/>
      <c r="M15" s="1105"/>
      <c r="N15" s="1108"/>
      <c r="O15" s="1108"/>
      <c r="P15" s="1104"/>
      <c r="Q15" s="1105"/>
      <c r="R15" s="1108"/>
      <c r="S15" s="1108"/>
      <c r="T15" s="1105"/>
      <c r="U15" s="1105"/>
      <c r="V15" s="1109"/>
    </row>
    <row r="16" spans="1:22" s="1110" customFormat="1" ht="15" customHeight="1">
      <c r="A16" s="1114" t="s">
        <v>646</v>
      </c>
      <c r="B16" s="1115">
        <v>15799830.198727736</v>
      </c>
      <c r="C16" s="1115">
        <v>3446623.7064843802</v>
      </c>
      <c r="D16" s="1116">
        <v>9.9318337882059016</v>
      </c>
      <c r="E16" s="1115">
        <v>11339383.434243355</v>
      </c>
      <c r="F16" s="1115">
        <v>1202700</v>
      </c>
      <c r="G16" s="1117">
        <v>5.2746995510102277</v>
      </c>
      <c r="H16" s="1115">
        <v>463090.00758369995</v>
      </c>
      <c r="I16" s="1116">
        <v>10.276983784593938</v>
      </c>
      <c r="J16" s="1115">
        <v>678219.62108701002</v>
      </c>
      <c r="K16" s="1117">
        <v>9.603333687284243</v>
      </c>
      <c r="L16" s="1115">
        <v>7724209.6165726399</v>
      </c>
      <c r="M16" s="1116">
        <v>8.960023314506584</v>
      </c>
      <c r="N16" s="1118" t="s">
        <v>686</v>
      </c>
      <c r="O16" s="1118" t="s">
        <v>686</v>
      </c>
      <c r="P16" s="1115">
        <v>1271164.1890000098</v>
      </c>
      <c r="Q16" s="1116">
        <v>0</v>
      </c>
      <c r="R16" s="1118" t="s">
        <v>686</v>
      </c>
      <c r="S16" s="1118" t="s">
        <v>686</v>
      </c>
      <c r="T16" s="1116">
        <v>0</v>
      </c>
      <c r="U16" s="1116">
        <v>0</v>
      </c>
      <c r="V16" s="1119">
        <v>1013823.058</v>
      </c>
    </row>
    <row r="17" spans="1:22" s="1110" customFormat="1" ht="15" customHeight="1">
      <c r="A17" s="1114" t="s">
        <v>647</v>
      </c>
      <c r="B17" s="1115">
        <v>15707552.606860487</v>
      </c>
      <c r="C17" s="1115">
        <v>3474705.0729660504</v>
      </c>
      <c r="D17" s="1116">
        <v>9.337215262658308</v>
      </c>
      <c r="E17" s="1115">
        <v>11197627.634894436</v>
      </c>
      <c r="F17" s="1115">
        <v>1202700</v>
      </c>
      <c r="G17" s="1117">
        <v>5.2746995510102277</v>
      </c>
      <c r="H17" s="1115">
        <v>143727.2158071</v>
      </c>
      <c r="I17" s="1116">
        <v>9.2922409735875977</v>
      </c>
      <c r="J17" s="1115">
        <v>562568.46006019996</v>
      </c>
      <c r="K17" s="1117">
        <v>9.5963203940915296</v>
      </c>
      <c r="L17" s="1115">
        <v>8083890.7700271299</v>
      </c>
      <c r="M17" s="1116">
        <v>9.0234602277429925</v>
      </c>
      <c r="N17" s="1118" t="s">
        <v>686</v>
      </c>
      <c r="O17" s="1118" t="s">
        <v>686</v>
      </c>
      <c r="P17" s="1115">
        <v>1204741.1890000098</v>
      </c>
      <c r="Q17" s="1116">
        <v>0</v>
      </c>
      <c r="R17" s="1118" t="s">
        <v>686</v>
      </c>
      <c r="S17" s="1118" t="s">
        <v>686</v>
      </c>
      <c r="T17" s="1116">
        <v>0</v>
      </c>
      <c r="U17" s="1116">
        <v>0</v>
      </c>
      <c r="V17" s="1119">
        <v>1035219.899</v>
      </c>
    </row>
    <row r="18" spans="1:22" s="1110" customFormat="1" ht="15" customHeight="1">
      <c r="A18" s="1114" t="s">
        <v>648</v>
      </c>
      <c r="B18" s="1115">
        <v>15339963.25027138</v>
      </c>
      <c r="C18" s="1115">
        <v>2741175.7564680101</v>
      </c>
      <c r="D18" s="1116">
        <v>9.5648068227670837</v>
      </c>
      <c r="E18" s="1115">
        <v>11544107.40880337</v>
      </c>
      <c r="F18" s="1115">
        <v>1202700</v>
      </c>
      <c r="G18" s="1117">
        <v>5.2746995510102277</v>
      </c>
      <c r="H18" s="1115">
        <v>143727.2158071</v>
      </c>
      <c r="I18" s="1116">
        <v>9.2922409735875977</v>
      </c>
      <c r="J18" s="1115">
        <v>479708.14726328</v>
      </c>
      <c r="K18" s="1117">
        <v>9.8533025667559198</v>
      </c>
      <c r="L18" s="1115">
        <v>8513230.8567329794</v>
      </c>
      <c r="M18" s="1116">
        <v>9.1473204323594022</v>
      </c>
      <c r="N18" s="1118" t="s">
        <v>686</v>
      </c>
      <c r="O18" s="1118" t="s">
        <v>686</v>
      </c>
      <c r="P18" s="1115">
        <v>1204741.1890000098</v>
      </c>
      <c r="Q18" s="1116">
        <v>0</v>
      </c>
      <c r="R18" s="1118" t="s">
        <v>686</v>
      </c>
      <c r="S18" s="1118" t="s">
        <v>686</v>
      </c>
      <c r="T18" s="1116">
        <v>0</v>
      </c>
      <c r="U18" s="1116">
        <v>0</v>
      </c>
      <c r="V18" s="1119">
        <v>1054680.085</v>
      </c>
    </row>
    <row r="19" spans="1:22" s="1110" customFormat="1" ht="15" customHeight="1">
      <c r="A19" s="1114" t="s">
        <v>649</v>
      </c>
      <c r="B19" s="1115">
        <v>15457733.302000001</v>
      </c>
      <c r="C19" s="1115">
        <v>2102537.9500000002</v>
      </c>
      <c r="D19" s="1116">
        <v>9.9613125600078547</v>
      </c>
      <c r="E19" s="1115">
        <v>12214633.1</v>
      </c>
      <c r="F19" s="1115">
        <v>1202700</v>
      </c>
      <c r="G19" s="1117">
        <v>5.2746239710651039</v>
      </c>
      <c r="H19" s="1115">
        <v>143727.22</v>
      </c>
      <c r="I19" s="1116">
        <v>9.2899999999999991</v>
      </c>
      <c r="J19" s="1115">
        <v>607459.71</v>
      </c>
      <c r="K19" s="1117">
        <v>10.030000000000001</v>
      </c>
      <c r="L19" s="1115">
        <v>9056004.9699999988</v>
      </c>
      <c r="M19" s="1116">
        <v>9.2290391919520154</v>
      </c>
      <c r="N19" s="1118" t="s">
        <v>686</v>
      </c>
      <c r="O19" s="1118" t="s">
        <v>686</v>
      </c>
      <c r="P19" s="1115">
        <v>1204741.2</v>
      </c>
      <c r="Q19" s="1116">
        <v>0</v>
      </c>
      <c r="R19" s="1118" t="s">
        <v>686</v>
      </c>
      <c r="S19" s="1118" t="s">
        <v>686</v>
      </c>
      <c r="T19" s="1116">
        <v>0</v>
      </c>
      <c r="U19" s="1116">
        <v>0</v>
      </c>
      <c r="V19" s="1119">
        <v>1140562.2520000001</v>
      </c>
    </row>
    <row r="20" spans="1:22" s="1110" customFormat="1" ht="15" customHeight="1">
      <c r="A20" s="1112"/>
      <c r="B20" s="1104"/>
      <c r="C20" s="1104"/>
      <c r="D20" s="1105"/>
      <c r="E20" s="1104"/>
      <c r="F20" s="1104"/>
      <c r="G20" s="1106"/>
      <c r="H20" s="1104"/>
      <c r="I20" s="1106"/>
      <c r="J20" s="1104"/>
      <c r="K20" s="1106"/>
      <c r="L20" s="1104"/>
      <c r="M20" s="1106"/>
      <c r="N20" s="1108"/>
      <c r="O20" s="1108"/>
      <c r="P20" s="1104"/>
      <c r="Q20" s="1106"/>
      <c r="R20" s="1108"/>
      <c r="S20" s="1108"/>
      <c r="T20" s="1106"/>
      <c r="U20" s="1106"/>
      <c r="V20" s="1109"/>
    </row>
    <row r="21" spans="1:22" s="1110" customFormat="1" ht="15" customHeight="1">
      <c r="A21" s="1113">
        <v>2022</v>
      </c>
      <c r="B21" s="1104"/>
      <c r="C21" s="1104"/>
      <c r="D21" s="1105"/>
      <c r="E21" s="1104"/>
      <c r="F21" s="1104"/>
      <c r="G21" s="1106"/>
      <c r="H21" s="1104"/>
      <c r="I21" s="1106"/>
      <c r="J21" s="1104"/>
      <c r="K21" s="1106"/>
      <c r="L21" s="1104"/>
      <c r="M21" s="1106"/>
      <c r="N21" s="1108"/>
      <c r="O21" s="1108"/>
      <c r="P21" s="1104"/>
      <c r="Q21" s="1106"/>
      <c r="R21" s="1108"/>
      <c r="S21" s="1108"/>
      <c r="T21" s="1106"/>
      <c r="U21" s="1106"/>
      <c r="V21" s="1109"/>
    </row>
    <row r="22" spans="1:22" s="1110" customFormat="1" ht="15" customHeight="1">
      <c r="A22" s="1114" t="s">
        <v>646</v>
      </c>
      <c r="B22" s="1115">
        <v>14866596.895499654</v>
      </c>
      <c r="C22" s="1115">
        <v>1432855.4764413401</v>
      </c>
      <c r="D22" s="1116">
        <v>11.573772601897025</v>
      </c>
      <c r="E22" s="1115">
        <v>12354138.123058314</v>
      </c>
      <c r="F22" s="1115">
        <v>1202700</v>
      </c>
      <c r="G22" s="1117">
        <v>5.2746995510102277</v>
      </c>
      <c r="H22" s="1115">
        <v>46898.369111</v>
      </c>
      <c r="I22" s="1116">
        <v>10.645243052716792</v>
      </c>
      <c r="J22" s="1115">
        <v>607837.27073770005</v>
      </c>
      <c r="K22" s="1117">
        <v>10.464782252139246</v>
      </c>
      <c r="L22" s="1115">
        <v>9296961.2942096107</v>
      </c>
      <c r="M22" s="1116">
        <v>9.3186082795511957</v>
      </c>
      <c r="N22" s="1118" t="s">
        <v>686</v>
      </c>
      <c r="O22" s="1118" t="s">
        <v>686</v>
      </c>
      <c r="P22" s="1115">
        <v>1199741.1890000098</v>
      </c>
      <c r="Q22" s="1116">
        <v>0</v>
      </c>
      <c r="R22" s="1118" t="s">
        <v>686</v>
      </c>
      <c r="S22" s="1118" t="s">
        <v>686</v>
      </c>
      <c r="T22" s="1116">
        <v>0</v>
      </c>
      <c r="U22" s="1116">
        <v>0</v>
      </c>
      <c r="V22" s="1119">
        <v>1079603.2960000001</v>
      </c>
    </row>
    <row r="23" spans="1:22" s="1110" customFormat="1" ht="15" customHeight="1">
      <c r="A23" s="1114" t="s">
        <v>647</v>
      </c>
      <c r="B23" s="1115">
        <v>15793704.811069433</v>
      </c>
      <c r="C23" s="1115">
        <v>1796203.7363776201</v>
      </c>
      <c r="D23" s="1116">
        <v>13.667309871172593</v>
      </c>
      <c r="E23" s="1115">
        <v>12895227.074691813</v>
      </c>
      <c r="F23" s="1115">
        <v>1202700</v>
      </c>
      <c r="G23" s="1117">
        <v>5.2746995510102277</v>
      </c>
      <c r="H23" s="1115">
        <v>71026.079983300006</v>
      </c>
      <c r="I23" s="1116">
        <v>13.226161099471753</v>
      </c>
      <c r="J23" s="1115">
        <v>990803.21302140004</v>
      </c>
      <c r="K23" s="1117">
        <v>11.480701638430915</v>
      </c>
      <c r="L23" s="1115">
        <v>9459128.9926871117</v>
      </c>
      <c r="M23" s="1116">
        <v>9.5022359023777057</v>
      </c>
      <c r="N23" s="1118" t="s">
        <v>686</v>
      </c>
      <c r="O23" s="1118" t="s">
        <v>686</v>
      </c>
      <c r="P23" s="1115">
        <v>1171568.7890000099</v>
      </c>
      <c r="Q23" s="1116">
        <v>0</v>
      </c>
      <c r="R23" s="1118" t="s">
        <v>686</v>
      </c>
      <c r="S23" s="1118" t="s">
        <v>686</v>
      </c>
      <c r="T23" s="1116">
        <v>0</v>
      </c>
      <c r="U23" s="1116">
        <v>0</v>
      </c>
      <c r="V23" s="1119">
        <v>1102274</v>
      </c>
    </row>
    <row r="24" spans="1:22" s="1110" customFormat="1" ht="15" customHeight="1">
      <c r="A24" s="1114" t="s">
        <v>648</v>
      </c>
      <c r="B24" s="1115">
        <v>16701669.868931836</v>
      </c>
      <c r="C24" s="1115">
        <v>1722178.63678252</v>
      </c>
      <c r="D24" s="1116">
        <v>14.913888625853691</v>
      </c>
      <c r="E24" s="1115">
        <v>13873301.153149316</v>
      </c>
      <c r="F24" s="1115">
        <v>1202700</v>
      </c>
      <c r="G24" s="1117">
        <v>5.2746743576951873</v>
      </c>
      <c r="H24" s="1115">
        <v>175875.56827710001</v>
      </c>
      <c r="I24" s="1116">
        <v>13.547377392451697</v>
      </c>
      <c r="J24" s="1115">
        <v>824880.64186810004</v>
      </c>
      <c r="K24" s="1117">
        <v>12.486391114330628</v>
      </c>
      <c r="L24" s="1115">
        <v>10341879.509616012</v>
      </c>
      <c r="M24" s="1116">
        <v>9.7875858528261031</v>
      </c>
      <c r="N24" s="1118"/>
      <c r="O24" s="1118"/>
      <c r="P24" s="1115">
        <v>1170868.7890000099</v>
      </c>
      <c r="Q24" s="1116">
        <v>0</v>
      </c>
      <c r="R24" s="1118"/>
      <c r="S24" s="1118"/>
      <c r="T24" s="1115">
        <v>157096.64438810002</v>
      </c>
      <c r="U24" s="1116">
        <v>12.171402901466069</v>
      </c>
      <c r="V24" s="1119">
        <v>1106190.0789999999</v>
      </c>
    </row>
    <row r="25" spans="1:22" s="1110" customFormat="1" ht="15" customHeight="1">
      <c r="A25" s="1112"/>
      <c r="B25" s="1115"/>
      <c r="C25" s="1115"/>
      <c r="D25" s="1116"/>
      <c r="E25" s="1115"/>
      <c r="F25" s="1115"/>
      <c r="G25" s="1117"/>
      <c r="H25" s="1115"/>
      <c r="I25" s="1117"/>
      <c r="J25" s="1115"/>
      <c r="K25" s="1117"/>
      <c r="L25" s="1115"/>
      <c r="M25" s="1117"/>
      <c r="N25" s="1118"/>
      <c r="O25" s="1118"/>
      <c r="P25" s="1115"/>
      <c r="Q25" s="1117"/>
      <c r="R25" s="1118"/>
      <c r="S25" s="1118"/>
      <c r="T25" s="1117"/>
      <c r="U25" s="1117"/>
      <c r="V25" s="1119"/>
    </row>
    <row r="26" spans="1:22" s="1110" customFormat="1" ht="15" customHeight="1">
      <c r="A26" s="1113">
        <v>2022</v>
      </c>
      <c r="B26" s="1115"/>
      <c r="C26" s="1115"/>
      <c r="D26" s="1116"/>
      <c r="E26" s="1115"/>
      <c r="F26" s="1115"/>
      <c r="G26" s="1117"/>
      <c r="H26" s="1115"/>
      <c r="I26" s="1117"/>
      <c r="J26" s="1115"/>
      <c r="K26" s="1117"/>
      <c r="L26" s="1115"/>
      <c r="M26" s="1117"/>
      <c r="N26" s="1118"/>
      <c r="O26" s="1118"/>
      <c r="P26" s="1115"/>
      <c r="Q26" s="1117"/>
      <c r="R26" s="1118"/>
      <c r="S26" s="1118"/>
      <c r="T26" s="1117"/>
      <c r="U26" s="1117"/>
      <c r="V26" s="1119"/>
    </row>
    <row r="27" spans="1:22" s="1110" customFormat="1" ht="15" customHeight="1">
      <c r="A27" s="1114">
        <v>44562</v>
      </c>
      <c r="B27" s="1115">
        <v>15000066.502</v>
      </c>
      <c r="C27" s="1115">
        <v>1740687.67</v>
      </c>
      <c r="D27" s="1116">
        <v>10.058192288950519</v>
      </c>
      <c r="E27" s="1115">
        <v>12118816.58</v>
      </c>
      <c r="F27" s="1115">
        <v>1202700</v>
      </c>
      <c r="G27" s="1117">
        <v>5.2746239710651039</v>
      </c>
      <c r="H27" s="1115">
        <v>39415.26</v>
      </c>
      <c r="I27" s="1116">
        <v>10.300000000000002</v>
      </c>
      <c r="J27" s="1115">
        <v>500351.84</v>
      </c>
      <c r="K27" s="1117">
        <v>10.161158936400009</v>
      </c>
      <c r="L27" s="1115">
        <v>9171608.2899999991</v>
      </c>
      <c r="M27" s="1116">
        <v>9.2450581374902754</v>
      </c>
      <c r="N27" s="1118" t="s">
        <v>686</v>
      </c>
      <c r="O27" s="1118" t="s">
        <v>686</v>
      </c>
      <c r="P27" s="1115">
        <v>1204741.2</v>
      </c>
      <c r="Q27" s="1116">
        <v>0</v>
      </c>
      <c r="R27" s="1118" t="s">
        <v>686</v>
      </c>
      <c r="S27" s="1118" t="s">
        <v>686</v>
      </c>
      <c r="T27" s="1116">
        <v>0</v>
      </c>
      <c r="U27" s="1116">
        <v>0</v>
      </c>
      <c r="V27" s="1119">
        <v>1140562.2520000001</v>
      </c>
    </row>
    <row r="28" spans="1:22" s="1110" customFormat="1" ht="15" customHeight="1">
      <c r="A28" s="1114">
        <v>44593</v>
      </c>
      <c r="B28" s="1115">
        <v>15195247.887</v>
      </c>
      <c r="C28" s="1115">
        <v>1836300.1700000002</v>
      </c>
      <c r="D28" s="1116">
        <v>10.334997317913833</v>
      </c>
      <c r="E28" s="1115">
        <v>12330783.810000001</v>
      </c>
      <c r="F28" s="1115">
        <v>1202700</v>
      </c>
      <c r="G28" s="1117">
        <v>5.2746239710651039</v>
      </c>
      <c r="H28" s="1115">
        <v>39415.26</v>
      </c>
      <c r="I28" s="1116">
        <v>10.300000000000002</v>
      </c>
      <c r="J28" s="1115">
        <v>509148.82</v>
      </c>
      <c r="K28" s="1117">
        <v>10.167338381411096</v>
      </c>
      <c r="L28" s="1115">
        <v>9374778.5399999991</v>
      </c>
      <c r="M28" s="1116">
        <v>9.2752137987795962</v>
      </c>
      <c r="N28" s="1118" t="s">
        <v>686</v>
      </c>
      <c r="O28" s="1118" t="s">
        <v>686</v>
      </c>
      <c r="P28" s="1115">
        <v>1204741.2</v>
      </c>
      <c r="Q28" s="1116">
        <v>0</v>
      </c>
      <c r="R28" s="1118" t="s">
        <v>686</v>
      </c>
      <c r="S28" s="1118" t="s">
        <v>686</v>
      </c>
      <c r="T28" s="1116">
        <v>0</v>
      </c>
      <c r="U28" s="1116">
        <v>0</v>
      </c>
      <c r="V28" s="1119">
        <v>1028163.907</v>
      </c>
    </row>
    <row r="29" spans="1:22" s="1110" customFormat="1" ht="15" customHeight="1">
      <c r="A29" s="1114">
        <v>44621</v>
      </c>
      <c r="B29" s="1115">
        <v>14866596.895499654</v>
      </c>
      <c r="C29" s="1115">
        <v>1432855.4764413401</v>
      </c>
      <c r="D29" s="1116">
        <v>11.573772601897025</v>
      </c>
      <c r="E29" s="1115">
        <v>12354138.123058314</v>
      </c>
      <c r="F29" s="1115">
        <v>1202700</v>
      </c>
      <c r="G29" s="1117">
        <v>5.2746995510102277</v>
      </c>
      <c r="H29" s="1115">
        <v>46898.369111</v>
      </c>
      <c r="I29" s="1116">
        <v>10.645243052716792</v>
      </c>
      <c r="J29" s="1115">
        <v>607837.27073770005</v>
      </c>
      <c r="K29" s="1117">
        <v>10.464782252139246</v>
      </c>
      <c r="L29" s="1115">
        <v>9296961.2942096107</v>
      </c>
      <c r="M29" s="1116">
        <v>9.3186082795511957</v>
      </c>
      <c r="N29" s="1118" t="s">
        <v>686</v>
      </c>
      <c r="O29" s="1118" t="s">
        <v>686</v>
      </c>
      <c r="P29" s="1115">
        <v>1199741.1890000098</v>
      </c>
      <c r="Q29" s="1116">
        <v>0</v>
      </c>
      <c r="R29" s="1118" t="s">
        <v>686</v>
      </c>
      <c r="S29" s="1118" t="s">
        <v>686</v>
      </c>
      <c r="T29" s="1116">
        <v>0</v>
      </c>
      <c r="U29" s="1116">
        <v>0</v>
      </c>
      <c r="V29" s="1119">
        <v>1079603.2960000001</v>
      </c>
    </row>
    <row r="30" spans="1:22" s="1110" customFormat="1" ht="15" customHeight="1">
      <c r="A30" s="1114">
        <v>44652</v>
      </c>
      <c r="B30" s="1115">
        <v>15425113.94411605</v>
      </c>
      <c r="C30" s="1115">
        <v>1734918.3917737401</v>
      </c>
      <c r="D30" s="1116">
        <v>12.178663787112173</v>
      </c>
      <c r="E30" s="1115">
        <v>12600874.159342311</v>
      </c>
      <c r="F30" s="1115">
        <v>1202700</v>
      </c>
      <c r="G30" s="1117">
        <v>5.2746995510102277</v>
      </c>
      <c r="H30" s="1115">
        <v>71026.079983300006</v>
      </c>
      <c r="I30" s="1116">
        <v>11.814416889888669</v>
      </c>
      <c r="J30" s="1115">
        <v>755690.18359380006</v>
      </c>
      <c r="K30" s="1117">
        <v>10.921400179623793</v>
      </c>
      <c r="L30" s="1115">
        <v>9381716.7067652103</v>
      </c>
      <c r="M30" s="1116">
        <v>9.3366647834068406</v>
      </c>
      <c r="N30" s="1118" t="s">
        <v>686</v>
      </c>
      <c r="O30" s="1118" t="s">
        <v>686</v>
      </c>
      <c r="P30" s="1115">
        <v>1189741.1890000098</v>
      </c>
      <c r="Q30" s="1116">
        <v>0</v>
      </c>
      <c r="R30" s="1118" t="s">
        <v>686</v>
      </c>
      <c r="S30" s="1118" t="s">
        <v>686</v>
      </c>
      <c r="T30" s="1116">
        <v>0</v>
      </c>
      <c r="U30" s="1116">
        <v>0</v>
      </c>
      <c r="V30" s="1119">
        <v>1089321.3929999999</v>
      </c>
    </row>
    <row r="31" spans="1:22" s="1110" customFormat="1" ht="15" customHeight="1">
      <c r="A31" s="1114">
        <v>44682</v>
      </c>
      <c r="B31" s="1115">
        <v>15263139.314611915</v>
      </c>
      <c r="C31" s="1115">
        <v>1701357.4745487</v>
      </c>
      <c r="D31" s="1116">
        <v>13.216192092435856</v>
      </c>
      <c r="E31" s="1115">
        <v>12447345.550063215</v>
      </c>
      <c r="F31" s="1115">
        <v>1202700</v>
      </c>
      <c r="G31" s="1117">
        <v>5.2746995510102277</v>
      </c>
      <c r="H31" s="1115">
        <v>71026.079983300006</v>
      </c>
      <c r="I31" s="1116">
        <v>13.226161099471753</v>
      </c>
      <c r="J31" s="1115">
        <v>812173.09411940002</v>
      </c>
      <c r="K31" s="1117">
        <v>11.08063724875041</v>
      </c>
      <c r="L31" s="1115">
        <v>9189877.5869605113</v>
      </c>
      <c r="M31" s="1116">
        <v>9.3660190655162197</v>
      </c>
      <c r="N31" s="1118" t="s">
        <v>686</v>
      </c>
      <c r="O31" s="1118" t="s">
        <v>686</v>
      </c>
      <c r="P31" s="1115">
        <v>1171568.7890000099</v>
      </c>
      <c r="Q31" s="1116">
        <v>0</v>
      </c>
      <c r="R31" s="1118" t="s">
        <v>686</v>
      </c>
      <c r="S31" s="1118" t="s">
        <v>686</v>
      </c>
      <c r="T31" s="1116">
        <v>0</v>
      </c>
      <c r="U31" s="1116">
        <v>0</v>
      </c>
      <c r="V31" s="1119">
        <v>1114436.29</v>
      </c>
    </row>
    <row r="32" spans="1:22" s="1110" customFormat="1" ht="15" customHeight="1">
      <c r="A32" s="1114">
        <v>44713</v>
      </c>
      <c r="B32" s="1115">
        <v>15793704.811069433</v>
      </c>
      <c r="C32" s="1115">
        <v>1796203.7363776201</v>
      </c>
      <c r="D32" s="1116">
        <v>13.667309871172593</v>
      </c>
      <c r="E32" s="1115">
        <v>12895227.074691813</v>
      </c>
      <c r="F32" s="1115">
        <v>1202700</v>
      </c>
      <c r="G32" s="1117">
        <v>5.2746995510102277</v>
      </c>
      <c r="H32" s="1115">
        <v>71026.079983300006</v>
      </c>
      <c r="I32" s="1116">
        <v>13.226161099471753</v>
      </c>
      <c r="J32" s="1115">
        <v>990803.21302140004</v>
      </c>
      <c r="K32" s="1117">
        <v>11.480701638430915</v>
      </c>
      <c r="L32" s="1115">
        <v>9459128.9926871117</v>
      </c>
      <c r="M32" s="1116">
        <v>9.5022359023777057</v>
      </c>
      <c r="N32" s="1118" t="s">
        <v>686</v>
      </c>
      <c r="O32" s="1118" t="s">
        <v>686</v>
      </c>
      <c r="P32" s="1115">
        <v>1171568.7890000099</v>
      </c>
      <c r="Q32" s="1116">
        <v>0</v>
      </c>
      <c r="R32" s="1118" t="s">
        <v>686</v>
      </c>
      <c r="S32" s="1118" t="s">
        <v>686</v>
      </c>
      <c r="T32" s="1116">
        <v>0</v>
      </c>
      <c r="U32" s="1116">
        <v>0</v>
      </c>
      <c r="V32" s="1119">
        <v>1102274</v>
      </c>
    </row>
    <row r="33" spans="1:22" s="1110" customFormat="1" ht="15" customHeight="1">
      <c r="A33" s="1114">
        <v>44743</v>
      </c>
      <c r="B33" s="1115">
        <v>16079471.973999999</v>
      </c>
      <c r="C33" s="1115">
        <v>1788243.7799999998</v>
      </c>
      <c r="D33" s="1116">
        <v>13.969851679028178</v>
      </c>
      <c r="E33" s="1115">
        <v>13184069.51</v>
      </c>
      <c r="F33" s="1115">
        <v>1202700</v>
      </c>
      <c r="G33" s="1117">
        <v>5.2746239710651039</v>
      </c>
      <c r="H33" s="1115">
        <v>71026.080000000002</v>
      </c>
      <c r="I33" s="1116">
        <v>13.230000000000002</v>
      </c>
      <c r="J33" s="1115">
        <v>687780.49</v>
      </c>
      <c r="K33" s="1117">
        <v>12.398193057938876</v>
      </c>
      <c r="L33" s="1115">
        <v>10050994.15</v>
      </c>
      <c r="M33" s="1116">
        <v>9.6957918720957608</v>
      </c>
      <c r="N33" s="1118" t="s">
        <v>686</v>
      </c>
      <c r="O33" s="1118" t="s">
        <v>686</v>
      </c>
      <c r="P33" s="1115">
        <v>1171568.8</v>
      </c>
      <c r="Q33" s="1116">
        <v>0</v>
      </c>
      <c r="R33" s="1118" t="s">
        <v>686</v>
      </c>
      <c r="S33" s="1118" t="s">
        <v>686</v>
      </c>
      <c r="T33" s="1116">
        <v>0</v>
      </c>
      <c r="U33" s="1116">
        <v>0</v>
      </c>
      <c r="V33" s="1119">
        <v>1107158.6839999999</v>
      </c>
    </row>
    <row r="34" spans="1:22" s="1110" customFormat="1" ht="15" customHeight="1">
      <c r="A34" s="1114">
        <v>44774</v>
      </c>
      <c r="B34" s="1115">
        <v>16608606.725979779</v>
      </c>
      <c r="C34" s="1115">
        <v>1892552.6384592801</v>
      </c>
      <c r="D34" s="1116">
        <v>15.279292655910515</v>
      </c>
      <c r="E34" s="1115">
        <v>13613174.15252048</v>
      </c>
      <c r="F34" s="1115">
        <v>1202700</v>
      </c>
      <c r="G34" s="1117">
        <v>5.2746995510102277</v>
      </c>
      <c r="H34" s="1115">
        <v>175875.56827710001</v>
      </c>
      <c r="I34" s="1116">
        <v>13.611462678109309</v>
      </c>
      <c r="J34" s="1115">
        <v>687780.48541099997</v>
      </c>
      <c r="K34" s="1117">
        <v>12.39503979774433</v>
      </c>
      <c r="L34" s="1115">
        <v>10301575.142987913</v>
      </c>
      <c r="M34" s="1116">
        <v>9.8259829229870572</v>
      </c>
      <c r="N34" s="1118">
        <v>0</v>
      </c>
      <c r="O34" s="1118" t="s">
        <v>209</v>
      </c>
      <c r="P34" s="1115">
        <v>1170868.7890000099</v>
      </c>
      <c r="Q34" s="1116">
        <v>0</v>
      </c>
      <c r="R34" s="1118"/>
      <c r="S34" s="1118"/>
      <c r="T34" s="1115">
        <v>74374.166844480002</v>
      </c>
      <c r="U34" s="1116">
        <v>14.840975845246534</v>
      </c>
      <c r="V34" s="1119">
        <v>1102879.9350000001</v>
      </c>
    </row>
    <row r="35" spans="1:22" s="1110" customFormat="1" ht="15" customHeight="1">
      <c r="A35" s="1114">
        <v>44805</v>
      </c>
      <c r="B35" s="1115">
        <v>16701669.868931836</v>
      </c>
      <c r="C35" s="1115">
        <v>1722178.63678252</v>
      </c>
      <c r="D35" s="1116">
        <v>15.49258691868884</v>
      </c>
      <c r="E35" s="1115">
        <v>13873301.153149316</v>
      </c>
      <c r="F35" s="1115">
        <v>1202700</v>
      </c>
      <c r="G35" s="1117">
        <v>5.2746995510102277</v>
      </c>
      <c r="H35" s="1115">
        <v>175875.56827710001</v>
      </c>
      <c r="I35" s="1116">
        <v>13.611462678109309</v>
      </c>
      <c r="J35" s="1115">
        <v>824880.64186810004</v>
      </c>
      <c r="K35" s="1117">
        <v>12.636098295029107</v>
      </c>
      <c r="L35" s="1115">
        <v>10341879.509616012</v>
      </c>
      <c r="M35" s="1116">
        <v>9.8385505212214515</v>
      </c>
      <c r="N35" s="1118">
        <v>0</v>
      </c>
      <c r="O35" s="1118" t="s">
        <v>209</v>
      </c>
      <c r="P35" s="1115">
        <v>1170868.7890000099</v>
      </c>
      <c r="Q35" s="1116">
        <v>0</v>
      </c>
      <c r="R35" s="1118"/>
      <c r="S35" s="1118"/>
      <c r="T35" s="1115">
        <v>157096.64438810002</v>
      </c>
      <c r="U35" s="1116">
        <v>10.907548639666969</v>
      </c>
      <c r="V35" s="1119">
        <v>1106190.0789999999</v>
      </c>
    </row>
    <row r="36" spans="1:22" s="1110" customFormat="1" ht="15" customHeight="1">
      <c r="A36" s="1114">
        <v>44835</v>
      </c>
      <c r="B36" s="1115">
        <v>16430917.514308967</v>
      </c>
      <c r="C36" s="1115">
        <v>1149571.7699855501</v>
      </c>
      <c r="D36" s="1116">
        <v>15.493988372868511</v>
      </c>
      <c r="E36" s="1115">
        <v>14167437.227323415</v>
      </c>
      <c r="F36" s="1115">
        <v>1202700</v>
      </c>
      <c r="G36" s="1117">
        <v>5.2746995510102277</v>
      </c>
      <c r="H36" s="1115">
        <v>175875.56827710001</v>
      </c>
      <c r="I36" s="1116">
        <v>13.611462678109309</v>
      </c>
      <c r="J36" s="1115">
        <v>980885.82126270002</v>
      </c>
      <c r="K36" s="1117">
        <v>12.852239455668888</v>
      </c>
      <c r="L36" s="1115">
        <v>10314431.617434403</v>
      </c>
      <c r="M36" s="1116">
        <v>9.8423275460607105</v>
      </c>
      <c r="N36" s="1118">
        <v>0</v>
      </c>
      <c r="O36" s="1118" t="s">
        <v>209</v>
      </c>
      <c r="P36" s="1115">
        <v>1092006.63500001</v>
      </c>
      <c r="Q36" s="1116">
        <v>0</v>
      </c>
      <c r="R36" s="1118"/>
      <c r="S36" s="1118"/>
      <c r="T36" s="1115">
        <v>401537.5853492</v>
      </c>
      <c r="U36" s="1116">
        <v>14.626250317818135</v>
      </c>
      <c r="V36" s="1119">
        <v>1113908.517</v>
      </c>
    </row>
    <row r="37" spans="1:22" s="1110" customFormat="1" ht="15" customHeight="1">
      <c r="A37" s="1114">
        <v>44866</v>
      </c>
      <c r="B37" s="1115">
        <v>16999854.628933515</v>
      </c>
      <c r="C37" s="1115">
        <v>1593293.4191807201</v>
      </c>
      <c r="D37" s="1116">
        <v>17.218058529022372</v>
      </c>
      <c r="E37" s="1115">
        <v>14310698.108752795</v>
      </c>
      <c r="F37" s="1115">
        <v>1202700</v>
      </c>
      <c r="G37" s="1117">
        <v>5.2746995510102277</v>
      </c>
      <c r="H37" s="1115">
        <v>175875.56827710001</v>
      </c>
      <c r="I37" s="1116">
        <v>13.611462678109309</v>
      </c>
      <c r="J37" s="1115">
        <v>931504.53526980011</v>
      </c>
      <c r="K37" s="1117">
        <v>12.751753902931984</v>
      </c>
      <c r="L37" s="1115">
        <v>10314431.617434403</v>
      </c>
      <c r="M37" s="1116">
        <v>9.8423275460607105</v>
      </c>
      <c r="N37" s="1118">
        <v>0</v>
      </c>
      <c r="O37" s="1118" t="s">
        <v>209</v>
      </c>
      <c r="P37" s="1115">
        <v>1025506.6480000099</v>
      </c>
      <c r="Q37" s="1116">
        <v>0</v>
      </c>
      <c r="R37" s="1118"/>
      <c r="S37" s="1118"/>
      <c r="T37" s="1115">
        <v>660679.7397715</v>
      </c>
      <c r="U37" s="1116">
        <v>12.625679282285928</v>
      </c>
      <c r="V37" s="1119">
        <v>1095863.101</v>
      </c>
    </row>
    <row r="38" spans="1:22" ht="15" customHeight="1">
      <c r="A38" s="1120"/>
      <c r="B38" s="1121"/>
      <c r="C38" s="1121"/>
      <c r="D38" s="1122"/>
      <c r="E38" s="1121"/>
      <c r="F38" s="1121"/>
      <c r="G38" s="1123"/>
      <c r="H38" s="1121"/>
      <c r="I38" s="1123"/>
      <c r="J38" s="1121"/>
      <c r="K38" s="1123"/>
      <c r="L38" s="1121"/>
      <c r="M38" s="1123"/>
      <c r="N38" s="1124"/>
      <c r="O38" s="1124"/>
      <c r="P38" s="1121"/>
      <c r="Q38" s="1123"/>
      <c r="R38" s="1124"/>
      <c r="S38" s="1124"/>
      <c r="T38" s="1124"/>
      <c r="U38" s="1124"/>
      <c r="V38" s="1125"/>
    </row>
    <row r="39" spans="1:22" ht="15" customHeight="1">
      <c r="A39" s="1126" t="s">
        <v>712</v>
      </c>
      <c r="B39" s="1127"/>
      <c r="F39" s="1129"/>
      <c r="G39" s="1080"/>
      <c r="I39" s="1082"/>
      <c r="M39" s="1080"/>
      <c r="R39" s="1132"/>
      <c r="S39" s="1132"/>
      <c r="T39" s="1132"/>
      <c r="U39" s="1132"/>
    </row>
    <row r="40" spans="1:22" ht="15" customHeight="1">
      <c r="A40" s="1126" t="s">
        <v>713</v>
      </c>
    </row>
    <row r="41" spans="1:22" s="1110" customFormat="1" ht="14.85" customHeight="1">
      <c r="A41" s="1729" t="s">
        <v>996</v>
      </c>
      <c r="B41" s="1081"/>
      <c r="C41" s="1081"/>
      <c r="D41" s="1134"/>
      <c r="E41" s="1127"/>
      <c r="F41" s="1127"/>
      <c r="G41" s="1116"/>
      <c r="H41" s="1127"/>
      <c r="I41" s="1117"/>
      <c r="J41" s="1127"/>
      <c r="K41" s="1117"/>
      <c r="L41" s="1079"/>
      <c r="M41" s="1080"/>
      <c r="N41" s="1135"/>
      <c r="O41" s="1135"/>
      <c r="P41" s="1127"/>
      <c r="Q41" s="1136"/>
      <c r="R41" s="1137"/>
      <c r="S41" s="1137"/>
      <c r="T41" s="1137"/>
      <c r="U41" s="1137"/>
      <c r="V41" s="1138"/>
    </row>
    <row r="42" spans="1:22" s="1110" customFormat="1" ht="17.25" customHeight="1">
      <c r="A42" s="1139"/>
      <c r="B42" s="317"/>
      <c r="C42" s="1127"/>
      <c r="D42" s="1116"/>
      <c r="E42" s="317"/>
      <c r="F42" s="317"/>
      <c r="G42" s="1140"/>
      <c r="H42" s="1127"/>
      <c r="I42" s="1117"/>
      <c r="J42" s="1127"/>
      <c r="K42" s="1117"/>
      <c r="L42" s="1079"/>
      <c r="M42" s="1116"/>
      <c r="N42" s="1141"/>
      <c r="O42" s="1141"/>
      <c r="P42" s="1127"/>
      <c r="Q42" s="1116"/>
      <c r="R42" s="1142"/>
      <c r="S42" s="1142"/>
      <c r="T42" s="1142"/>
      <c r="U42" s="1142"/>
      <c r="V42" s="1143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M40"/>
  <sheetViews>
    <sheetView view="pageBreakPreview" topLeftCell="A28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1151" customWidth="1"/>
    <col min="2" max="10" width="13.7109375" style="1151" customWidth="1"/>
    <col min="11" max="11" width="15.140625" style="1151" customWidth="1"/>
    <col min="12" max="13" width="13.7109375" style="1151" customWidth="1"/>
    <col min="14" max="16384" width="9.140625" style="1152"/>
  </cols>
  <sheetData>
    <row r="1" spans="1:13" s="1145" customFormat="1" ht="19.5" thickBot="1">
      <c r="A1" s="2168" t="s">
        <v>673</v>
      </c>
      <c r="B1" s="2168"/>
      <c r="C1" s="2168"/>
      <c r="D1" s="2168"/>
      <c r="E1" s="2168"/>
      <c r="F1" s="2168"/>
      <c r="G1" s="2168"/>
      <c r="H1" s="2168"/>
      <c r="I1" s="2168"/>
      <c r="J1" s="2168"/>
      <c r="K1" s="2168"/>
      <c r="L1" s="2168"/>
      <c r="M1" s="2168"/>
    </row>
    <row r="2" spans="1:13" s="1145" customFormat="1">
      <c r="A2" s="1146"/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8"/>
    </row>
    <row r="3" spans="1:13" s="1149" customFormat="1" ht="21">
      <c r="A3" s="2169" t="s">
        <v>714</v>
      </c>
      <c r="B3" s="2169"/>
      <c r="C3" s="2169"/>
      <c r="D3" s="2169"/>
      <c r="E3" s="2169"/>
      <c r="F3" s="2169"/>
      <c r="G3" s="2169"/>
      <c r="H3" s="2169"/>
      <c r="I3" s="2169"/>
      <c r="J3" s="2169"/>
      <c r="K3" s="2169"/>
      <c r="L3" s="2169"/>
      <c r="M3" s="2169"/>
    </row>
    <row r="4" spans="1:13" ht="15" customHeight="1">
      <c r="A4" s="1150"/>
    </row>
    <row r="5" spans="1:13" ht="15" customHeight="1">
      <c r="A5" s="1153" t="s">
        <v>1059</v>
      </c>
      <c r="B5" s="1154"/>
      <c r="C5" s="1155"/>
      <c r="D5" s="1155"/>
      <c r="E5" s="1154"/>
      <c r="F5" s="1154"/>
      <c r="G5" s="1154"/>
      <c r="H5" s="1155"/>
      <c r="I5" s="1154"/>
      <c r="J5" s="1154"/>
      <c r="K5" s="1154"/>
      <c r="L5" s="1155"/>
      <c r="M5" s="1155"/>
    </row>
    <row r="6" spans="1:13" s="1156" customFormat="1" ht="29.1" customHeight="1">
      <c r="A6" s="2170" t="s">
        <v>715</v>
      </c>
      <c r="B6" s="2170" t="s">
        <v>716</v>
      </c>
      <c r="C6" s="2173" t="s">
        <v>1060</v>
      </c>
      <c r="D6" s="2174"/>
      <c r="E6" s="2174"/>
      <c r="F6" s="2174"/>
      <c r="G6" s="2175"/>
      <c r="H6" s="2173" t="s">
        <v>1061</v>
      </c>
      <c r="I6" s="2174"/>
      <c r="J6" s="2174"/>
      <c r="K6" s="2174"/>
      <c r="L6" s="2175"/>
      <c r="M6" s="2170" t="s">
        <v>717</v>
      </c>
    </row>
    <row r="7" spans="1:13" s="1156" customFormat="1" ht="50.1" customHeight="1">
      <c r="A7" s="2171"/>
      <c r="B7" s="2172"/>
      <c r="C7" s="1157" t="s">
        <v>504</v>
      </c>
      <c r="D7" s="1157" t="s">
        <v>718</v>
      </c>
      <c r="E7" s="1157" t="s">
        <v>719</v>
      </c>
      <c r="F7" s="1157" t="s">
        <v>720</v>
      </c>
      <c r="G7" s="1157" t="s">
        <v>721</v>
      </c>
      <c r="H7" s="1157" t="s">
        <v>504</v>
      </c>
      <c r="I7" s="1157" t="s">
        <v>722</v>
      </c>
      <c r="J7" s="1157" t="s">
        <v>720</v>
      </c>
      <c r="K7" s="1157" t="s">
        <v>723</v>
      </c>
      <c r="L7" s="1157" t="s">
        <v>724</v>
      </c>
      <c r="M7" s="2172"/>
    </row>
    <row r="8" spans="1:13" s="1158" customFormat="1" ht="15" customHeight="1">
      <c r="A8" s="2165">
        <v>44835</v>
      </c>
      <c r="B8" s="2166"/>
      <c r="C8" s="2166"/>
      <c r="D8" s="2166"/>
      <c r="E8" s="2166"/>
      <c r="F8" s="2166"/>
      <c r="G8" s="2166"/>
      <c r="H8" s="2166"/>
      <c r="I8" s="2166"/>
      <c r="J8" s="2166"/>
      <c r="K8" s="2166"/>
      <c r="L8" s="2166"/>
      <c r="M8" s="2167"/>
    </row>
    <row r="9" spans="1:13" s="1160" customFormat="1" ht="15" customHeight="1">
      <c r="A9" s="1159" t="s">
        <v>725</v>
      </c>
      <c r="B9" s="1888">
        <v>15920040.787</v>
      </c>
      <c r="C9" s="1888">
        <v>2527382.923</v>
      </c>
      <c r="D9" s="1888">
        <v>1481533.7390000001</v>
      </c>
      <c r="E9" s="1888">
        <v>32706.552</v>
      </c>
      <c r="F9" s="1888">
        <v>942987.18900000001</v>
      </c>
      <c r="G9" s="1888">
        <v>70155.442999999999</v>
      </c>
      <c r="H9" s="1888">
        <v>2896544.6570000001</v>
      </c>
      <c r="I9" s="1888">
        <v>109620.406</v>
      </c>
      <c r="J9" s="1888">
        <v>948917.55599999998</v>
      </c>
      <c r="K9" s="1888">
        <v>1773874.9879999999</v>
      </c>
      <c r="L9" s="1888">
        <v>64131.707000000002</v>
      </c>
      <c r="M9" s="1889">
        <v>6745.9409999999998</v>
      </c>
    </row>
    <row r="10" spans="1:13" s="1160" customFormat="1" ht="15" customHeight="1">
      <c r="A10" s="1161" t="s">
        <v>726</v>
      </c>
      <c r="B10" s="1890">
        <v>325953.65500000003</v>
      </c>
      <c r="C10" s="1890">
        <v>863.20899999999995</v>
      </c>
      <c r="D10" s="1890">
        <v>863.20899999999995</v>
      </c>
      <c r="E10" s="1890">
        <v>0</v>
      </c>
      <c r="F10" s="1890">
        <v>0</v>
      </c>
      <c r="G10" s="1890">
        <v>0</v>
      </c>
      <c r="H10" s="1890">
        <v>100000</v>
      </c>
      <c r="I10" s="1890">
        <v>0</v>
      </c>
      <c r="J10" s="1890">
        <v>0</v>
      </c>
      <c r="K10" s="1890">
        <v>100000</v>
      </c>
      <c r="L10" s="1890">
        <v>0</v>
      </c>
      <c r="M10" s="1891">
        <v>0</v>
      </c>
    </row>
    <row r="11" spans="1:13" s="1160" customFormat="1" ht="31.5">
      <c r="A11" s="1162" t="s">
        <v>328</v>
      </c>
      <c r="B11" s="1888">
        <v>0</v>
      </c>
      <c r="C11" s="1888">
        <v>0</v>
      </c>
      <c r="D11" s="1888">
        <v>0</v>
      </c>
      <c r="E11" s="1888">
        <v>0</v>
      </c>
      <c r="F11" s="1888">
        <v>0</v>
      </c>
      <c r="G11" s="1888">
        <v>0</v>
      </c>
      <c r="H11" s="1888">
        <v>0</v>
      </c>
      <c r="I11" s="1888">
        <v>0</v>
      </c>
      <c r="J11" s="1888">
        <v>0</v>
      </c>
      <c r="K11" s="1888">
        <v>0</v>
      </c>
      <c r="L11" s="1888">
        <v>0</v>
      </c>
      <c r="M11" s="1889">
        <v>0</v>
      </c>
    </row>
    <row r="12" spans="1:13" s="1160" customFormat="1" ht="15" customHeight="1">
      <c r="A12" s="1161" t="s">
        <v>727</v>
      </c>
      <c r="B12" s="1892">
        <v>519714.62300000002</v>
      </c>
      <c r="C12" s="1892">
        <v>0</v>
      </c>
      <c r="D12" s="1892">
        <v>0</v>
      </c>
      <c r="E12" s="1892">
        <v>0</v>
      </c>
      <c r="F12" s="1892">
        <v>0</v>
      </c>
      <c r="G12" s="1892">
        <v>0</v>
      </c>
      <c r="H12" s="1892">
        <v>13511.111000000001</v>
      </c>
      <c r="I12" s="1892">
        <v>0</v>
      </c>
      <c r="J12" s="1892">
        <v>0</v>
      </c>
      <c r="K12" s="1892">
        <v>13511.111000000001</v>
      </c>
      <c r="L12" s="1892">
        <v>0</v>
      </c>
      <c r="M12" s="1893">
        <v>0</v>
      </c>
    </row>
    <row r="13" spans="1:13" s="1160" customFormat="1" ht="15" customHeight="1">
      <c r="A13" s="1161" t="s">
        <v>728</v>
      </c>
      <c r="B13" s="1892">
        <v>3813413.9380000001</v>
      </c>
      <c r="C13" s="1892">
        <v>1920320.8570000001</v>
      </c>
      <c r="D13" s="1892">
        <v>1118757.351</v>
      </c>
      <c r="E13" s="1892">
        <v>16926.686000000002</v>
      </c>
      <c r="F13" s="1892">
        <v>783710.86699999997</v>
      </c>
      <c r="G13" s="1892">
        <v>925.95299999999997</v>
      </c>
      <c r="H13" s="1892">
        <v>2162631.0649999999</v>
      </c>
      <c r="I13" s="1892">
        <v>75378.240000000005</v>
      </c>
      <c r="J13" s="1892">
        <v>802363.84100000001</v>
      </c>
      <c r="K13" s="1892">
        <v>1284512.8149999999</v>
      </c>
      <c r="L13" s="1892">
        <v>376.16899999999998</v>
      </c>
      <c r="M13" s="1893">
        <v>6142.3609999999999</v>
      </c>
    </row>
    <row r="14" spans="1:13" s="1160" customFormat="1" ht="15" customHeight="1">
      <c r="A14" s="1161" t="s">
        <v>729</v>
      </c>
      <c r="B14" s="1892">
        <v>10847064.177999999</v>
      </c>
      <c r="C14" s="1892">
        <v>450439.75300000003</v>
      </c>
      <c r="D14" s="1892">
        <v>312501.10399999999</v>
      </c>
      <c r="E14" s="1892">
        <v>15467.857</v>
      </c>
      <c r="F14" s="1892">
        <v>59289.322</v>
      </c>
      <c r="G14" s="1892">
        <v>63181.47</v>
      </c>
      <c r="H14" s="1892">
        <v>376691.10499999998</v>
      </c>
      <c r="I14" s="1892">
        <v>24796.117999999999</v>
      </c>
      <c r="J14" s="1892">
        <v>56567.175000000003</v>
      </c>
      <c r="K14" s="1892">
        <v>232127.57</v>
      </c>
      <c r="L14" s="1892">
        <v>63200.241999999998</v>
      </c>
      <c r="M14" s="1893">
        <v>603.58000000000004</v>
      </c>
    </row>
    <row r="15" spans="1:13" s="1160" customFormat="1" ht="31.5">
      <c r="A15" s="1162" t="s">
        <v>330</v>
      </c>
      <c r="B15" s="1892">
        <v>268495.54800000001</v>
      </c>
      <c r="C15" s="1892">
        <v>26165.749</v>
      </c>
      <c r="D15" s="1892">
        <v>5405.6419999999998</v>
      </c>
      <c r="E15" s="1892">
        <v>0</v>
      </c>
      <c r="F15" s="1892">
        <v>20204.811000000002</v>
      </c>
      <c r="G15" s="1892">
        <v>555.29600000000005</v>
      </c>
      <c r="H15" s="1892">
        <v>79429.150999999998</v>
      </c>
      <c r="I15" s="1892">
        <v>0</v>
      </c>
      <c r="J15" s="1892">
        <v>13613.013000000001</v>
      </c>
      <c r="K15" s="1892">
        <v>65816.138000000006</v>
      </c>
      <c r="L15" s="1892">
        <v>0</v>
      </c>
      <c r="M15" s="1893">
        <v>0</v>
      </c>
    </row>
    <row r="16" spans="1:13" s="1160" customFormat="1" ht="31.5">
      <c r="A16" s="1162" t="s">
        <v>331</v>
      </c>
      <c r="B16" s="1892">
        <v>134259.622</v>
      </c>
      <c r="C16" s="1892">
        <v>121186.948</v>
      </c>
      <c r="D16" s="1892">
        <v>41118.760999999999</v>
      </c>
      <c r="E16" s="1892">
        <v>312.00900000000001</v>
      </c>
      <c r="F16" s="1892">
        <v>79756.178</v>
      </c>
      <c r="G16" s="1892">
        <v>0</v>
      </c>
      <c r="H16" s="1892">
        <v>145447.15400000001</v>
      </c>
      <c r="I16" s="1892">
        <v>0</v>
      </c>
      <c r="J16" s="1892">
        <v>76347.453999999998</v>
      </c>
      <c r="K16" s="1892">
        <v>68544.403000000006</v>
      </c>
      <c r="L16" s="1892">
        <v>555.29600000000005</v>
      </c>
      <c r="M16" s="1893">
        <v>0</v>
      </c>
    </row>
    <row r="17" spans="1:13" s="1160" customFormat="1" ht="15" customHeight="1">
      <c r="A17" s="1162" t="s">
        <v>332</v>
      </c>
      <c r="B17" s="1892">
        <v>4394.53</v>
      </c>
      <c r="C17" s="1892">
        <v>2887.6709999999998</v>
      </c>
      <c r="D17" s="1892">
        <v>2887.6709999999998</v>
      </c>
      <c r="E17" s="1892">
        <v>0</v>
      </c>
      <c r="F17" s="1892">
        <v>0</v>
      </c>
      <c r="G17" s="1892">
        <v>0</v>
      </c>
      <c r="H17" s="1892">
        <v>4050.442</v>
      </c>
      <c r="I17" s="1892">
        <v>0</v>
      </c>
      <c r="J17" s="1892">
        <v>0</v>
      </c>
      <c r="K17" s="1892">
        <v>4050.442</v>
      </c>
      <c r="L17" s="1892">
        <v>0</v>
      </c>
      <c r="M17" s="1893">
        <v>0</v>
      </c>
    </row>
    <row r="18" spans="1:13" s="1160" customFormat="1" ht="15" customHeight="1">
      <c r="A18" s="1161" t="s">
        <v>333</v>
      </c>
      <c r="B18" s="1892">
        <v>6744.692</v>
      </c>
      <c r="C18" s="1892">
        <v>5518.7349999999997</v>
      </c>
      <c r="D18" s="1892">
        <v>0</v>
      </c>
      <c r="E18" s="1892">
        <v>0</v>
      </c>
      <c r="F18" s="1892">
        <v>26.010999999999999</v>
      </c>
      <c r="G18" s="1892">
        <v>5492.7240000000002</v>
      </c>
      <c r="H18" s="1892">
        <v>14784.629000000001</v>
      </c>
      <c r="I18" s="1892">
        <v>9446.0470000000005</v>
      </c>
      <c r="J18" s="1892">
        <v>26.073</v>
      </c>
      <c r="K18" s="1892">
        <v>5312.509</v>
      </c>
      <c r="L18" s="1892">
        <v>0</v>
      </c>
      <c r="M18" s="1893">
        <v>0</v>
      </c>
    </row>
    <row r="19" spans="1:13" s="1160" customFormat="1" ht="31.5">
      <c r="A19" s="1162" t="s">
        <v>730</v>
      </c>
      <c r="B19" s="1892">
        <v>0</v>
      </c>
      <c r="C19" s="1892">
        <v>0</v>
      </c>
      <c r="D19" s="1892">
        <v>0</v>
      </c>
      <c r="E19" s="1892">
        <v>0</v>
      </c>
      <c r="F19" s="1892">
        <v>0</v>
      </c>
      <c r="G19" s="1892">
        <v>0</v>
      </c>
      <c r="H19" s="1892">
        <v>0</v>
      </c>
      <c r="I19" s="1892">
        <v>0</v>
      </c>
      <c r="J19" s="1892">
        <v>0</v>
      </c>
      <c r="K19" s="1892">
        <v>0</v>
      </c>
      <c r="L19" s="1892">
        <v>0</v>
      </c>
      <c r="M19" s="1893">
        <v>0</v>
      </c>
    </row>
    <row r="20" spans="1:13" s="1160" customFormat="1" ht="15" customHeight="1">
      <c r="A20" s="1159" t="s">
        <v>731</v>
      </c>
      <c r="B20" s="1894">
        <v>385574.2</v>
      </c>
      <c r="C20" s="1894">
        <v>143971.68599999999</v>
      </c>
      <c r="D20" s="1894">
        <v>0</v>
      </c>
      <c r="E20" s="1894">
        <v>91944.176000000007</v>
      </c>
      <c r="F20" s="1894">
        <v>52019.131999999998</v>
      </c>
      <c r="G20" s="1894">
        <v>8.3780000000000001</v>
      </c>
      <c r="H20" s="1894">
        <v>146619.272</v>
      </c>
      <c r="I20" s="1894">
        <v>15030.322</v>
      </c>
      <c r="J20" s="1894">
        <v>46088.766000000003</v>
      </c>
      <c r="K20" s="1894">
        <v>80000</v>
      </c>
      <c r="L20" s="1894">
        <v>5500.1840000000002</v>
      </c>
      <c r="M20" s="1895">
        <v>0</v>
      </c>
    </row>
    <row r="21" spans="1:13" s="1160" customFormat="1" ht="15" customHeight="1">
      <c r="A21" s="1159" t="s">
        <v>504</v>
      </c>
      <c r="B21" s="1894">
        <v>16305614.987</v>
      </c>
      <c r="C21" s="1894">
        <v>2671354.6090000002</v>
      </c>
      <c r="D21" s="1894">
        <v>1481533.7390000001</v>
      </c>
      <c r="E21" s="1894">
        <v>124650.728</v>
      </c>
      <c r="F21" s="1894">
        <v>995006.321</v>
      </c>
      <c r="G21" s="1894">
        <v>70163.820999999996</v>
      </c>
      <c r="H21" s="1894">
        <v>3043163.929</v>
      </c>
      <c r="I21" s="1894">
        <v>124650.728</v>
      </c>
      <c r="J21" s="1894">
        <v>995006.321</v>
      </c>
      <c r="K21" s="1894">
        <v>1853874.9879999999</v>
      </c>
      <c r="L21" s="1894">
        <v>69631.891000000003</v>
      </c>
      <c r="M21" s="1895">
        <v>6745.9409999999998</v>
      </c>
    </row>
    <row r="22" spans="1:13" s="1160" customFormat="1" ht="15" customHeight="1">
      <c r="A22" s="1163" t="s">
        <v>732</v>
      </c>
      <c r="B22" s="1892">
        <v>4310047.983</v>
      </c>
      <c r="C22" s="1892">
        <v>1925019.7290000001</v>
      </c>
      <c r="D22" s="1892">
        <v>1055647.7439999999</v>
      </c>
      <c r="E22" s="1892">
        <v>39826.440999999999</v>
      </c>
      <c r="F22" s="1892">
        <v>828619.59100000001</v>
      </c>
      <c r="G22" s="1892">
        <v>925.95299999999997</v>
      </c>
      <c r="H22" s="1892">
        <v>2154067.821</v>
      </c>
      <c r="I22" s="1892">
        <v>80442.763999999996</v>
      </c>
      <c r="J22" s="1892">
        <v>837629.96200000006</v>
      </c>
      <c r="K22" s="1892">
        <v>1235618.926</v>
      </c>
      <c r="L22" s="1892">
        <v>376.16899999999998</v>
      </c>
      <c r="M22" s="1893">
        <v>5934</v>
      </c>
    </row>
    <row r="23" spans="1:13" s="1165" customFormat="1" ht="15" customHeight="1">
      <c r="A23" s="1164"/>
      <c r="B23" s="1896"/>
      <c r="C23" s="1896"/>
      <c r="D23" s="1896"/>
      <c r="E23" s="1896"/>
      <c r="F23" s="1896"/>
      <c r="G23" s="1896"/>
      <c r="H23" s="1896"/>
      <c r="I23" s="1896"/>
      <c r="J23" s="1896"/>
      <c r="K23" s="1896"/>
      <c r="L23" s="1896"/>
      <c r="M23" s="1897"/>
    </row>
    <row r="24" spans="1:13" s="1158" customFormat="1" ht="15" customHeight="1">
      <c r="A24" s="2165">
        <v>44866</v>
      </c>
      <c r="B24" s="2166"/>
      <c r="C24" s="2166"/>
      <c r="D24" s="2166"/>
      <c r="E24" s="2166"/>
      <c r="F24" s="2166"/>
      <c r="G24" s="2166"/>
      <c r="H24" s="2166"/>
      <c r="I24" s="2166"/>
      <c r="J24" s="2166"/>
      <c r="K24" s="2166"/>
      <c r="L24" s="2166"/>
      <c r="M24" s="2167"/>
    </row>
    <row r="25" spans="1:13" s="1160" customFormat="1" ht="15" customHeight="1">
      <c r="A25" s="1159" t="s">
        <v>725</v>
      </c>
      <c r="B25" s="1888">
        <v>16567042.289999999</v>
      </c>
      <c r="C25" s="1888">
        <v>3581597.2069999999</v>
      </c>
      <c r="D25" s="1888">
        <v>2476519.4700000002</v>
      </c>
      <c r="E25" s="1888">
        <v>25604.793000000001</v>
      </c>
      <c r="F25" s="1888">
        <v>1048760.3910000001</v>
      </c>
      <c r="G25" s="1888">
        <v>30712.553</v>
      </c>
      <c r="H25" s="1888">
        <v>2994561.8119999999</v>
      </c>
      <c r="I25" s="1888">
        <v>189671.15299999999</v>
      </c>
      <c r="J25" s="1888">
        <v>1048667.2050000001</v>
      </c>
      <c r="K25" s="1888">
        <v>1747050.2849999999</v>
      </c>
      <c r="L25" s="1888">
        <v>9173.17</v>
      </c>
      <c r="M25" s="1889">
        <v>6749.4390000000003</v>
      </c>
    </row>
    <row r="26" spans="1:13" s="1160" customFormat="1" ht="15" customHeight="1">
      <c r="A26" s="1161" t="s">
        <v>726</v>
      </c>
      <c r="B26" s="1890">
        <v>398987.95500000002</v>
      </c>
      <c r="C26" s="1890">
        <v>100775.678</v>
      </c>
      <c r="D26" s="1890">
        <v>100775.678</v>
      </c>
      <c r="E26" s="1890">
        <v>0</v>
      </c>
      <c r="F26" s="1890">
        <v>0</v>
      </c>
      <c r="G26" s="1890">
        <v>0</v>
      </c>
      <c r="H26" s="1890">
        <v>872.8</v>
      </c>
      <c r="I26" s="1890">
        <v>0</v>
      </c>
      <c r="J26" s="1890">
        <v>0</v>
      </c>
      <c r="K26" s="1890">
        <v>872.8</v>
      </c>
      <c r="L26" s="1890">
        <v>0</v>
      </c>
      <c r="M26" s="1891">
        <v>0</v>
      </c>
    </row>
    <row r="27" spans="1:13" s="1160" customFormat="1" ht="31.5">
      <c r="A27" s="1162" t="s">
        <v>328</v>
      </c>
      <c r="B27" s="1888">
        <v>0</v>
      </c>
      <c r="C27" s="1888">
        <v>0</v>
      </c>
      <c r="D27" s="1888">
        <v>0</v>
      </c>
      <c r="E27" s="1888">
        <v>0</v>
      </c>
      <c r="F27" s="1888">
        <v>0</v>
      </c>
      <c r="G27" s="1888">
        <v>0</v>
      </c>
      <c r="H27" s="1888">
        <v>0</v>
      </c>
      <c r="I27" s="1888">
        <v>0</v>
      </c>
      <c r="J27" s="1888">
        <v>0</v>
      </c>
      <c r="K27" s="1888">
        <v>0</v>
      </c>
      <c r="L27" s="1888">
        <v>0</v>
      </c>
      <c r="M27" s="1889">
        <v>0</v>
      </c>
    </row>
    <row r="28" spans="1:13" s="1160" customFormat="1" ht="15" customHeight="1">
      <c r="A28" s="1161" t="s">
        <v>727</v>
      </c>
      <c r="B28" s="1892">
        <v>579512.88300000003</v>
      </c>
      <c r="C28" s="1892">
        <v>0</v>
      </c>
      <c r="D28" s="1892">
        <v>0</v>
      </c>
      <c r="E28" s="1892">
        <v>0</v>
      </c>
      <c r="F28" s="1892">
        <v>0</v>
      </c>
      <c r="G28" s="1892">
        <v>0</v>
      </c>
      <c r="H28" s="1892">
        <v>0</v>
      </c>
      <c r="I28" s="1892">
        <v>0</v>
      </c>
      <c r="J28" s="1892">
        <v>0</v>
      </c>
      <c r="K28" s="1892">
        <v>0</v>
      </c>
      <c r="L28" s="1892">
        <v>0</v>
      </c>
      <c r="M28" s="1893">
        <v>0</v>
      </c>
    </row>
    <row r="29" spans="1:13" s="1160" customFormat="1" ht="15" customHeight="1">
      <c r="A29" s="1161" t="s">
        <v>728</v>
      </c>
      <c r="B29" s="1892">
        <v>3918332.5440000002</v>
      </c>
      <c r="C29" s="1892">
        <v>2772703.483</v>
      </c>
      <c r="D29" s="1892">
        <v>1866828.524</v>
      </c>
      <c r="E29" s="1892">
        <v>1879.913</v>
      </c>
      <c r="F29" s="1892">
        <v>896064.53099999996</v>
      </c>
      <c r="G29" s="1892">
        <v>7930.5150000000003</v>
      </c>
      <c r="H29" s="1892">
        <v>2528815.0580000002</v>
      </c>
      <c r="I29" s="1892">
        <v>166993.117</v>
      </c>
      <c r="J29" s="1892">
        <v>894596.90099999995</v>
      </c>
      <c r="K29" s="1892">
        <v>1467225.04</v>
      </c>
      <c r="L29" s="1892">
        <v>0</v>
      </c>
      <c r="M29" s="1893">
        <v>6145.8590000000004</v>
      </c>
    </row>
    <row r="30" spans="1:13" s="1160" customFormat="1" ht="15" customHeight="1">
      <c r="A30" s="1161" t="s">
        <v>729</v>
      </c>
      <c r="B30" s="1892">
        <v>11201405.901000001</v>
      </c>
      <c r="C30" s="1892">
        <v>475890.73</v>
      </c>
      <c r="D30" s="1892">
        <v>338314.82299999997</v>
      </c>
      <c r="E30" s="1892">
        <v>23441.931</v>
      </c>
      <c r="F30" s="1892">
        <v>105782.79</v>
      </c>
      <c r="G30" s="1892">
        <v>8351.1859999999997</v>
      </c>
      <c r="H30" s="1892">
        <v>281875.72700000001</v>
      </c>
      <c r="I30" s="1892">
        <v>1879.913</v>
      </c>
      <c r="J30" s="1892">
        <v>106535.734</v>
      </c>
      <c r="K30" s="1892">
        <v>165473.609</v>
      </c>
      <c r="L30" s="1892">
        <v>7986.47</v>
      </c>
      <c r="M30" s="1893">
        <v>603.58000000000004</v>
      </c>
    </row>
    <row r="31" spans="1:13" s="1160" customFormat="1" ht="31.5">
      <c r="A31" s="1162" t="s">
        <v>330</v>
      </c>
      <c r="B31" s="1892">
        <v>275899.56199999998</v>
      </c>
      <c r="C31" s="1892">
        <v>119031.69</v>
      </c>
      <c r="D31" s="1892">
        <v>105027.807</v>
      </c>
      <c r="E31" s="1892">
        <v>0</v>
      </c>
      <c r="F31" s="1892">
        <v>14003.883</v>
      </c>
      <c r="G31" s="1892">
        <v>0</v>
      </c>
      <c r="H31" s="1892">
        <v>50942.845999999998</v>
      </c>
      <c r="I31" s="1892">
        <v>0</v>
      </c>
      <c r="J31" s="1892">
        <v>10612.043</v>
      </c>
      <c r="K31" s="1892">
        <v>40330.803</v>
      </c>
      <c r="L31" s="1892">
        <v>0</v>
      </c>
      <c r="M31" s="1893">
        <v>0</v>
      </c>
    </row>
    <row r="32" spans="1:13" s="1160" customFormat="1" ht="31.5">
      <c r="A32" s="1162" t="s">
        <v>331</v>
      </c>
      <c r="B32" s="1892">
        <v>182261.459</v>
      </c>
      <c r="C32" s="1892">
        <v>96957.688999999998</v>
      </c>
      <c r="D32" s="1892">
        <v>62652.879000000001</v>
      </c>
      <c r="E32" s="1892">
        <v>282.94900000000001</v>
      </c>
      <c r="F32" s="1892">
        <v>32821.123</v>
      </c>
      <c r="G32" s="1892">
        <v>1200.7380000000001</v>
      </c>
      <c r="H32" s="1892">
        <v>107099.02899999999</v>
      </c>
      <c r="I32" s="1892">
        <v>0</v>
      </c>
      <c r="J32" s="1892">
        <v>36834.353000000003</v>
      </c>
      <c r="K32" s="1892">
        <v>69077.975999999995</v>
      </c>
      <c r="L32" s="1892">
        <v>1186.6990000000001</v>
      </c>
      <c r="M32" s="1893">
        <v>0</v>
      </c>
    </row>
    <row r="33" spans="1:13" s="1160" customFormat="1" ht="15" customHeight="1">
      <c r="A33" s="1162" t="s">
        <v>332</v>
      </c>
      <c r="B33" s="1892">
        <v>4297.1949999999997</v>
      </c>
      <c r="C33" s="1892">
        <v>2919.759</v>
      </c>
      <c r="D33" s="1892">
        <v>2919.759</v>
      </c>
      <c r="E33" s="1892">
        <v>0</v>
      </c>
      <c r="F33" s="1892">
        <v>0</v>
      </c>
      <c r="G33" s="1892">
        <v>0</v>
      </c>
      <c r="H33" s="1892">
        <v>4049.759</v>
      </c>
      <c r="I33" s="1892">
        <v>0</v>
      </c>
      <c r="J33" s="1892">
        <v>0</v>
      </c>
      <c r="K33" s="1892">
        <v>4049.759</v>
      </c>
      <c r="L33" s="1892">
        <v>0</v>
      </c>
      <c r="M33" s="1893">
        <v>0</v>
      </c>
    </row>
    <row r="34" spans="1:13" s="1160" customFormat="1" ht="15" customHeight="1">
      <c r="A34" s="1161" t="s">
        <v>333</v>
      </c>
      <c r="B34" s="1892">
        <v>6344.79</v>
      </c>
      <c r="C34" s="1892">
        <v>13318.177</v>
      </c>
      <c r="D34" s="1892">
        <v>0</v>
      </c>
      <c r="E34" s="1892">
        <v>0</v>
      </c>
      <c r="F34" s="1892">
        <v>88.063999999999993</v>
      </c>
      <c r="G34" s="1892">
        <v>13230.112999999999</v>
      </c>
      <c r="H34" s="1892">
        <v>20906.594000000001</v>
      </c>
      <c r="I34" s="1892">
        <v>20798.121999999999</v>
      </c>
      <c r="J34" s="1892">
        <v>88.173000000000002</v>
      </c>
      <c r="K34" s="1892">
        <v>20.297999999999998</v>
      </c>
      <c r="L34" s="1892">
        <v>0</v>
      </c>
      <c r="M34" s="1893">
        <v>0</v>
      </c>
    </row>
    <row r="35" spans="1:13" s="1160" customFormat="1" ht="31.5">
      <c r="A35" s="1162" t="s">
        <v>730</v>
      </c>
      <c r="B35" s="1892">
        <v>0</v>
      </c>
      <c r="C35" s="1892">
        <v>0</v>
      </c>
      <c r="D35" s="1892">
        <v>0</v>
      </c>
      <c r="E35" s="1892">
        <v>0</v>
      </c>
      <c r="F35" s="1892">
        <v>0</v>
      </c>
      <c r="G35" s="1892">
        <v>0</v>
      </c>
      <c r="H35" s="1892">
        <v>0</v>
      </c>
      <c r="I35" s="1892">
        <v>0</v>
      </c>
      <c r="J35" s="1892">
        <v>0</v>
      </c>
      <c r="K35" s="1892">
        <v>0</v>
      </c>
      <c r="L35" s="1892">
        <v>0</v>
      </c>
      <c r="M35" s="1893">
        <v>0</v>
      </c>
    </row>
    <row r="36" spans="1:13" s="1160" customFormat="1" ht="15" customHeight="1">
      <c r="A36" s="1159" t="s">
        <v>731</v>
      </c>
      <c r="B36" s="1894">
        <v>405480.55099999998</v>
      </c>
      <c r="C36" s="1894">
        <v>182965.52100000001</v>
      </c>
      <c r="D36" s="1894">
        <v>0</v>
      </c>
      <c r="E36" s="1894">
        <v>164066.359</v>
      </c>
      <c r="F36" s="1894">
        <v>18888.289000000001</v>
      </c>
      <c r="G36" s="1894">
        <v>10.872999999999999</v>
      </c>
      <c r="H36" s="1894">
        <v>132226.22899999999</v>
      </c>
      <c r="I36" s="1894">
        <v>0</v>
      </c>
      <c r="J36" s="1894">
        <v>18981.475999999999</v>
      </c>
      <c r="K36" s="1894">
        <v>100000</v>
      </c>
      <c r="L36" s="1894">
        <v>13244.753000000001</v>
      </c>
      <c r="M36" s="1895">
        <v>0</v>
      </c>
    </row>
    <row r="37" spans="1:13" s="1160" customFormat="1" ht="15" customHeight="1">
      <c r="A37" s="1159" t="s">
        <v>504</v>
      </c>
      <c r="B37" s="1894">
        <v>16972522.84</v>
      </c>
      <c r="C37" s="1894">
        <v>3764562.7289999998</v>
      </c>
      <c r="D37" s="1894">
        <v>2476519.4700000002</v>
      </c>
      <c r="E37" s="1894">
        <v>189671.15299999999</v>
      </c>
      <c r="F37" s="1894">
        <v>1067648.68</v>
      </c>
      <c r="G37" s="1894">
        <v>30723.425999999999</v>
      </c>
      <c r="H37" s="1894">
        <v>3126788.0410000002</v>
      </c>
      <c r="I37" s="1894">
        <v>189671.15299999999</v>
      </c>
      <c r="J37" s="1894">
        <v>1067648.68</v>
      </c>
      <c r="K37" s="1894">
        <v>1847050.2849999999</v>
      </c>
      <c r="L37" s="1894">
        <v>22417.922999999999</v>
      </c>
      <c r="M37" s="1895">
        <v>6749.4390000000003</v>
      </c>
    </row>
    <row r="38" spans="1:13" s="1160" customFormat="1" ht="15" customHeight="1">
      <c r="A38" s="1163" t="s">
        <v>732</v>
      </c>
      <c r="B38" s="1892">
        <v>4451807.0630000001</v>
      </c>
      <c r="C38" s="1892">
        <v>2657956.8459999999</v>
      </c>
      <c r="D38" s="1892">
        <v>1755538.7339999999</v>
      </c>
      <c r="E38" s="1892">
        <v>1879.913</v>
      </c>
      <c r="F38" s="1892">
        <v>892607.68400000001</v>
      </c>
      <c r="G38" s="1892">
        <v>7930.5150000000003</v>
      </c>
      <c r="H38" s="1892">
        <v>2414127.14</v>
      </c>
      <c r="I38" s="1892">
        <v>166993.117</v>
      </c>
      <c r="J38" s="1892">
        <v>887801.54200000002</v>
      </c>
      <c r="K38" s="1892">
        <v>1359332.4809999999</v>
      </c>
      <c r="L38" s="1892">
        <v>0</v>
      </c>
      <c r="M38" s="1893">
        <v>5936.86</v>
      </c>
    </row>
    <row r="39" spans="1:13" s="1165" customFormat="1" ht="15" customHeight="1">
      <c r="A39" s="1898" t="s">
        <v>298</v>
      </c>
      <c r="B39" s="1896"/>
      <c r="C39" s="1896"/>
      <c r="D39" s="1896"/>
      <c r="E39" s="1896"/>
      <c r="F39" s="1896"/>
      <c r="G39" s="1896"/>
      <c r="H39" s="1896"/>
      <c r="I39" s="1896"/>
      <c r="J39" s="1896"/>
      <c r="K39" s="1896"/>
      <c r="L39" s="1896"/>
      <c r="M39" s="1897"/>
    </row>
    <row r="40" spans="1:13">
      <c r="A40" s="1908" t="s">
        <v>996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P141"/>
  <sheetViews>
    <sheetView view="pageBreakPreview" topLeftCell="A99" zoomScale="60" zoomScaleNormal="100" workbookViewId="0">
      <selection activeCell="A129" sqref="A129"/>
    </sheetView>
  </sheetViews>
  <sheetFormatPr defaultColWidth="9.140625" defaultRowHeight="15.75"/>
  <cols>
    <col min="1" max="1" width="58.85546875" style="1236" customWidth="1"/>
    <col min="2" max="7" width="15.7109375" style="1236" customWidth="1"/>
    <col min="8" max="8" width="15.7109375" style="1238" customWidth="1"/>
    <col min="9" max="15" width="15.7109375" style="1236" customWidth="1"/>
    <col min="16" max="20" width="14.7109375" style="1176" customWidth="1"/>
    <col min="21" max="16384" width="9.140625" style="1176"/>
  </cols>
  <sheetData>
    <row r="1" spans="1:16" s="1166" customFormat="1" ht="21.75" thickBot="1">
      <c r="A1" s="2179" t="s">
        <v>673</v>
      </c>
      <c r="B1" s="2179"/>
      <c r="C1" s="2179"/>
      <c r="D1" s="2179"/>
      <c r="E1" s="2179"/>
      <c r="F1" s="2179"/>
      <c r="G1" s="2179"/>
      <c r="H1" s="2179"/>
      <c r="I1" s="2179"/>
      <c r="J1" s="2179"/>
      <c r="K1" s="2179"/>
      <c r="L1" s="2179"/>
      <c r="M1" s="2179"/>
      <c r="N1" s="2179"/>
      <c r="O1" s="2179"/>
    </row>
    <row r="2" spans="1:16" s="1169" customFormat="1">
      <c r="A2" s="1167"/>
      <c r="B2" s="1168"/>
      <c r="C2" s="1168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</row>
    <row r="3" spans="1:16" s="1170" customFormat="1" ht="23.25">
      <c r="A3" s="2180" t="s">
        <v>733</v>
      </c>
      <c r="B3" s="2180"/>
      <c r="C3" s="2180"/>
      <c r="D3" s="2180"/>
      <c r="E3" s="2180"/>
      <c r="F3" s="2180"/>
      <c r="G3" s="2180"/>
      <c r="H3" s="2180"/>
      <c r="I3" s="2180"/>
      <c r="J3" s="2180"/>
      <c r="K3" s="2180"/>
      <c r="L3" s="2180"/>
      <c r="M3" s="2180"/>
      <c r="N3" s="2180"/>
      <c r="O3" s="2180"/>
    </row>
    <row r="4" spans="1:16" s="1172" customFormat="1" ht="17.25">
      <c r="A4" s="1171"/>
      <c r="B4" s="1171"/>
      <c r="C4" s="1171"/>
      <c r="D4" s="1171"/>
      <c r="E4" s="1171"/>
      <c r="F4" s="1171"/>
      <c r="G4" s="1171"/>
      <c r="H4" s="1171"/>
      <c r="I4" s="1171"/>
      <c r="J4" s="1171"/>
      <c r="K4" s="1171"/>
      <c r="L4" s="1171"/>
      <c r="M4" s="1171"/>
      <c r="N4" s="1171"/>
      <c r="O4" s="1171"/>
    </row>
    <row r="5" spans="1:16" ht="19.5" customHeight="1">
      <c r="A5" s="1173" t="s">
        <v>1059</v>
      </c>
      <c r="B5" s="1174"/>
      <c r="C5" s="1174"/>
      <c r="D5" s="1174"/>
      <c r="E5" s="1174"/>
      <c r="F5" s="1174"/>
      <c r="G5" s="1174"/>
      <c r="H5" s="1175"/>
      <c r="I5" s="1174"/>
      <c r="J5" s="1174"/>
      <c r="K5" s="1174"/>
      <c r="L5" s="1174"/>
      <c r="M5" s="1174"/>
      <c r="N5" s="1174"/>
      <c r="O5" s="1174"/>
    </row>
    <row r="6" spans="1:16" s="1177" customFormat="1" ht="30" customHeight="1">
      <c r="A6" s="2181" t="s">
        <v>715</v>
      </c>
      <c r="B6" s="2183" t="s">
        <v>716</v>
      </c>
      <c r="C6" s="2184" t="s">
        <v>1060</v>
      </c>
      <c r="D6" s="2185"/>
      <c r="E6" s="2185"/>
      <c r="F6" s="2185"/>
      <c r="G6" s="2185"/>
      <c r="H6" s="2186"/>
      <c r="I6" s="2184" t="s">
        <v>1062</v>
      </c>
      <c r="J6" s="2185"/>
      <c r="K6" s="2185"/>
      <c r="L6" s="2185"/>
      <c r="M6" s="2185"/>
      <c r="N6" s="2186"/>
      <c r="O6" s="2183" t="s">
        <v>717</v>
      </c>
    </row>
    <row r="7" spans="1:16" s="1177" customFormat="1" ht="56.25">
      <c r="A7" s="2182"/>
      <c r="B7" s="2183"/>
      <c r="C7" s="1939" t="s">
        <v>504</v>
      </c>
      <c r="D7" s="1939" t="s">
        <v>718</v>
      </c>
      <c r="E7" s="1939" t="s">
        <v>719</v>
      </c>
      <c r="F7" s="1939" t="s">
        <v>720</v>
      </c>
      <c r="G7" s="1939" t="s">
        <v>734</v>
      </c>
      <c r="H7" s="1939" t="s">
        <v>721</v>
      </c>
      <c r="I7" s="1939" t="s">
        <v>504</v>
      </c>
      <c r="J7" s="1939" t="s">
        <v>722</v>
      </c>
      <c r="K7" s="1939" t="s">
        <v>720</v>
      </c>
      <c r="L7" s="1939" t="s">
        <v>723</v>
      </c>
      <c r="M7" s="1939" t="s">
        <v>724</v>
      </c>
      <c r="N7" s="1939" t="s">
        <v>734</v>
      </c>
      <c r="O7" s="2183"/>
    </row>
    <row r="8" spans="1:16" s="1180" customFormat="1" ht="18.75">
      <c r="A8" s="1178"/>
      <c r="B8" s="2176">
        <v>44866</v>
      </c>
      <c r="C8" s="2177"/>
      <c r="D8" s="2177"/>
      <c r="E8" s="2177"/>
      <c r="F8" s="2177"/>
      <c r="G8" s="2177"/>
      <c r="H8" s="2177"/>
      <c r="I8" s="2177"/>
      <c r="J8" s="2177"/>
      <c r="K8" s="2177"/>
      <c r="L8" s="2177"/>
      <c r="M8" s="2177"/>
      <c r="N8" s="2177"/>
      <c r="O8" s="2178"/>
      <c r="P8" s="1179"/>
    </row>
    <row r="9" spans="1:16" s="1180" customFormat="1" ht="15" customHeight="1">
      <c r="A9" s="1181" t="s">
        <v>735</v>
      </c>
      <c r="B9" s="1182">
        <v>5035042.4410000006</v>
      </c>
      <c r="C9" s="1183">
        <v>2409088.9780000001</v>
      </c>
      <c r="D9" s="1184">
        <v>16000</v>
      </c>
      <c r="E9" s="1183">
        <v>143422.07199999999</v>
      </c>
      <c r="F9" s="1183">
        <v>1929.0629999999996</v>
      </c>
      <c r="G9" s="1183">
        <v>0</v>
      </c>
      <c r="H9" s="1183">
        <v>2247737.8429999999</v>
      </c>
      <c r="I9" s="1183">
        <v>522436.39500000002</v>
      </c>
      <c r="J9" s="1183">
        <v>143422.07199999999</v>
      </c>
      <c r="K9" s="1183">
        <v>1929.0619999999997</v>
      </c>
      <c r="L9" s="1183">
        <v>138324.61499999999</v>
      </c>
      <c r="M9" s="1183">
        <v>238760.64500000002</v>
      </c>
      <c r="N9" s="1183">
        <v>0</v>
      </c>
      <c r="O9" s="1185">
        <v>21879.429</v>
      </c>
      <c r="P9" s="1179"/>
    </row>
    <row r="10" spans="1:16" s="1191" customFormat="1" ht="15" customHeight="1">
      <c r="A10" s="1186" t="s">
        <v>736</v>
      </c>
      <c r="B10" s="1187">
        <v>4323723.9550000001</v>
      </c>
      <c r="C10" s="1188">
        <v>2366438.5129999998</v>
      </c>
      <c r="D10" s="1188">
        <v>16000</v>
      </c>
      <c r="E10" s="1188">
        <v>142709.53899999999</v>
      </c>
      <c r="F10" s="1188">
        <v>1860.2709999999997</v>
      </c>
      <c r="G10" s="1188">
        <v>0</v>
      </c>
      <c r="H10" s="1188">
        <v>2205868.7029999997</v>
      </c>
      <c r="I10" s="1188">
        <v>474664.37800000003</v>
      </c>
      <c r="J10" s="1188">
        <v>142709.53899999999</v>
      </c>
      <c r="K10" s="1188">
        <v>1860.2699999999998</v>
      </c>
      <c r="L10" s="1188">
        <v>131839.315</v>
      </c>
      <c r="M10" s="1188">
        <v>198255.25400000002</v>
      </c>
      <c r="N10" s="1188">
        <v>0</v>
      </c>
      <c r="O10" s="1189">
        <v>3659.8440000000001</v>
      </c>
      <c r="P10" s="1190"/>
    </row>
    <row r="11" spans="1:16" s="1197" customFormat="1" ht="15" customHeight="1">
      <c r="A11" s="1192" t="s">
        <v>737</v>
      </c>
      <c r="B11" s="1193">
        <v>46032.169000000002</v>
      </c>
      <c r="C11" s="1194">
        <v>8000</v>
      </c>
      <c r="D11" s="1194">
        <v>8000</v>
      </c>
      <c r="E11" s="1194">
        <v>0</v>
      </c>
      <c r="F11" s="1194">
        <v>0</v>
      </c>
      <c r="G11" s="1194">
        <v>0</v>
      </c>
      <c r="H11" s="1194">
        <v>0</v>
      </c>
      <c r="I11" s="1194">
        <v>0</v>
      </c>
      <c r="J11" s="1194">
        <v>0</v>
      </c>
      <c r="K11" s="1194">
        <v>0</v>
      </c>
      <c r="L11" s="1194">
        <v>0</v>
      </c>
      <c r="M11" s="1194">
        <v>0</v>
      </c>
      <c r="N11" s="1194">
        <v>0</v>
      </c>
      <c r="O11" s="1195">
        <v>0</v>
      </c>
      <c r="P11" s="1196"/>
    </row>
    <row r="12" spans="1:16" s="1197" customFormat="1" ht="15" customHeight="1">
      <c r="A12" s="1192" t="s">
        <v>727</v>
      </c>
      <c r="B12" s="1193">
        <v>0</v>
      </c>
      <c r="C12" s="1194">
        <v>0</v>
      </c>
      <c r="D12" s="1194">
        <v>0</v>
      </c>
      <c r="E12" s="1194">
        <v>0</v>
      </c>
      <c r="F12" s="1194">
        <v>0</v>
      </c>
      <c r="G12" s="1194">
        <v>0</v>
      </c>
      <c r="H12" s="1194">
        <v>0</v>
      </c>
      <c r="I12" s="1194">
        <v>0</v>
      </c>
      <c r="J12" s="1194">
        <v>0</v>
      </c>
      <c r="K12" s="1194">
        <v>0</v>
      </c>
      <c r="L12" s="1194">
        <v>0</v>
      </c>
      <c r="M12" s="1194">
        <v>0</v>
      </c>
      <c r="N12" s="1194">
        <v>0</v>
      </c>
      <c r="O12" s="1195">
        <v>0</v>
      </c>
      <c r="P12" s="1196"/>
    </row>
    <row r="13" spans="1:16" s="1197" customFormat="1" ht="15" customHeight="1">
      <c r="A13" s="1192" t="s">
        <v>728</v>
      </c>
      <c r="B13" s="1193">
        <v>201520.68299999999</v>
      </c>
      <c r="C13" s="1194">
        <v>632.23900000000003</v>
      </c>
      <c r="D13" s="1194">
        <v>0</v>
      </c>
      <c r="E13" s="1194">
        <v>0</v>
      </c>
      <c r="F13" s="1194">
        <v>0</v>
      </c>
      <c r="G13" s="1194">
        <v>0</v>
      </c>
      <c r="H13" s="1194">
        <v>632.23900000000003</v>
      </c>
      <c r="I13" s="1194">
        <v>4131.45</v>
      </c>
      <c r="J13" s="1194">
        <v>0</v>
      </c>
      <c r="K13" s="1194">
        <v>0</v>
      </c>
      <c r="L13" s="1194">
        <v>4131.45</v>
      </c>
      <c r="M13" s="1194">
        <v>0</v>
      </c>
      <c r="N13" s="1194">
        <v>0</v>
      </c>
      <c r="O13" s="1195">
        <v>3659.8440000000001</v>
      </c>
      <c r="P13" s="1196"/>
    </row>
    <row r="14" spans="1:16" s="1197" customFormat="1" ht="15" customHeight="1">
      <c r="A14" s="1192" t="s">
        <v>729</v>
      </c>
      <c r="B14" s="1193">
        <v>773349.16099999996</v>
      </c>
      <c r="C14" s="1194">
        <v>44408.826000000001</v>
      </c>
      <c r="D14" s="1194">
        <v>8000</v>
      </c>
      <c r="E14" s="1194">
        <v>969.02599999999995</v>
      </c>
      <c r="F14" s="1194">
        <v>602.13199999999995</v>
      </c>
      <c r="G14" s="1194">
        <v>0</v>
      </c>
      <c r="H14" s="1194">
        <v>34837.667999999998</v>
      </c>
      <c r="I14" s="1194">
        <v>29126.541000000001</v>
      </c>
      <c r="J14" s="1194">
        <v>9505.1460000000006</v>
      </c>
      <c r="K14" s="1194">
        <v>602.13199999999995</v>
      </c>
      <c r="L14" s="1194">
        <v>7963.165</v>
      </c>
      <c r="M14" s="1194">
        <v>11056.098</v>
      </c>
      <c r="N14" s="1194">
        <v>0</v>
      </c>
      <c r="O14" s="1195">
        <v>0</v>
      </c>
      <c r="P14" s="1196"/>
    </row>
    <row r="15" spans="1:16" s="1197" customFormat="1" ht="15" customHeight="1">
      <c r="A15" s="1198" t="s">
        <v>330</v>
      </c>
      <c r="B15" s="1193">
        <v>4332.9780000000001</v>
      </c>
      <c r="C15" s="1194">
        <v>3355.2040000000002</v>
      </c>
      <c r="D15" s="1194">
        <v>0</v>
      </c>
      <c r="E15" s="1194">
        <v>0</v>
      </c>
      <c r="F15" s="1194">
        <v>0</v>
      </c>
      <c r="G15" s="1194">
        <v>0</v>
      </c>
      <c r="H15" s="1194">
        <v>3355.2040000000002</v>
      </c>
      <c r="I15" s="1194">
        <v>0</v>
      </c>
      <c r="J15" s="1194">
        <v>0</v>
      </c>
      <c r="K15" s="1194">
        <v>0</v>
      </c>
      <c r="L15" s="1194">
        <v>0</v>
      </c>
      <c r="M15" s="1194">
        <v>0</v>
      </c>
      <c r="N15" s="1194">
        <v>0</v>
      </c>
      <c r="O15" s="1195">
        <v>0</v>
      </c>
      <c r="P15" s="1196"/>
    </row>
    <row r="16" spans="1:16" s="1197" customFormat="1" ht="15" customHeight="1">
      <c r="A16" s="1198" t="s">
        <v>331</v>
      </c>
      <c r="B16" s="1193">
        <v>25812.221000000001</v>
      </c>
      <c r="C16" s="1194">
        <v>17088.333999999999</v>
      </c>
      <c r="D16" s="1194">
        <v>0</v>
      </c>
      <c r="E16" s="1194">
        <v>1947.1420000000001</v>
      </c>
      <c r="F16" s="1194">
        <v>1136.318</v>
      </c>
      <c r="G16" s="1194">
        <v>0</v>
      </c>
      <c r="H16" s="1194">
        <v>14004.874</v>
      </c>
      <c r="I16" s="1194">
        <v>13916.800999999999</v>
      </c>
      <c r="J16" s="1194">
        <v>12289.538</v>
      </c>
      <c r="K16" s="1194">
        <v>1123.9939999999999</v>
      </c>
      <c r="L16" s="1194">
        <v>75.992000000000004</v>
      </c>
      <c r="M16" s="1194">
        <v>427.27699999999999</v>
      </c>
      <c r="N16" s="1194">
        <v>0</v>
      </c>
      <c r="O16" s="1195">
        <v>0</v>
      </c>
      <c r="P16" s="1196"/>
    </row>
    <row r="17" spans="1:16" s="1197" customFormat="1" ht="15" customHeight="1">
      <c r="A17" s="1198" t="s">
        <v>332</v>
      </c>
      <c r="B17" s="1193">
        <v>37474.400000000001</v>
      </c>
      <c r="C17" s="1194">
        <v>0</v>
      </c>
      <c r="D17" s="1194">
        <v>0</v>
      </c>
      <c r="E17" s="1194">
        <v>0</v>
      </c>
      <c r="F17" s="1194">
        <v>0</v>
      </c>
      <c r="G17" s="1194">
        <v>0</v>
      </c>
      <c r="H17" s="1194">
        <v>0</v>
      </c>
      <c r="I17" s="1194">
        <v>0</v>
      </c>
      <c r="J17" s="1194">
        <v>0</v>
      </c>
      <c r="K17" s="1194">
        <v>0</v>
      </c>
      <c r="L17" s="1194">
        <v>0</v>
      </c>
      <c r="M17" s="1194">
        <v>0</v>
      </c>
      <c r="N17" s="1194">
        <v>0</v>
      </c>
      <c r="O17" s="1195">
        <v>0</v>
      </c>
      <c r="P17" s="1196"/>
    </row>
    <row r="18" spans="1:16" s="1197" customFormat="1" ht="15" customHeight="1">
      <c r="A18" s="1198" t="s">
        <v>333</v>
      </c>
      <c r="B18" s="1193">
        <v>77903.082999999999</v>
      </c>
      <c r="C18" s="1194">
        <v>23398.913</v>
      </c>
      <c r="D18" s="1194">
        <v>0</v>
      </c>
      <c r="E18" s="1194">
        <v>4800.1369999999997</v>
      </c>
      <c r="F18" s="1194">
        <v>121.821</v>
      </c>
      <c r="G18" s="1194">
        <v>0</v>
      </c>
      <c r="H18" s="1194">
        <v>18476.955000000002</v>
      </c>
      <c r="I18" s="1194">
        <v>13492.626</v>
      </c>
      <c r="J18" s="1194">
        <v>7762.259</v>
      </c>
      <c r="K18" s="1194">
        <v>134.14400000000001</v>
      </c>
      <c r="L18" s="1194">
        <v>282.31599999999997</v>
      </c>
      <c r="M18" s="1194">
        <v>5313.9070000000002</v>
      </c>
      <c r="N18" s="1194">
        <v>0</v>
      </c>
      <c r="O18" s="1195">
        <v>0</v>
      </c>
      <c r="P18" s="1196"/>
    </row>
    <row r="19" spans="1:16" s="1197" customFormat="1" ht="15" customHeight="1">
      <c r="A19" s="1198" t="s">
        <v>738</v>
      </c>
      <c r="B19" s="1193">
        <v>0</v>
      </c>
      <c r="C19" s="1194">
        <v>0</v>
      </c>
      <c r="D19" s="1194">
        <v>0</v>
      </c>
      <c r="E19" s="1194">
        <v>0</v>
      </c>
      <c r="F19" s="1194">
        <v>0</v>
      </c>
      <c r="G19" s="1194">
        <v>0</v>
      </c>
      <c r="H19" s="1194">
        <v>0</v>
      </c>
      <c r="I19" s="1194">
        <v>0</v>
      </c>
      <c r="J19" s="1194">
        <v>0</v>
      </c>
      <c r="K19" s="1194">
        <v>0</v>
      </c>
      <c r="L19" s="1194">
        <v>0</v>
      </c>
      <c r="M19" s="1194">
        <v>0</v>
      </c>
      <c r="N19" s="1194">
        <v>0</v>
      </c>
      <c r="O19" s="1195">
        <v>0</v>
      </c>
      <c r="P19" s="1196"/>
    </row>
    <row r="20" spans="1:16" s="1197" customFormat="1" ht="15" customHeight="1">
      <c r="A20" s="1198" t="s">
        <v>730</v>
      </c>
      <c r="B20" s="1193">
        <v>0</v>
      </c>
      <c r="C20" s="1194">
        <v>0</v>
      </c>
      <c r="D20" s="1194">
        <v>0</v>
      </c>
      <c r="E20" s="1194">
        <v>0</v>
      </c>
      <c r="F20" s="1194">
        <v>0</v>
      </c>
      <c r="G20" s="1194">
        <v>0</v>
      </c>
      <c r="H20" s="1194">
        <v>0</v>
      </c>
      <c r="I20" s="1194">
        <v>0</v>
      </c>
      <c r="J20" s="1194">
        <v>0</v>
      </c>
      <c r="K20" s="1194">
        <v>0</v>
      </c>
      <c r="L20" s="1194">
        <v>0</v>
      </c>
      <c r="M20" s="1194">
        <v>0</v>
      </c>
      <c r="N20" s="1194">
        <v>0</v>
      </c>
      <c r="O20" s="1195">
        <v>0</v>
      </c>
      <c r="P20" s="1196"/>
    </row>
    <row r="21" spans="1:16" s="1197" customFormat="1" ht="15" customHeight="1">
      <c r="A21" s="1199" t="s">
        <v>731</v>
      </c>
      <c r="B21" s="1193">
        <v>3157299.26</v>
      </c>
      <c r="C21" s="1194">
        <v>2269554.997</v>
      </c>
      <c r="D21" s="1194">
        <v>0</v>
      </c>
      <c r="E21" s="1194">
        <v>134993.234</v>
      </c>
      <c r="F21" s="1194">
        <v>0</v>
      </c>
      <c r="G21" s="1194">
        <v>0</v>
      </c>
      <c r="H21" s="1194">
        <v>2134561.7629999998</v>
      </c>
      <c r="I21" s="1194">
        <v>413996.96</v>
      </c>
      <c r="J21" s="1194">
        <v>113152.59600000001</v>
      </c>
      <c r="K21" s="1194">
        <v>0</v>
      </c>
      <c r="L21" s="1194">
        <v>119386.39200000001</v>
      </c>
      <c r="M21" s="1194">
        <v>181457.97200000001</v>
      </c>
      <c r="N21" s="1194">
        <v>0</v>
      </c>
      <c r="O21" s="1195">
        <v>0</v>
      </c>
      <c r="P21" s="1196"/>
    </row>
    <row r="22" spans="1:16" s="1191" customFormat="1" ht="15" customHeight="1">
      <c r="A22" s="1186" t="s">
        <v>739</v>
      </c>
      <c r="B22" s="1187">
        <v>436073.04599999997</v>
      </c>
      <c r="C22" s="1188">
        <v>34673.701000000001</v>
      </c>
      <c r="D22" s="1188">
        <v>0</v>
      </c>
      <c r="E22" s="1188">
        <v>0</v>
      </c>
      <c r="F22" s="1188">
        <v>68.792000000000002</v>
      </c>
      <c r="G22" s="1188">
        <v>0</v>
      </c>
      <c r="H22" s="1188">
        <v>34604.909</v>
      </c>
      <c r="I22" s="1188">
        <v>42225.784999999996</v>
      </c>
      <c r="J22" s="1188">
        <v>0</v>
      </c>
      <c r="K22" s="1188">
        <v>68.792000000000002</v>
      </c>
      <c r="L22" s="1188">
        <v>6485.2999999999993</v>
      </c>
      <c r="M22" s="1188">
        <v>35671.692000000003</v>
      </c>
      <c r="N22" s="1188">
        <v>0</v>
      </c>
      <c r="O22" s="1189">
        <v>18219.584999999999</v>
      </c>
      <c r="P22" s="1190"/>
    </row>
    <row r="23" spans="1:16" s="1197" customFormat="1" ht="15" customHeight="1">
      <c r="A23" s="1192" t="s">
        <v>737</v>
      </c>
      <c r="B23" s="1193">
        <v>0</v>
      </c>
      <c r="C23" s="1194">
        <v>0</v>
      </c>
      <c r="D23" s="1194">
        <v>0</v>
      </c>
      <c r="E23" s="1194">
        <v>0</v>
      </c>
      <c r="F23" s="1194">
        <v>0</v>
      </c>
      <c r="G23" s="1194">
        <v>0</v>
      </c>
      <c r="H23" s="1194">
        <v>0</v>
      </c>
      <c r="I23" s="1194">
        <v>0</v>
      </c>
      <c r="J23" s="1194">
        <v>0</v>
      </c>
      <c r="K23" s="1194">
        <v>0</v>
      </c>
      <c r="L23" s="1194">
        <v>0</v>
      </c>
      <c r="M23" s="1194">
        <v>0</v>
      </c>
      <c r="N23" s="1194">
        <v>0</v>
      </c>
      <c r="O23" s="1195">
        <v>0</v>
      </c>
      <c r="P23" s="1196"/>
    </row>
    <row r="24" spans="1:16" s="1197" customFormat="1" ht="15" customHeight="1">
      <c r="A24" s="1192" t="s">
        <v>728</v>
      </c>
      <c r="B24" s="1193">
        <v>94468.981</v>
      </c>
      <c r="C24" s="1194">
        <v>2161.1909999999998</v>
      </c>
      <c r="D24" s="1194">
        <v>0</v>
      </c>
      <c r="E24" s="1194">
        <v>0</v>
      </c>
      <c r="F24" s="1194">
        <v>0</v>
      </c>
      <c r="G24" s="1194">
        <v>0</v>
      </c>
      <c r="H24" s="1194">
        <v>2161.1909999999998</v>
      </c>
      <c r="I24" s="1194">
        <v>1093.299</v>
      </c>
      <c r="J24" s="1194">
        <v>0</v>
      </c>
      <c r="K24" s="1194">
        <v>0</v>
      </c>
      <c r="L24" s="1194">
        <v>0</v>
      </c>
      <c r="M24" s="1194">
        <v>1093.299</v>
      </c>
      <c r="N24" s="1194">
        <v>0</v>
      </c>
      <c r="O24" s="1195">
        <v>18219.584999999999</v>
      </c>
      <c r="P24" s="1196"/>
    </row>
    <row r="25" spans="1:16" s="1197" customFormat="1" ht="15" customHeight="1">
      <c r="A25" s="1192" t="s">
        <v>729</v>
      </c>
      <c r="B25" s="1193">
        <v>166977.12899999999</v>
      </c>
      <c r="C25" s="1194">
        <v>15767.328</v>
      </c>
      <c r="D25" s="1194">
        <v>0</v>
      </c>
      <c r="E25" s="1194">
        <v>0</v>
      </c>
      <c r="F25" s="1194">
        <v>0</v>
      </c>
      <c r="G25" s="1194">
        <v>0</v>
      </c>
      <c r="H25" s="1194">
        <v>15767.328</v>
      </c>
      <c r="I25" s="1194">
        <v>21343.235000000001</v>
      </c>
      <c r="J25" s="1194">
        <v>0</v>
      </c>
      <c r="K25" s="1194">
        <v>0</v>
      </c>
      <c r="L25" s="1194">
        <v>5969.0309999999999</v>
      </c>
      <c r="M25" s="1194">
        <v>15374.204</v>
      </c>
      <c r="N25" s="1194">
        <v>0</v>
      </c>
      <c r="O25" s="1195">
        <v>0</v>
      </c>
      <c r="P25" s="1196"/>
    </row>
    <row r="26" spans="1:16" s="1197" customFormat="1" ht="15" customHeight="1">
      <c r="A26" s="1198" t="s">
        <v>330</v>
      </c>
      <c r="B26" s="1193">
        <v>62882.016000000003</v>
      </c>
      <c r="C26" s="1194">
        <v>0</v>
      </c>
      <c r="D26" s="1194">
        <v>0</v>
      </c>
      <c r="E26" s="1194">
        <v>0</v>
      </c>
      <c r="F26" s="1194">
        <v>0</v>
      </c>
      <c r="G26" s="1194">
        <v>0</v>
      </c>
      <c r="H26" s="1194">
        <v>0</v>
      </c>
      <c r="I26" s="1194">
        <v>5103.9989999999998</v>
      </c>
      <c r="J26" s="1194">
        <v>0</v>
      </c>
      <c r="K26" s="1194">
        <v>0</v>
      </c>
      <c r="L26" s="1194">
        <v>0</v>
      </c>
      <c r="M26" s="1194">
        <v>5103.9989999999998</v>
      </c>
      <c r="N26" s="1194">
        <v>0</v>
      </c>
      <c r="O26" s="1195">
        <v>0</v>
      </c>
      <c r="P26" s="1196"/>
    </row>
    <row r="27" spans="1:16" s="1197" customFormat="1" ht="15" customHeight="1">
      <c r="A27" s="1198" t="s">
        <v>331</v>
      </c>
      <c r="B27" s="1193">
        <v>63324.019</v>
      </c>
      <c r="C27" s="1194">
        <v>15082.812</v>
      </c>
      <c r="D27" s="1194">
        <v>0</v>
      </c>
      <c r="E27" s="1194">
        <v>0</v>
      </c>
      <c r="F27" s="1194">
        <v>32.933999999999997</v>
      </c>
      <c r="G27" s="1194">
        <v>0</v>
      </c>
      <c r="H27" s="1194">
        <v>15049.878000000001</v>
      </c>
      <c r="I27" s="1194">
        <v>5074.7219999999998</v>
      </c>
      <c r="J27" s="1194">
        <v>0</v>
      </c>
      <c r="K27" s="1194">
        <v>35.857999999999997</v>
      </c>
      <c r="L27" s="1194">
        <v>148.999</v>
      </c>
      <c r="M27" s="1194">
        <v>4889.8639999999996</v>
      </c>
      <c r="N27" s="1194">
        <v>0</v>
      </c>
      <c r="O27" s="1195">
        <v>0</v>
      </c>
      <c r="P27" s="1196"/>
    </row>
    <row r="28" spans="1:16" s="1197" customFormat="1" ht="15" customHeight="1">
      <c r="A28" s="1198" t="s">
        <v>332</v>
      </c>
      <c r="B28" s="1193">
        <v>0</v>
      </c>
      <c r="C28" s="1194">
        <v>0</v>
      </c>
      <c r="D28" s="1194">
        <v>0</v>
      </c>
      <c r="E28" s="1194">
        <v>0</v>
      </c>
      <c r="F28" s="1194">
        <v>0</v>
      </c>
      <c r="G28" s="1194">
        <v>0</v>
      </c>
      <c r="H28" s="1194">
        <v>0</v>
      </c>
      <c r="I28" s="1194">
        <v>0</v>
      </c>
      <c r="J28" s="1194">
        <v>0</v>
      </c>
      <c r="K28" s="1194">
        <v>0</v>
      </c>
      <c r="L28" s="1194">
        <v>0</v>
      </c>
      <c r="M28" s="1194">
        <v>0</v>
      </c>
      <c r="N28" s="1194">
        <v>0</v>
      </c>
      <c r="O28" s="1195">
        <v>0</v>
      </c>
      <c r="P28" s="1196"/>
    </row>
    <row r="29" spans="1:16" s="1197" customFormat="1" ht="15" customHeight="1">
      <c r="A29" s="1198" t="s">
        <v>333</v>
      </c>
      <c r="B29" s="1193">
        <v>21000.899000000001</v>
      </c>
      <c r="C29" s="1194">
        <v>356.79</v>
      </c>
      <c r="D29" s="1194">
        <v>0</v>
      </c>
      <c r="E29" s="1194">
        <v>0</v>
      </c>
      <c r="F29" s="1194">
        <v>35.857999999999997</v>
      </c>
      <c r="G29" s="1194">
        <v>0</v>
      </c>
      <c r="H29" s="1194">
        <v>320.93200000000002</v>
      </c>
      <c r="I29" s="1194">
        <v>3388.4050000000002</v>
      </c>
      <c r="J29" s="1194">
        <v>0</v>
      </c>
      <c r="K29" s="1194">
        <v>32.933999999999997</v>
      </c>
      <c r="L29" s="1194">
        <v>4.7350000000000003</v>
      </c>
      <c r="M29" s="1194">
        <v>3350.7359999999999</v>
      </c>
      <c r="N29" s="1194">
        <v>0</v>
      </c>
      <c r="O29" s="1195">
        <v>0</v>
      </c>
      <c r="P29" s="1196"/>
    </row>
    <row r="30" spans="1:16" s="1197" customFormat="1" ht="15" customHeight="1">
      <c r="A30" s="1198" t="s">
        <v>738</v>
      </c>
      <c r="B30" s="1193">
        <v>0</v>
      </c>
      <c r="C30" s="1194">
        <v>0</v>
      </c>
      <c r="D30" s="1194">
        <v>0</v>
      </c>
      <c r="E30" s="1194">
        <v>0</v>
      </c>
      <c r="F30" s="1194">
        <v>0</v>
      </c>
      <c r="G30" s="1194">
        <v>0</v>
      </c>
      <c r="H30" s="1194">
        <v>0</v>
      </c>
      <c r="I30" s="1194">
        <v>0</v>
      </c>
      <c r="J30" s="1194">
        <v>0</v>
      </c>
      <c r="K30" s="1194">
        <v>0</v>
      </c>
      <c r="L30" s="1194">
        <v>0</v>
      </c>
      <c r="M30" s="1194">
        <v>0</v>
      </c>
      <c r="N30" s="1194">
        <v>0</v>
      </c>
      <c r="O30" s="1195">
        <v>0</v>
      </c>
      <c r="P30" s="1196"/>
    </row>
    <row r="31" spans="1:16" s="1197" customFormat="1" ht="15" customHeight="1">
      <c r="A31" s="1198" t="s">
        <v>730</v>
      </c>
      <c r="B31" s="1193">
        <v>0</v>
      </c>
      <c r="C31" s="1194">
        <v>0</v>
      </c>
      <c r="D31" s="1194">
        <v>0</v>
      </c>
      <c r="E31" s="1194">
        <v>0</v>
      </c>
      <c r="F31" s="1194">
        <v>0</v>
      </c>
      <c r="G31" s="1194">
        <v>0</v>
      </c>
      <c r="H31" s="1194">
        <v>0</v>
      </c>
      <c r="I31" s="1194">
        <v>0</v>
      </c>
      <c r="J31" s="1194">
        <v>0</v>
      </c>
      <c r="K31" s="1194">
        <v>0</v>
      </c>
      <c r="L31" s="1194">
        <v>0</v>
      </c>
      <c r="M31" s="1194">
        <v>0</v>
      </c>
      <c r="N31" s="1194">
        <v>0</v>
      </c>
      <c r="O31" s="1195">
        <v>0</v>
      </c>
      <c r="P31" s="1196"/>
    </row>
    <row r="32" spans="1:16" s="1204" customFormat="1" ht="15" customHeight="1">
      <c r="A32" s="1199" t="s">
        <v>731</v>
      </c>
      <c r="B32" s="1200">
        <v>27420.002</v>
      </c>
      <c r="C32" s="1194">
        <v>1305.58</v>
      </c>
      <c r="D32" s="1201">
        <v>0</v>
      </c>
      <c r="E32" s="1201">
        <v>0</v>
      </c>
      <c r="F32" s="1194">
        <v>0</v>
      </c>
      <c r="G32" s="1194">
        <v>0</v>
      </c>
      <c r="H32" s="1201">
        <v>1305.58</v>
      </c>
      <c r="I32" s="1194">
        <v>6222.125</v>
      </c>
      <c r="J32" s="1194">
        <v>0</v>
      </c>
      <c r="K32" s="1194">
        <v>0</v>
      </c>
      <c r="L32" s="1194">
        <v>362.53500000000003</v>
      </c>
      <c r="M32" s="1194">
        <v>5859.59</v>
      </c>
      <c r="N32" s="1194">
        <v>0</v>
      </c>
      <c r="O32" s="1202">
        <v>0</v>
      </c>
      <c r="P32" s="1203"/>
    </row>
    <row r="33" spans="1:16" s="1197" customFormat="1" ht="15" customHeight="1">
      <c r="A33" s="1205" t="s">
        <v>740</v>
      </c>
      <c r="B33" s="1187">
        <v>194060.541</v>
      </c>
      <c r="C33" s="1188">
        <v>7882.9190000000008</v>
      </c>
      <c r="D33" s="1194">
        <v>0</v>
      </c>
      <c r="E33" s="1188">
        <v>712.53300000000002</v>
      </c>
      <c r="F33" s="1188">
        <v>0</v>
      </c>
      <c r="G33" s="1188">
        <v>0</v>
      </c>
      <c r="H33" s="1188">
        <v>7170.3860000000004</v>
      </c>
      <c r="I33" s="1188">
        <v>5467.759</v>
      </c>
      <c r="J33" s="1188">
        <v>712.53300000000002</v>
      </c>
      <c r="K33" s="1188">
        <v>0</v>
      </c>
      <c r="L33" s="1188">
        <v>0</v>
      </c>
      <c r="M33" s="1188">
        <v>4755.2259999999997</v>
      </c>
      <c r="N33" s="1188">
        <v>0</v>
      </c>
      <c r="O33" s="1189">
        <v>0</v>
      </c>
      <c r="P33" s="1196"/>
    </row>
    <row r="34" spans="1:16" s="1197" customFormat="1" ht="15" customHeight="1">
      <c r="A34" s="1192" t="s">
        <v>728</v>
      </c>
      <c r="B34" s="1193">
        <v>128.86799999999999</v>
      </c>
      <c r="C34" s="1194">
        <v>0</v>
      </c>
      <c r="D34" s="1194">
        <v>0</v>
      </c>
      <c r="E34" s="1194">
        <v>0</v>
      </c>
      <c r="F34" s="1194">
        <v>0</v>
      </c>
      <c r="G34" s="1194">
        <v>0</v>
      </c>
      <c r="H34" s="1194">
        <v>0</v>
      </c>
      <c r="I34" s="1194">
        <v>0</v>
      </c>
      <c r="J34" s="1194">
        <v>0</v>
      </c>
      <c r="K34" s="1194">
        <v>0</v>
      </c>
      <c r="L34" s="1194">
        <v>0</v>
      </c>
      <c r="M34" s="1194">
        <v>0</v>
      </c>
      <c r="N34" s="1194">
        <v>0</v>
      </c>
      <c r="O34" s="1195">
        <v>0</v>
      </c>
      <c r="P34" s="1196"/>
    </row>
    <row r="35" spans="1:16" s="1197" customFormat="1" ht="15" customHeight="1">
      <c r="A35" s="1192" t="s">
        <v>729</v>
      </c>
      <c r="B35" s="1193">
        <v>67996.214000000007</v>
      </c>
      <c r="C35" s="1194">
        <v>621.26700000000005</v>
      </c>
      <c r="D35" s="1194">
        <v>0</v>
      </c>
      <c r="E35" s="1194">
        <v>0</v>
      </c>
      <c r="F35" s="1194">
        <v>0</v>
      </c>
      <c r="G35" s="1194">
        <v>0</v>
      </c>
      <c r="H35" s="1194">
        <v>621.26700000000005</v>
      </c>
      <c r="I35" s="1194">
        <v>712.84500000000003</v>
      </c>
      <c r="J35" s="1194">
        <v>243.83600000000001</v>
      </c>
      <c r="K35" s="1194">
        <v>0</v>
      </c>
      <c r="L35" s="1194">
        <v>0</v>
      </c>
      <c r="M35" s="1194">
        <v>469.00900000000001</v>
      </c>
      <c r="N35" s="1194">
        <v>0</v>
      </c>
      <c r="O35" s="1195">
        <v>0</v>
      </c>
      <c r="P35" s="1196"/>
    </row>
    <row r="36" spans="1:16" s="1197" customFormat="1" ht="15" customHeight="1">
      <c r="A36" s="1198" t="s">
        <v>330</v>
      </c>
      <c r="B36" s="1193">
        <v>15736.328</v>
      </c>
      <c r="C36" s="1194">
        <v>0</v>
      </c>
      <c r="D36" s="1194">
        <v>0</v>
      </c>
      <c r="E36" s="1194">
        <v>0</v>
      </c>
      <c r="F36" s="1194">
        <v>0</v>
      </c>
      <c r="G36" s="1194">
        <v>0</v>
      </c>
      <c r="H36" s="1194">
        <v>0</v>
      </c>
      <c r="I36" s="1194">
        <v>0</v>
      </c>
      <c r="J36" s="1194">
        <v>0</v>
      </c>
      <c r="K36" s="1194">
        <v>0</v>
      </c>
      <c r="L36" s="1194">
        <v>0</v>
      </c>
      <c r="M36" s="1194">
        <v>0</v>
      </c>
      <c r="N36" s="1194">
        <v>0</v>
      </c>
      <c r="O36" s="1195">
        <v>0</v>
      </c>
      <c r="P36" s="1196"/>
    </row>
    <row r="37" spans="1:16" s="1197" customFormat="1" ht="15" customHeight="1">
      <c r="A37" s="1198" t="s">
        <v>331</v>
      </c>
      <c r="B37" s="1193">
        <v>14038.087</v>
      </c>
      <c r="C37" s="1194">
        <v>3885.7310000000002</v>
      </c>
      <c r="D37" s="1194">
        <v>0</v>
      </c>
      <c r="E37" s="1194">
        <v>6.9749999999999996</v>
      </c>
      <c r="F37" s="1194">
        <v>0</v>
      </c>
      <c r="G37" s="1194">
        <v>0</v>
      </c>
      <c r="H37" s="1194">
        <v>3878.7559999999999</v>
      </c>
      <c r="I37" s="1194">
        <v>3528.4580000000001</v>
      </c>
      <c r="J37" s="1194">
        <v>0</v>
      </c>
      <c r="K37" s="1194">
        <v>0</v>
      </c>
      <c r="L37" s="1194">
        <v>0</v>
      </c>
      <c r="M37" s="1194">
        <v>3528.4580000000001</v>
      </c>
      <c r="N37" s="1194">
        <v>0</v>
      </c>
      <c r="O37" s="1195">
        <v>0</v>
      </c>
      <c r="P37" s="1196"/>
    </row>
    <row r="38" spans="1:16" s="1197" customFormat="1" ht="15" customHeight="1">
      <c r="A38" s="1198" t="s">
        <v>332</v>
      </c>
      <c r="B38" s="1193">
        <v>5.4859999999999998</v>
      </c>
      <c r="C38" s="1194">
        <v>0</v>
      </c>
      <c r="D38" s="1194">
        <v>0</v>
      </c>
      <c r="E38" s="1194">
        <v>0</v>
      </c>
      <c r="F38" s="1194">
        <v>0</v>
      </c>
      <c r="G38" s="1194">
        <v>0</v>
      </c>
      <c r="H38" s="1194">
        <v>0</v>
      </c>
      <c r="I38" s="1194">
        <v>0</v>
      </c>
      <c r="J38" s="1194">
        <v>0</v>
      </c>
      <c r="K38" s="1194">
        <v>0</v>
      </c>
      <c r="L38" s="1194">
        <v>0</v>
      </c>
      <c r="M38" s="1194">
        <v>0</v>
      </c>
      <c r="N38" s="1194">
        <v>0</v>
      </c>
      <c r="O38" s="1195">
        <v>0</v>
      </c>
      <c r="P38" s="1196"/>
    </row>
    <row r="39" spans="1:16" s="1197" customFormat="1" ht="15" customHeight="1">
      <c r="A39" s="1198" t="s">
        <v>333</v>
      </c>
      <c r="B39" s="1193">
        <v>47079.290999999997</v>
      </c>
      <c r="C39" s="1194">
        <v>532.35299999999995</v>
      </c>
      <c r="D39" s="1194">
        <v>0</v>
      </c>
      <c r="E39" s="1194">
        <v>0</v>
      </c>
      <c r="F39" s="1194">
        <v>0</v>
      </c>
      <c r="G39" s="1194">
        <v>0</v>
      </c>
      <c r="H39" s="1194">
        <v>532.35299999999995</v>
      </c>
      <c r="I39" s="1194">
        <v>757.923</v>
      </c>
      <c r="J39" s="1194">
        <v>6.9749999999999996</v>
      </c>
      <c r="K39" s="1194">
        <v>0</v>
      </c>
      <c r="L39" s="1194">
        <v>0</v>
      </c>
      <c r="M39" s="1194">
        <v>750.94799999999998</v>
      </c>
      <c r="N39" s="1194">
        <v>0</v>
      </c>
      <c r="O39" s="1195">
        <v>0</v>
      </c>
      <c r="P39" s="1196"/>
    </row>
    <row r="40" spans="1:16" s="1197" customFormat="1" ht="15" customHeight="1">
      <c r="A40" s="1198" t="s">
        <v>730</v>
      </c>
      <c r="B40" s="1193">
        <v>0</v>
      </c>
      <c r="C40" s="1194">
        <v>0</v>
      </c>
      <c r="D40" s="1194">
        <v>0</v>
      </c>
      <c r="E40" s="1194">
        <v>0</v>
      </c>
      <c r="F40" s="1194">
        <v>0</v>
      </c>
      <c r="G40" s="1194">
        <v>0</v>
      </c>
      <c r="H40" s="1194">
        <v>0</v>
      </c>
      <c r="I40" s="1194">
        <v>0</v>
      </c>
      <c r="J40" s="1194">
        <v>0</v>
      </c>
      <c r="K40" s="1194">
        <v>0</v>
      </c>
      <c r="L40" s="1194">
        <v>0</v>
      </c>
      <c r="M40" s="1194">
        <v>0</v>
      </c>
      <c r="N40" s="1194">
        <v>0</v>
      </c>
      <c r="O40" s="1195">
        <v>0</v>
      </c>
      <c r="P40" s="1196"/>
    </row>
    <row r="41" spans="1:16" s="1180" customFormat="1" ht="15" customHeight="1">
      <c r="A41" s="1199" t="s">
        <v>731</v>
      </c>
      <c r="B41" s="1193">
        <v>49076.267</v>
      </c>
      <c r="C41" s="1194">
        <v>2843.5680000000002</v>
      </c>
      <c r="D41" s="1194">
        <v>0</v>
      </c>
      <c r="E41" s="1194">
        <v>705.55799999999999</v>
      </c>
      <c r="F41" s="1194">
        <v>0</v>
      </c>
      <c r="G41" s="1194">
        <v>0</v>
      </c>
      <c r="H41" s="1194">
        <v>2138.0100000000002</v>
      </c>
      <c r="I41" s="1194">
        <v>468.53300000000002</v>
      </c>
      <c r="J41" s="1194">
        <v>461.72199999999998</v>
      </c>
      <c r="K41" s="1194">
        <v>0</v>
      </c>
      <c r="L41" s="1194">
        <v>0</v>
      </c>
      <c r="M41" s="1194">
        <v>6.8109999999999999</v>
      </c>
      <c r="N41" s="1194">
        <v>0</v>
      </c>
      <c r="O41" s="1195">
        <v>0</v>
      </c>
      <c r="P41" s="1179"/>
    </row>
    <row r="42" spans="1:16" s="1180" customFormat="1" ht="15" customHeight="1">
      <c r="A42" s="1206" t="s">
        <v>741</v>
      </c>
      <c r="B42" s="1187">
        <v>81184.899000000019</v>
      </c>
      <c r="C42" s="1188">
        <v>93.844999999999999</v>
      </c>
      <c r="D42" s="1194">
        <v>0</v>
      </c>
      <c r="E42" s="1188">
        <v>0</v>
      </c>
      <c r="F42" s="1188">
        <v>0</v>
      </c>
      <c r="G42" s="1188">
        <v>0</v>
      </c>
      <c r="H42" s="1188">
        <v>93.844999999999999</v>
      </c>
      <c r="I42" s="1188">
        <v>78.472999999999999</v>
      </c>
      <c r="J42" s="1188">
        <v>0</v>
      </c>
      <c r="K42" s="1188">
        <v>0</v>
      </c>
      <c r="L42" s="1188">
        <v>0</v>
      </c>
      <c r="M42" s="1188">
        <v>78.472999999999999</v>
      </c>
      <c r="N42" s="1188">
        <v>0</v>
      </c>
      <c r="O42" s="1189">
        <v>0</v>
      </c>
      <c r="P42" s="1179"/>
    </row>
    <row r="43" spans="1:16" s="1180" customFormat="1" ht="15" customHeight="1">
      <c r="A43" s="1199" t="s">
        <v>728</v>
      </c>
      <c r="B43" s="1193">
        <v>0.92600000000000005</v>
      </c>
      <c r="C43" s="1194">
        <v>0</v>
      </c>
      <c r="D43" s="1194">
        <v>0</v>
      </c>
      <c r="E43" s="1194">
        <v>0</v>
      </c>
      <c r="F43" s="1194">
        <v>0</v>
      </c>
      <c r="G43" s="1194">
        <v>0</v>
      </c>
      <c r="H43" s="1194">
        <v>0</v>
      </c>
      <c r="I43" s="1194">
        <v>0</v>
      </c>
      <c r="J43" s="1194">
        <v>0</v>
      </c>
      <c r="K43" s="1194">
        <v>0</v>
      </c>
      <c r="L43" s="1194">
        <v>0</v>
      </c>
      <c r="M43" s="1194">
        <v>0</v>
      </c>
      <c r="N43" s="1194">
        <v>0</v>
      </c>
      <c r="O43" s="1195">
        <v>0</v>
      </c>
      <c r="P43" s="1179"/>
    </row>
    <row r="44" spans="1:16" s="1180" customFormat="1" ht="15" customHeight="1">
      <c r="A44" s="1192" t="s">
        <v>729</v>
      </c>
      <c r="B44" s="1193">
        <v>16442.413</v>
      </c>
      <c r="C44" s="1194">
        <v>16.896000000000001</v>
      </c>
      <c r="D44" s="1194">
        <v>0</v>
      </c>
      <c r="E44" s="1194">
        <v>0</v>
      </c>
      <c r="F44" s="1194">
        <v>0</v>
      </c>
      <c r="G44" s="1194">
        <v>0</v>
      </c>
      <c r="H44" s="1194">
        <v>16.896000000000001</v>
      </c>
      <c r="I44" s="1194">
        <v>6.843</v>
      </c>
      <c r="J44" s="1194">
        <v>0</v>
      </c>
      <c r="K44" s="1194">
        <v>0</v>
      </c>
      <c r="L44" s="1194">
        <v>0</v>
      </c>
      <c r="M44" s="1194">
        <v>6.843</v>
      </c>
      <c r="N44" s="1194">
        <v>0</v>
      </c>
      <c r="O44" s="1195">
        <v>0</v>
      </c>
      <c r="P44" s="1179"/>
    </row>
    <row r="45" spans="1:16" s="1180" customFormat="1" ht="15" customHeight="1">
      <c r="A45" s="1199" t="s">
        <v>330</v>
      </c>
      <c r="B45" s="1193">
        <v>58883.133000000002</v>
      </c>
      <c r="C45" s="1194">
        <v>0</v>
      </c>
      <c r="D45" s="1194">
        <v>0</v>
      </c>
      <c r="E45" s="1194">
        <v>0</v>
      </c>
      <c r="F45" s="1194">
        <v>0</v>
      </c>
      <c r="G45" s="1194">
        <v>0</v>
      </c>
      <c r="H45" s="1194">
        <v>0</v>
      </c>
      <c r="I45" s="1194">
        <v>0</v>
      </c>
      <c r="J45" s="1194">
        <v>0</v>
      </c>
      <c r="K45" s="1194">
        <v>0</v>
      </c>
      <c r="L45" s="1194">
        <v>0</v>
      </c>
      <c r="M45" s="1194">
        <v>0</v>
      </c>
      <c r="N45" s="1194">
        <v>0</v>
      </c>
      <c r="O45" s="1195">
        <v>0</v>
      </c>
      <c r="P45" s="1179"/>
    </row>
    <row r="46" spans="1:16" s="1180" customFormat="1" ht="15" customHeight="1">
      <c r="A46" s="1199" t="s">
        <v>331</v>
      </c>
      <c r="B46" s="1193">
        <v>835.69799999999998</v>
      </c>
      <c r="C46" s="1194">
        <v>0</v>
      </c>
      <c r="D46" s="1194">
        <v>0</v>
      </c>
      <c r="E46" s="1194">
        <v>0</v>
      </c>
      <c r="F46" s="1194">
        <v>0</v>
      </c>
      <c r="G46" s="1194">
        <v>0</v>
      </c>
      <c r="H46" s="1194">
        <v>0</v>
      </c>
      <c r="I46" s="1194">
        <v>0</v>
      </c>
      <c r="J46" s="1194">
        <v>0</v>
      </c>
      <c r="K46" s="1194">
        <v>0</v>
      </c>
      <c r="L46" s="1194">
        <v>0</v>
      </c>
      <c r="M46" s="1194">
        <v>0</v>
      </c>
      <c r="N46" s="1194">
        <v>0</v>
      </c>
      <c r="O46" s="1195">
        <v>0</v>
      </c>
      <c r="P46" s="1179"/>
    </row>
    <row r="47" spans="1:16" s="1180" customFormat="1" ht="15" customHeight="1">
      <c r="A47" s="1199" t="s">
        <v>332</v>
      </c>
      <c r="B47" s="1193">
        <v>0</v>
      </c>
      <c r="C47" s="1194">
        <v>0</v>
      </c>
      <c r="D47" s="1194">
        <v>0</v>
      </c>
      <c r="E47" s="1194">
        <v>0</v>
      </c>
      <c r="F47" s="1194">
        <v>0</v>
      </c>
      <c r="G47" s="1194">
        <v>0</v>
      </c>
      <c r="H47" s="1194">
        <v>0</v>
      </c>
      <c r="I47" s="1194">
        <v>0</v>
      </c>
      <c r="J47" s="1194">
        <v>0</v>
      </c>
      <c r="K47" s="1194">
        <v>0</v>
      </c>
      <c r="L47" s="1194">
        <v>0</v>
      </c>
      <c r="M47" s="1194">
        <v>0</v>
      </c>
      <c r="N47" s="1194">
        <v>0</v>
      </c>
      <c r="O47" s="1195">
        <v>0</v>
      </c>
      <c r="P47" s="1179"/>
    </row>
    <row r="48" spans="1:16" s="1180" customFormat="1" ht="15" customHeight="1">
      <c r="A48" s="1199" t="s">
        <v>333</v>
      </c>
      <c r="B48" s="1193">
        <v>4679.0349999999999</v>
      </c>
      <c r="C48" s="1194">
        <v>76.948999999999998</v>
      </c>
      <c r="D48" s="1194">
        <v>0</v>
      </c>
      <c r="E48" s="1194">
        <v>0</v>
      </c>
      <c r="F48" s="1194">
        <v>0</v>
      </c>
      <c r="G48" s="1194">
        <v>0</v>
      </c>
      <c r="H48" s="1194">
        <v>76.948999999999998</v>
      </c>
      <c r="I48" s="1194">
        <v>71.63</v>
      </c>
      <c r="J48" s="1194">
        <v>0</v>
      </c>
      <c r="K48" s="1194">
        <v>0</v>
      </c>
      <c r="L48" s="1194">
        <v>0</v>
      </c>
      <c r="M48" s="1194">
        <v>71.63</v>
      </c>
      <c r="N48" s="1194">
        <v>0</v>
      </c>
      <c r="O48" s="1195">
        <v>0</v>
      </c>
      <c r="P48" s="1179"/>
    </row>
    <row r="49" spans="1:16" s="1180" customFormat="1" ht="15" customHeight="1">
      <c r="A49" s="1199" t="s">
        <v>731</v>
      </c>
      <c r="B49" s="1193">
        <v>343.69400000000002</v>
      </c>
      <c r="C49" s="1194">
        <v>0</v>
      </c>
      <c r="D49" s="1194">
        <v>0</v>
      </c>
      <c r="E49" s="1194">
        <v>0</v>
      </c>
      <c r="F49" s="1194">
        <v>0</v>
      </c>
      <c r="G49" s="1194">
        <v>0</v>
      </c>
      <c r="H49" s="1194">
        <v>0</v>
      </c>
      <c r="I49" s="1194">
        <v>0</v>
      </c>
      <c r="J49" s="1194">
        <v>0</v>
      </c>
      <c r="K49" s="1194">
        <v>0</v>
      </c>
      <c r="L49" s="1194">
        <v>0</v>
      </c>
      <c r="M49" s="1194">
        <v>0</v>
      </c>
      <c r="N49" s="1194">
        <v>0</v>
      </c>
      <c r="O49" s="1195">
        <v>0</v>
      </c>
      <c r="P49" s="1179"/>
    </row>
    <row r="50" spans="1:16" s="1191" customFormat="1" ht="15" customHeight="1">
      <c r="A50" s="1207" t="s">
        <v>742</v>
      </c>
      <c r="B50" s="1187">
        <v>266764836.34200004</v>
      </c>
      <c r="C50" s="1188">
        <v>196913.48599999998</v>
      </c>
      <c r="D50" s="1188">
        <v>44281.599999999999</v>
      </c>
      <c r="E50" s="1188">
        <v>10248.250000000002</v>
      </c>
      <c r="F50" s="1188">
        <v>4488.75</v>
      </c>
      <c r="G50" s="1188">
        <v>0</v>
      </c>
      <c r="H50" s="1188">
        <v>137894.886</v>
      </c>
      <c r="I50" s="1188">
        <v>164653.67800000001</v>
      </c>
      <c r="J50" s="1188">
        <v>10248.25</v>
      </c>
      <c r="K50" s="1188">
        <v>4488.7510000000002</v>
      </c>
      <c r="L50" s="1188">
        <v>0</v>
      </c>
      <c r="M50" s="1188">
        <v>149916.67800000001</v>
      </c>
      <c r="N50" s="1188">
        <v>0</v>
      </c>
      <c r="O50" s="1189">
        <v>3114362.4619999994</v>
      </c>
      <c r="P50" s="1190"/>
    </row>
    <row r="51" spans="1:16" s="1191" customFormat="1" ht="15" customHeight="1">
      <c r="A51" s="1186" t="s">
        <v>743</v>
      </c>
      <c r="B51" s="1187">
        <v>265869856.91700003</v>
      </c>
      <c r="C51" s="1188">
        <v>196873.61899999998</v>
      </c>
      <c r="D51" s="1188">
        <v>44281.599999999999</v>
      </c>
      <c r="E51" s="1188">
        <v>10222.917000000001</v>
      </c>
      <c r="F51" s="1188">
        <v>4488.75</v>
      </c>
      <c r="G51" s="1188">
        <v>0</v>
      </c>
      <c r="H51" s="1188">
        <v>137880.35199999998</v>
      </c>
      <c r="I51" s="1188">
        <v>164627.505</v>
      </c>
      <c r="J51" s="1188">
        <v>10222.916999999999</v>
      </c>
      <c r="K51" s="1188">
        <v>4488.7510000000002</v>
      </c>
      <c r="L51" s="1188">
        <v>0</v>
      </c>
      <c r="M51" s="1188">
        <v>149915.83800000002</v>
      </c>
      <c r="N51" s="1188">
        <v>0</v>
      </c>
      <c r="O51" s="1189">
        <v>3112091.3859999995</v>
      </c>
      <c r="P51" s="1190"/>
    </row>
    <row r="52" spans="1:16" s="1191" customFormat="1" ht="15" customHeight="1">
      <c r="A52" s="1192" t="s">
        <v>737</v>
      </c>
      <c r="B52" s="1193">
        <v>1.1850000000000001</v>
      </c>
      <c r="C52" s="1194">
        <v>0</v>
      </c>
      <c r="D52" s="1194">
        <v>0</v>
      </c>
      <c r="E52" s="1194">
        <v>0</v>
      </c>
      <c r="F52" s="1194">
        <v>0</v>
      </c>
      <c r="G52" s="1194">
        <v>0</v>
      </c>
      <c r="H52" s="1194">
        <v>0</v>
      </c>
      <c r="I52" s="1194">
        <v>0</v>
      </c>
      <c r="J52" s="1194">
        <v>0</v>
      </c>
      <c r="K52" s="1194">
        <v>0</v>
      </c>
      <c r="L52" s="1194">
        <v>0</v>
      </c>
      <c r="M52" s="1194">
        <v>0</v>
      </c>
      <c r="N52" s="1194">
        <v>0</v>
      </c>
      <c r="O52" s="1195">
        <v>0</v>
      </c>
      <c r="P52" s="1190"/>
    </row>
    <row r="53" spans="1:16" s="1191" customFormat="1" ht="15" customHeight="1">
      <c r="A53" s="1192" t="s">
        <v>328</v>
      </c>
      <c r="B53" s="1208">
        <v>74726794.613000005</v>
      </c>
      <c r="C53" s="1209">
        <v>5026.7619999999997</v>
      </c>
      <c r="D53" s="1209">
        <v>0</v>
      </c>
      <c r="E53" s="1209">
        <v>0</v>
      </c>
      <c r="F53" s="1209">
        <v>0</v>
      </c>
      <c r="G53" s="1209">
        <v>0</v>
      </c>
      <c r="H53" s="1209">
        <v>5026.7619999999997</v>
      </c>
      <c r="I53" s="1209">
        <v>0</v>
      </c>
      <c r="J53" s="1209">
        <v>0</v>
      </c>
      <c r="K53" s="1209">
        <v>0</v>
      </c>
      <c r="L53" s="1209">
        <v>0</v>
      </c>
      <c r="M53" s="1209">
        <v>0</v>
      </c>
      <c r="N53" s="1209">
        <v>0</v>
      </c>
      <c r="O53" s="1210">
        <v>80.043999999999997</v>
      </c>
      <c r="P53" s="1190"/>
    </row>
    <row r="54" spans="1:16" s="1197" customFormat="1" ht="15" customHeight="1">
      <c r="A54" s="1192" t="s">
        <v>727</v>
      </c>
      <c r="B54" s="1193">
        <v>294656.37699999998</v>
      </c>
      <c r="C54" s="1194">
        <v>0</v>
      </c>
      <c r="D54" s="1194">
        <v>0</v>
      </c>
      <c r="E54" s="1194">
        <v>0</v>
      </c>
      <c r="F54" s="1194">
        <v>0</v>
      </c>
      <c r="G54" s="1194">
        <v>0</v>
      </c>
      <c r="H54" s="1194">
        <v>0</v>
      </c>
      <c r="I54" s="1194">
        <v>0</v>
      </c>
      <c r="J54" s="1194">
        <v>0</v>
      </c>
      <c r="K54" s="1194">
        <v>0</v>
      </c>
      <c r="L54" s="1194">
        <v>0</v>
      </c>
      <c r="M54" s="1194">
        <v>0</v>
      </c>
      <c r="N54" s="1194">
        <v>0</v>
      </c>
      <c r="O54" s="1195">
        <v>0</v>
      </c>
      <c r="P54" s="1196"/>
    </row>
    <row r="55" spans="1:16" s="1197" customFormat="1" ht="15" customHeight="1">
      <c r="A55" s="1192" t="s">
        <v>728</v>
      </c>
      <c r="B55" s="1193">
        <v>58211973.836000003</v>
      </c>
      <c r="C55" s="1194">
        <v>167.3</v>
      </c>
      <c r="D55" s="1194">
        <v>167.3</v>
      </c>
      <c r="E55" s="1194">
        <v>0</v>
      </c>
      <c r="F55" s="1194">
        <v>0</v>
      </c>
      <c r="G55" s="1194">
        <v>0</v>
      </c>
      <c r="H55" s="1194">
        <v>0</v>
      </c>
      <c r="I55" s="1194">
        <v>3.3959999999999999</v>
      </c>
      <c r="J55" s="1194">
        <v>3.3959999999999999</v>
      </c>
      <c r="K55" s="1194">
        <v>0</v>
      </c>
      <c r="L55" s="1194">
        <v>0</v>
      </c>
      <c r="M55" s="1194">
        <v>0</v>
      </c>
      <c r="N55" s="1194">
        <v>0</v>
      </c>
      <c r="O55" s="1195">
        <v>85526.130999999994</v>
      </c>
      <c r="P55" s="1196"/>
    </row>
    <row r="56" spans="1:16" s="1197" customFormat="1" ht="15" customHeight="1">
      <c r="A56" s="1192" t="s">
        <v>729</v>
      </c>
      <c r="B56" s="1193">
        <v>6294186.0369999995</v>
      </c>
      <c r="C56" s="1194">
        <v>1872.3530000000001</v>
      </c>
      <c r="D56" s="1194">
        <v>178.87200000000001</v>
      </c>
      <c r="E56" s="1194">
        <v>0</v>
      </c>
      <c r="F56" s="1194">
        <v>1195.864</v>
      </c>
      <c r="G56" s="1194">
        <v>0</v>
      </c>
      <c r="H56" s="1194">
        <v>497.61700000000002</v>
      </c>
      <c r="I56" s="1194">
        <v>1303.088</v>
      </c>
      <c r="J56" s="1194">
        <v>2.5000000000000001E-2</v>
      </c>
      <c r="K56" s="1194">
        <v>923.44899999999996</v>
      </c>
      <c r="L56" s="1194">
        <v>0</v>
      </c>
      <c r="M56" s="1194">
        <v>379.61399999999998</v>
      </c>
      <c r="N56" s="1194">
        <v>0</v>
      </c>
      <c r="O56" s="1195">
        <v>121.584</v>
      </c>
      <c r="P56" s="1196"/>
    </row>
    <row r="57" spans="1:16" s="1197" customFormat="1" ht="15" customHeight="1">
      <c r="A57" s="1198" t="s">
        <v>330</v>
      </c>
      <c r="B57" s="1193">
        <v>49920689.648000002</v>
      </c>
      <c r="C57" s="1194">
        <v>68152.680999999997</v>
      </c>
      <c r="D57" s="1194">
        <v>38056.269</v>
      </c>
      <c r="E57" s="1194">
        <v>0</v>
      </c>
      <c r="F57" s="1194">
        <v>0</v>
      </c>
      <c r="G57" s="1194">
        <v>0</v>
      </c>
      <c r="H57" s="1194">
        <v>30096.412</v>
      </c>
      <c r="I57" s="1194">
        <v>30215.89</v>
      </c>
      <c r="J57" s="1194">
        <v>0</v>
      </c>
      <c r="K57" s="1194">
        <v>0</v>
      </c>
      <c r="L57" s="1194">
        <v>0</v>
      </c>
      <c r="M57" s="1194">
        <v>30215.89</v>
      </c>
      <c r="N57" s="1194">
        <v>0</v>
      </c>
      <c r="O57" s="1195">
        <v>10468.947</v>
      </c>
      <c r="P57" s="1196"/>
    </row>
    <row r="58" spans="1:16" s="1197" customFormat="1" ht="15" customHeight="1">
      <c r="A58" s="1198" t="s">
        <v>331</v>
      </c>
      <c r="B58" s="1193">
        <v>47567464.704999998</v>
      </c>
      <c r="C58" s="1194">
        <v>42000.298000000003</v>
      </c>
      <c r="D58" s="1194">
        <v>297.62799999999999</v>
      </c>
      <c r="E58" s="1194">
        <v>226.959</v>
      </c>
      <c r="F58" s="1194">
        <v>1291.528</v>
      </c>
      <c r="G58" s="1194">
        <v>0</v>
      </c>
      <c r="H58" s="1194">
        <v>40184.182999999997</v>
      </c>
      <c r="I58" s="1194">
        <v>57239.911</v>
      </c>
      <c r="J58" s="1194">
        <v>19.46</v>
      </c>
      <c r="K58" s="1194">
        <v>1314.7929999999999</v>
      </c>
      <c r="L58" s="1194">
        <v>0</v>
      </c>
      <c r="M58" s="1194">
        <v>55905.658000000003</v>
      </c>
      <c r="N58" s="1194">
        <v>0</v>
      </c>
      <c r="O58" s="1195">
        <v>2023250.0589999999</v>
      </c>
      <c r="P58" s="1196"/>
    </row>
    <row r="59" spans="1:16" s="1197" customFormat="1" ht="15" customHeight="1">
      <c r="A59" s="1198" t="s">
        <v>332</v>
      </c>
      <c r="B59" s="1193">
        <v>20299.365000000002</v>
      </c>
      <c r="C59" s="1194">
        <v>0</v>
      </c>
      <c r="D59" s="1194">
        <v>0</v>
      </c>
      <c r="E59" s="1194">
        <v>0</v>
      </c>
      <c r="F59" s="1194">
        <v>0</v>
      </c>
      <c r="G59" s="1194">
        <v>0</v>
      </c>
      <c r="H59" s="1194">
        <v>0</v>
      </c>
      <c r="I59" s="1194">
        <v>0</v>
      </c>
      <c r="J59" s="1194">
        <v>0</v>
      </c>
      <c r="K59" s="1194">
        <v>0</v>
      </c>
      <c r="L59" s="1194">
        <v>0</v>
      </c>
      <c r="M59" s="1194">
        <v>0</v>
      </c>
      <c r="N59" s="1194">
        <v>0</v>
      </c>
      <c r="O59" s="1195">
        <v>0</v>
      </c>
      <c r="P59" s="1196"/>
    </row>
    <row r="60" spans="1:16" s="1197" customFormat="1" ht="15" customHeight="1">
      <c r="A60" s="1198" t="s">
        <v>333</v>
      </c>
      <c r="B60" s="1193">
        <v>6972576.2640000004</v>
      </c>
      <c r="C60" s="1194">
        <v>25237.348999999998</v>
      </c>
      <c r="D60" s="1194">
        <v>5581.5309999999999</v>
      </c>
      <c r="E60" s="1194">
        <v>9995.3250000000007</v>
      </c>
      <c r="F60" s="1194">
        <v>2001.3579999999999</v>
      </c>
      <c r="G60" s="1194">
        <v>0</v>
      </c>
      <c r="H60" s="1194">
        <v>7659.1350000000002</v>
      </c>
      <c r="I60" s="1194">
        <v>16750.778999999999</v>
      </c>
      <c r="J60" s="1194">
        <v>10199.403</v>
      </c>
      <c r="K60" s="1194">
        <v>1069.5329999999999</v>
      </c>
      <c r="L60" s="1194">
        <v>0</v>
      </c>
      <c r="M60" s="1194">
        <v>5481.8440000000001</v>
      </c>
      <c r="N60" s="1194">
        <v>0</v>
      </c>
      <c r="O60" s="1195">
        <v>301114.13699999999</v>
      </c>
      <c r="P60" s="1196"/>
    </row>
    <row r="61" spans="1:16" s="1197" customFormat="1" ht="15" customHeight="1">
      <c r="A61" s="1198" t="s">
        <v>738</v>
      </c>
      <c r="B61" s="1193">
        <v>0</v>
      </c>
      <c r="C61" s="1194">
        <v>0</v>
      </c>
      <c r="D61" s="1194">
        <v>0</v>
      </c>
      <c r="E61" s="1194">
        <v>0</v>
      </c>
      <c r="F61" s="1194">
        <v>0</v>
      </c>
      <c r="G61" s="1194">
        <v>0</v>
      </c>
      <c r="H61" s="1194">
        <v>0</v>
      </c>
      <c r="I61" s="1194">
        <v>0</v>
      </c>
      <c r="J61" s="1194">
        <v>0</v>
      </c>
      <c r="K61" s="1194">
        <v>0</v>
      </c>
      <c r="L61" s="1194">
        <v>0</v>
      </c>
      <c r="M61" s="1194">
        <v>0</v>
      </c>
      <c r="N61" s="1194">
        <v>0</v>
      </c>
      <c r="O61" s="1195">
        <v>0</v>
      </c>
      <c r="P61" s="1196"/>
    </row>
    <row r="62" spans="1:16" s="1197" customFormat="1" ht="15" customHeight="1">
      <c r="A62" s="1198" t="s">
        <v>730</v>
      </c>
      <c r="B62" s="1193">
        <v>926890.83100000001</v>
      </c>
      <c r="C62" s="1194">
        <v>0</v>
      </c>
      <c r="D62" s="1194">
        <v>0</v>
      </c>
      <c r="E62" s="1194">
        <v>0</v>
      </c>
      <c r="F62" s="1194">
        <v>0</v>
      </c>
      <c r="G62" s="1194">
        <v>0</v>
      </c>
      <c r="H62" s="1194">
        <v>0</v>
      </c>
      <c r="I62" s="1194">
        <v>108.78</v>
      </c>
      <c r="J62" s="1194">
        <v>0</v>
      </c>
      <c r="K62" s="1194">
        <v>0</v>
      </c>
      <c r="L62" s="1194">
        <v>0</v>
      </c>
      <c r="M62" s="1194">
        <v>108.78</v>
      </c>
      <c r="N62" s="1194">
        <v>0</v>
      </c>
      <c r="O62" s="1195">
        <v>702.07</v>
      </c>
      <c r="P62" s="1196"/>
    </row>
    <row r="63" spans="1:16" s="1197" customFormat="1" ht="15" customHeight="1">
      <c r="A63" s="1198" t="s">
        <v>731</v>
      </c>
      <c r="B63" s="1193">
        <v>20934324.056000002</v>
      </c>
      <c r="C63" s="1194">
        <v>54416.875999999997</v>
      </c>
      <c r="D63" s="1194">
        <v>0</v>
      </c>
      <c r="E63" s="1194">
        <v>0.63300000000000001</v>
      </c>
      <c r="F63" s="1194">
        <v>0</v>
      </c>
      <c r="G63" s="1194">
        <v>0</v>
      </c>
      <c r="H63" s="1194">
        <v>54416.243000000002</v>
      </c>
      <c r="I63" s="1194">
        <v>59005.661</v>
      </c>
      <c r="J63" s="1194">
        <v>0.63300000000000001</v>
      </c>
      <c r="K63" s="1194">
        <v>1180.9760000000001</v>
      </c>
      <c r="L63" s="1194">
        <v>0</v>
      </c>
      <c r="M63" s="1194">
        <v>57824.052000000003</v>
      </c>
      <c r="N63" s="1194">
        <v>0</v>
      </c>
      <c r="O63" s="1195">
        <v>690828.41399999999</v>
      </c>
      <c r="P63" s="1196"/>
    </row>
    <row r="64" spans="1:16" s="1204" customFormat="1" ht="15" customHeight="1">
      <c r="A64" s="1211"/>
      <c r="B64" s="1212"/>
      <c r="C64" s="1213"/>
      <c r="D64" s="1213"/>
      <c r="E64" s="1213"/>
      <c r="F64" s="1213"/>
      <c r="G64" s="1213"/>
      <c r="H64" s="1213"/>
      <c r="I64" s="1213"/>
      <c r="J64" s="1213"/>
      <c r="K64" s="1213"/>
      <c r="L64" s="1213"/>
      <c r="M64" s="1213"/>
      <c r="N64" s="1213"/>
      <c r="O64" s="1214"/>
      <c r="P64" s="1203"/>
    </row>
    <row r="65" spans="1:16" s="1204" customFormat="1" ht="15" customHeight="1">
      <c r="A65" s="1215"/>
      <c r="B65" s="1216"/>
      <c r="C65" s="1217"/>
      <c r="D65" s="1217"/>
      <c r="E65" s="1217"/>
      <c r="F65" s="1217"/>
      <c r="G65" s="1217"/>
      <c r="H65" s="1217"/>
      <c r="I65" s="1217"/>
      <c r="J65" s="1217"/>
      <c r="K65" s="1217"/>
      <c r="L65" s="1217"/>
      <c r="M65" s="1217"/>
      <c r="N65" s="1217"/>
      <c r="O65" s="1217"/>
      <c r="P65" s="1203"/>
    </row>
    <row r="66" spans="1:16" s="1197" customFormat="1" ht="15" customHeight="1">
      <c r="A66" s="1218" t="s">
        <v>744</v>
      </c>
      <c r="B66" s="1182">
        <v>894979.42499999993</v>
      </c>
      <c r="C66" s="1183">
        <v>39.866999999999997</v>
      </c>
      <c r="D66" s="1183">
        <v>0</v>
      </c>
      <c r="E66" s="1183">
        <v>25.332999999999998</v>
      </c>
      <c r="F66" s="1183">
        <v>0</v>
      </c>
      <c r="G66" s="1183">
        <v>0</v>
      </c>
      <c r="H66" s="1183">
        <v>14.534000000000001</v>
      </c>
      <c r="I66" s="1183">
        <v>26.173000000000002</v>
      </c>
      <c r="J66" s="1183">
        <v>25.332999999999998</v>
      </c>
      <c r="K66" s="1183">
        <v>0</v>
      </c>
      <c r="L66" s="1183">
        <v>0</v>
      </c>
      <c r="M66" s="1183">
        <v>0.84</v>
      </c>
      <c r="N66" s="1183">
        <v>0</v>
      </c>
      <c r="O66" s="1185">
        <v>2271.076</v>
      </c>
      <c r="P66" s="1196"/>
    </row>
    <row r="67" spans="1:16" s="1197" customFormat="1" ht="15" customHeight="1">
      <c r="A67" s="1192" t="s">
        <v>737</v>
      </c>
      <c r="B67" s="1193">
        <v>0</v>
      </c>
      <c r="C67" s="1194">
        <v>0</v>
      </c>
      <c r="D67" s="1194">
        <v>0</v>
      </c>
      <c r="E67" s="1194">
        <v>0</v>
      </c>
      <c r="F67" s="1194">
        <v>0</v>
      </c>
      <c r="G67" s="1194">
        <v>0</v>
      </c>
      <c r="H67" s="1194">
        <v>0</v>
      </c>
      <c r="I67" s="1194">
        <v>0</v>
      </c>
      <c r="J67" s="1194">
        <v>0</v>
      </c>
      <c r="K67" s="1194">
        <v>0</v>
      </c>
      <c r="L67" s="1194">
        <v>0</v>
      </c>
      <c r="M67" s="1194">
        <v>0</v>
      </c>
      <c r="N67" s="1194">
        <v>0</v>
      </c>
      <c r="O67" s="1195">
        <v>0</v>
      </c>
      <c r="P67" s="1196"/>
    </row>
    <row r="68" spans="1:16" s="1197" customFormat="1" ht="15" customHeight="1">
      <c r="A68" s="1192" t="s">
        <v>728</v>
      </c>
      <c r="B68" s="1193">
        <v>48435.43</v>
      </c>
      <c r="C68" s="1194">
        <v>0</v>
      </c>
      <c r="D68" s="1194">
        <v>0</v>
      </c>
      <c r="E68" s="1194">
        <v>0</v>
      </c>
      <c r="F68" s="1194">
        <v>0</v>
      </c>
      <c r="G68" s="1194">
        <v>0</v>
      </c>
      <c r="H68" s="1194">
        <v>0</v>
      </c>
      <c r="I68" s="1194">
        <v>0</v>
      </c>
      <c r="J68" s="1194">
        <v>0</v>
      </c>
      <c r="K68" s="1194">
        <v>0</v>
      </c>
      <c r="L68" s="1194">
        <v>0</v>
      </c>
      <c r="M68" s="1194">
        <v>0</v>
      </c>
      <c r="N68" s="1194">
        <v>0</v>
      </c>
      <c r="O68" s="1195">
        <v>0</v>
      </c>
      <c r="P68" s="1196"/>
    </row>
    <row r="69" spans="1:16" s="1197" customFormat="1" ht="15" customHeight="1">
      <c r="A69" s="1192" t="s">
        <v>729</v>
      </c>
      <c r="B69" s="1193">
        <v>152700.215</v>
      </c>
      <c r="C69" s="1194">
        <v>0</v>
      </c>
      <c r="D69" s="1194">
        <v>0</v>
      </c>
      <c r="E69" s="1194">
        <v>0</v>
      </c>
      <c r="F69" s="1194">
        <v>0</v>
      </c>
      <c r="G69" s="1194">
        <v>0</v>
      </c>
      <c r="H69" s="1194">
        <v>0</v>
      </c>
      <c r="I69" s="1194">
        <v>0</v>
      </c>
      <c r="J69" s="1194">
        <v>0</v>
      </c>
      <c r="K69" s="1194">
        <v>0</v>
      </c>
      <c r="L69" s="1194">
        <v>0</v>
      </c>
      <c r="M69" s="1194">
        <v>0</v>
      </c>
      <c r="N69" s="1194">
        <v>0</v>
      </c>
      <c r="O69" s="1195">
        <v>0</v>
      </c>
      <c r="P69" s="1196"/>
    </row>
    <row r="70" spans="1:16" s="1197" customFormat="1" ht="15" customHeight="1">
      <c r="A70" s="1198" t="s">
        <v>330</v>
      </c>
      <c r="B70" s="1193">
        <v>14731.49</v>
      </c>
      <c r="C70" s="1194">
        <v>0</v>
      </c>
      <c r="D70" s="1194">
        <v>0</v>
      </c>
      <c r="E70" s="1194">
        <v>0</v>
      </c>
      <c r="F70" s="1194">
        <v>0</v>
      </c>
      <c r="G70" s="1194">
        <v>0</v>
      </c>
      <c r="H70" s="1194">
        <v>0</v>
      </c>
      <c r="I70" s="1194">
        <v>0</v>
      </c>
      <c r="J70" s="1194">
        <v>0</v>
      </c>
      <c r="K70" s="1194">
        <v>0</v>
      </c>
      <c r="L70" s="1194">
        <v>0</v>
      </c>
      <c r="M70" s="1194">
        <v>0</v>
      </c>
      <c r="N70" s="1194">
        <v>0</v>
      </c>
      <c r="O70" s="1195">
        <v>329.87400000000002</v>
      </c>
      <c r="P70" s="1196"/>
    </row>
    <row r="71" spans="1:16" s="1197" customFormat="1" ht="15" customHeight="1">
      <c r="A71" s="1198" t="s">
        <v>331</v>
      </c>
      <c r="B71" s="1193">
        <v>438530.22600000002</v>
      </c>
      <c r="C71" s="1194">
        <v>0</v>
      </c>
      <c r="D71" s="1194">
        <v>0</v>
      </c>
      <c r="E71" s="1194">
        <v>0</v>
      </c>
      <c r="F71" s="1194">
        <v>0</v>
      </c>
      <c r="G71" s="1194">
        <v>0</v>
      </c>
      <c r="H71" s="1194">
        <v>0</v>
      </c>
      <c r="I71" s="1194">
        <v>1.9E-2</v>
      </c>
      <c r="J71" s="1194">
        <v>1.9E-2</v>
      </c>
      <c r="K71" s="1194">
        <v>0</v>
      </c>
      <c r="L71" s="1194">
        <v>0</v>
      </c>
      <c r="M71" s="1194">
        <v>0</v>
      </c>
      <c r="N71" s="1194">
        <v>0</v>
      </c>
      <c r="O71" s="1195">
        <v>1915.4929999999999</v>
      </c>
      <c r="P71" s="1196"/>
    </row>
    <row r="72" spans="1:16" s="1197" customFormat="1" ht="15" customHeight="1">
      <c r="A72" s="1198" t="s">
        <v>332</v>
      </c>
      <c r="B72" s="1193">
        <v>37.043999999999997</v>
      </c>
      <c r="C72" s="1194">
        <v>0</v>
      </c>
      <c r="D72" s="1194">
        <v>0</v>
      </c>
      <c r="E72" s="1194">
        <v>0</v>
      </c>
      <c r="F72" s="1194">
        <v>0</v>
      </c>
      <c r="G72" s="1194">
        <v>0</v>
      </c>
      <c r="H72" s="1194">
        <v>0</v>
      </c>
      <c r="I72" s="1194">
        <v>0</v>
      </c>
      <c r="J72" s="1194">
        <v>0</v>
      </c>
      <c r="K72" s="1194">
        <v>0</v>
      </c>
      <c r="L72" s="1194">
        <v>0</v>
      </c>
      <c r="M72" s="1194">
        <v>0</v>
      </c>
      <c r="N72" s="1194">
        <v>0</v>
      </c>
      <c r="O72" s="1195">
        <v>0</v>
      </c>
      <c r="P72" s="1196"/>
    </row>
    <row r="73" spans="1:16" s="1220" customFormat="1" ht="15" customHeight="1">
      <c r="A73" s="1198" t="s">
        <v>333</v>
      </c>
      <c r="B73" s="1193">
        <v>218515.41399999999</v>
      </c>
      <c r="C73" s="1194">
        <v>25.582999999999998</v>
      </c>
      <c r="D73" s="1194">
        <v>0</v>
      </c>
      <c r="E73" s="1194">
        <v>25.332999999999998</v>
      </c>
      <c r="F73" s="1194">
        <v>0</v>
      </c>
      <c r="G73" s="1194">
        <v>0</v>
      </c>
      <c r="H73" s="1194">
        <v>0.25</v>
      </c>
      <c r="I73" s="1194">
        <v>15.773999999999999</v>
      </c>
      <c r="J73" s="1194">
        <v>14.933999999999999</v>
      </c>
      <c r="K73" s="1194">
        <v>0</v>
      </c>
      <c r="L73" s="1194">
        <v>0</v>
      </c>
      <c r="M73" s="1194">
        <v>0.84</v>
      </c>
      <c r="N73" s="1194">
        <v>0</v>
      </c>
      <c r="O73" s="1195">
        <v>21.81</v>
      </c>
      <c r="P73" s="1219"/>
    </row>
    <row r="74" spans="1:16" s="1197" customFormat="1" ht="15" customHeight="1">
      <c r="A74" s="1198" t="s">
        <v>738</v>
      </c>
      <c r="B74" s="1193">
        <v>0</v>
      </c>
      <c r="C74" s="1194">
        <v>0</v>
      </c>
      <c r="D74" s="1194">
        <v>0</v>
      </c>
      <c r="E74" s="1194">
        <v>0</v>
      </c>
      <c r="F74" s="1194">
        <v>0</v>
      </c>
      <c r="G74" s="1194">
        <v>0</v>
      </c>
      <c r="H74" s="1194">
        <v>0</v>
      </c>
      <c r="I74" s="1194">
        <v>0</v>
      </c>
      <c r="J74" s="1194">
        <v>0</v>
      </c>
      <c r="K74" s="1194">
        <v>0</v>
      </c>
      <c r="L74" s="1194">
        <v>0</v>
      </c>
      <c r="M74" s="1194">
        <v>0</v>
      </c>
      <c r="N74" s="1194">
        <v>0</v>
      </c>
      <c r="O74" s="1195">
        <v>0</v>
      </c>
      <c r="P74" s="1196"/>
    </row>
    <row r="75" spans="1:16" s="1197" customFormat="1" ht="15" customHeight="1">
      <c r="A75" s="1198" t="s">
        <v>730</v>
      </c>
      <c r="B75" s="1221">
        <v>2142.83</v>
      </c>
      <c r="C75" s="1222">
        <v>0</v>
      </c>
      <c r="D75" s="1222">
        <v>0</v>
      </c>
      <c r="E75" s="1222">
        <v>0</v>
      </c>
      <c r="F75" s="1222">
        <v>0</v>
      </c>
      <c r="G75" s="1222">
        <v>0</v>
      </c>
      <c r="H75" s="1222">
        <v>0</v>
      </c>
      <c r="I75" s="1222">
        <v>0</v>
      </c>
      <c r="J75" s="1222">
        <v>0</v>
      </c>
      <c r="K75" s="1222">
        <v>0</v>
      </c>
      <c r="L75" s="1222">
        <v>0</v>
      </c>
      <c r="M75" s="1222">
        <v>0</v>
      </c>
      <c r="N75" s="1222">
        <v>0</v>
      </c>
      <c r="O75" s="1223">
        <v>2.2490000000000001</v>
      </c>
      <c r="P75" s="1196"/>
    </row>
    <row r="76" spans="1:16" s="1180" customFormat="1" ht="15" customHeight="1">
      <c r="A76" s="1198" t="s">
        <v>731</v>
      </c>
      <c r="B76" s="1221">
        <v>19886.776000000002</v>
      </c>
      <c r="C76" s="1222">
        <v>14.284000000000001</v>
      </c>
      <c r="D76" s="1222">
        <v>0</v>
      </c>
      <c r="E76" s="1222">
        <v>0</v>
      </c>
      <c r="F76" s="1222">
        <v>0</v>
      </c>
      <c r="G76" s="1222">
        <v>0</v>
      </c>
      <c r="H76" s="1222">
        <v>14.284000000000001</v>
      </c>
      <c r="I76" s="1222">
        <v>10.38</v>
      </c>
      <c r="J76" s="1222">
        <v>10.38</v>
      </c>
      <c r="K76" s="1222">
        <v>0</v>
      </c>
      <c r="L76" s="1222">
        <v>0</v>
      </c>
      <c r="M76" s="1222">
        <v>0</v>
      </c>
      <c r="N76" s="1222">
        <v>0</v>
      </c>
      <c r="O76" s="1223">
        <v>1.65</v>
      </c>
      <c r="P76" s="1179"/>
    </row>
    <row r="77" spans="1:16" s="1191" customFormat="1" ht="15" customHeight="1">
      <c r="A77" s="1207" t="s">
        <v>745</v>
      </c>
      <c r="B77" s="1187">
        <v>22740244.310000002</v>
      </c>
      <c r="C77" s="1188">
        <v>1162164.9709999999</v>
      </c>
      <c r="D77" s="1188">
        <v>160899.42300000001</v>
      </c>
      <c r="E77" s="1188">
        <v>6995.3789999999999</v>
      </c>
      <c r="F77" s="1188">
        <v>4178.308</v>
      </c>
      <c r="G77" s="1188">
        <v>0</v>
      </c>
      <c r="H77" s="1188">
        <v>990091.86099999992</v>
      </c>
      <c r="I77" s="1188">
        <v>1044063.9700000001</v>
      </c>
      <c r="J77" s="1188">
        <v>6995.38</v>
      </c>
      <c r="K77" s="1188">
        <v>4178.308</v>
      </c>
      <c r="L77" s="1188">
        <v>115074</v>
      </c>
      <c r="M77" s="1188">
        <v>917816.28499999992</v>
      </c>
      <c r="N77" s="1188">
        <v>0</v>
      </c>
      <c r="O77" s="1189">
        <v>227981.783</v>
      </c>
      <c r="P77" s="1190"/>
    </row>
    <row r="78" spans="1:16" s="1197" customFormat="1" ht="15" customHeight="1">
      <c r="A78" s="1192" t="s">
        <v>737</v>
      </c>
      <c r="B78" s="1193">
        <v>2756913.6719999998</v>
      </c>
      <c r="C78" s="1194">
        <v>0</v>
      </c>
      <c r="D78" s="1194">
        <v>0</v>
      </c>
      <c r="E78" s="1194">
        <v>0</v>
      </c>
      <c r="F78" s="1194">
        <v>0</v>
      </c>
      <c r="G78" s="1194">
        <v>0</v>
      </c>
      <c r="H78" s="1194">
        <v>0</v>
      </c>
      <c r="I78" s="1194">
        <v>0</v>
      </c>
      <c r="J78" s="1194">
        <v>0</v>
      </c>
      <c r="K78" s="1194">
        <v>0</v>
      </c>
      <c r="L78" s="1194">
        <v>0</v>
      </c>
      <c r="M78" s="1194">
        <v>0</v>
      </c>
      <c r="N78" s="1194">
        <v>0</v>
      </c>
      <c r="O78" s="1195">
        <v>0</v>
      </c>
      <c r="P78" s="1196"/>
    </row>
    <row r="79" spans="1:16" s="1197" customFormat="1" ht="15" customHeight="1">
      <c r="A79" s="1192" t="s">
        <v>328</v>
      </c>
      <c r="B79" s="1193">
        <v>0</v>
      </c>
      <c r="C79" s="1194">
        <v>0</v>
      </c>
      <c r="D79" s="1194">
        <v>0</v>
      </c>
      <c r="E79" s="1194">
        <v>0</v>
      </c>
      <c r="F79" s="1194">
        <v>0</v>
      </c>
      <c r="G79" s="1194">
        <v>0</v>
      </c>
      <c r="H79" s="1194">
        <v>0</v>
      </c>
      <c r="I79" s="1194">
        <v>0</v>
      </c>
      <c r="J79" s="1194">
        <v>0</v>
      </c>
      <c r="K79" s="1194">
        <v>0</v>
      </c>
      <c r="L79" s="1194">
        <v>0</v>
      </c>
      <c r="M79" s="1194">
        <v>0</v>
      </c>
      <c r="N79" s="1194">
        <v>0</v>
      </c>
      <c r="O79" s="1195">
        <v>0</v>
      </c>
      <c r="P79" s="1196"/>
    </row>
    <row r="80" spans="1:16" s="1197" customFormat="1" ht="15" customHeight="1">
      <c r="A80" s="1192" t="s">
        <v>727</v>
      </c>
      <c r="B80" s="1193">
        <v>84.72</v>
      </c>
      <c r="C80" s="1194">
        <v>0</v>
      </c>
      <c r="D80" s="1194">
        <v>0</v>
      </c>
      <c r="E80" s="1194">
        <v>0</v>
      </c>
      <c r="F80" s="1194">
        <v>0</v>
      </c>
      <c r="G80" s="1194">
        <v>0</v>
      </c>
      <c r="H80" s="1194">
        <v>0</v>
      </c>
      <c r="I80" s="1194">
        <v>0</v>
      </c>
      <c r="J80" s="1194">
        <v>0</v>
      </c>
      <c r="K80" s="1194">
        <v>0</v>
      </c>
      <c r="L80" s="1194">
        <v>0</v>
      </c>
      <c r="M80" s="1194">
        <v>0</v>
      </c>
      <c r="N80" s="1194">
        <v>0</v>
      </c>
      <c r="O80" s="1195">
        <v>0</v>
      </c>
      <c r="P80" s="1196"/>
    </row>
    <row r="81" spans="1:16" s="1197" customFormat="1" ht="15" customHeight="1">
      <c r="A81" s="1192" t="s">
        <v>728</v>
      </c>
      <c r="B81" s="1193">
        <v>4189797.389</v>
      </c>
      <c r="C81" s="1194">
        <v>220840.367</v>
      </c>
      <c r="D81" s="1194">
        <v>110642.933</v>
      </c>
      <c r="E81" s="1194">
        <v>0</v>
      </c>
      <c r="F81" s="1194">
        <v>465.15199999999999</v>
      </c>
      <c r="G81" s="1194">
        <v>0</v>
      </c>
      <c r="H81" s="1194">
        <v>109732.28200000001</v>
      </c>
      <c r="I81" s="1194">
        <v>125230.92200000001</v>
      </c>
      <c r="J81" s="1194">
        <v>19.748999999999999</v>
      </c>
      <c r="K81" s="1194">
        <v>544.54899999999998</v>
      </c>
      <c r="L81" s="1194">
        <v>95785.141000000003</v>
      </c>
      <c r="M81" s="1194">
        <v>28881.483</v>
      </c>
      <c r="N81" s="1194">
        <v>0</v>
      </c>
      <c r="O81" s="1195">
        <v>0</v>
      </c>
      <c r="P81" s="1196"/>
    </row>
    <row r="82" spans="1:16" s="1197" customFormat="1" ht="15" customHeight="1">
      <c r="A82" s="1192" t="s">
        <v>729</v>
      </c>
      <c r="B82" s="1193">
        <v>9654519.0299999993</v>
      </c>
      <c r="C82" s="1194">
        <v>445862.022</v>
      </c>
      <c r="D82" s="1194">
        <v>39663.686000000002</v>
      </c>
      <c r="E82" s="1194">
        <v>0</v>
      </c>
      <c r="F82" s="1194">
        <v>2670.79</v>
      </c>
      <c r="G82" s="1194">
        <v>0</v>
      </c>
      <c r="H82" s="1194">
        <v>403527.54599999997</v>
      </c>
      <c r="I82" s="1194">
        <v>465982.51299999998</v>
      </c>
      <c r="J82" s="1194">
        <v>866.96600000000001</v>
      </c>
      <c r="K82" s="1194">
        <v>2180.069</v>
      </c>
      <c r="L82" s="1194">
        <v>19214.859</v>
      </c>
      <c r="M82" s="1194">
        <v>443720.61900000001</v>
      </c>
      <c r="N82" s="1194">
        <v>0</v>
      </c>
      <c r="O82" s="1195">
        <v>0</v>
      </c>
      <c r="P82" s="1196"/>
    </row>
    <row r="83" spans="1:16" s="1197" customFormat="1" ht="15" customHeight="1">
      <c r="A83" s="1198" t="s">
        <v>330</v>
      </c>
      <c r="B83" s="1193">
        <v>3218020.6320000002</v>
      </c>
      <c r="C83" s="1194">
        <v>419710.62199999997</v>
      </c>
      <c r="D83" s="1194">
        <v>10000</v>
      </c>
      <c r="E83" s="1194">
        <v>0</v>
      </c>
      <c r="F83" s="1194">
        <v>0</v>
      </c>
      <c r="G83" s="1194">
        <v>0</v>
      </c>
      <c r="H83" s="1194">
        <v>409710.62199999997</v>
      </c>
      <c r="I83" s="1194">
        <v>409846.663</v>
      </c>
      <c r="J83" s="1194">
        <v>136.042</v>
      </c>
      <c r="K83" s="1194">
        <v>0</v>
      </c>
      <c r="L83" s="1194">
        <v>0</v>
      </c>
      <c r="M83" s="1194">
        <v>409710.62199999997</v>
      </c>
      <c r="N83" s="1194">
        <v>0</v>
      </c>
      <c r="O83" s="1195">
        <v>220770.927</v>
      </c>
      <c r="P83" s="1196"/>
    </row>
    <row r="84" spans="1:16" s="1197" customFormat="1" ht="15" customHeight="1">
      <c r="A84" s="1198" t="s">
        <v>331</v>
      </c>
      <c r="B84" s="1193">
        <v>1758266.919</v>
      </c>
      <c r="C84" s="1194">
        <v>47162.966</v>
      </c>
      <c r="D84" s="1194">
        <v>215.01</v>
      </c>
      <c r="E84" s="1194">
        <v>6860.4269999999997</v>
      </c>
      <c r="F84" s="1194">
        <v>579.38699999999994</v>
      </c>
      <c r="G84" s="1194">
        <v>0</v>
      </c>
      <c r="H84" s="1194">
        <v>39508.142</v>
      </c>
      <c r="I84" s="1194">
        <v>24663.86</v>
      </c>
      <c r="J84" s="1194">
        <v>195.43100000000001</v>
      </c>
      <c r="K84" s="1194">
        <v>278.36700000000002</v>
      </c>
      <c r="L84" s="1194">
        <v>5.64</v>
      </c>
      <c r="M84" s="1194">
        <v>24184.422999999999</v>
      </c>
      <c r="N84" s="1194">
        <v>0</v>
      </c>
      <c r="O84" s="1195">
        <v>0</v>
      </c>
      <c r="P84" s="1196"/>
    </row>
    <row r="85" spans="1:16" s="1197" customFormat="1" ht="15" customHeight="1">
      <c r="A85" s="1198" t="s">
        <v>332</v>
      </c>
      <c r="B85" s="1193">
        <v>1756.85</v>
      </c>
      <c r="C85" s="1194">
        <v>0</v>
      </c>
      <c r="D85" s="1194">
        <v>0</v>
      </c>
      <c r="E85" s="1194">
        <v>0</v>
      </c>
      <c r="F85" s="1194">
        <v>0</v>
      </c>
      <c r="G85" s="1194">
        <v>0</v>
      </c>
      <c r="H85" s="1194">
        <v>0</v>
      </c>
      <c r="I85" s="1194">
        <v>0</v>
      </c>
      <c r="J85" s="1194">
        <v>0</v>
      </c>
      <c r="K85" s="1194">
        <v>0</v>
      </c>
      <c r="L85" s="1194">
        <v>0</v>
      </c>
      <c r="M85" s="1194">
        <v>0</v>
      </c>
      <c r="N85" s="1194">
        <v>0</v>
      </c>
      <c r="O85" s="1195">
        <v>0</v>
      </c>
      <c r="P85" s="1196"/>
    </row>
    <row r="86" spans="1:16" s="1197" customFormat="1" ht="15" customHeight="1">
      <c r="A86" s="1198" t="s">
        <v>333</v>
      </c>
      <c r="B86" s="1193">
        <v>536751.73400000005</v>
      </c>
      <c r="C86" s="1194">
        <v>7319.6030000000001</v>
      </c>
      <c r="D86" s="1194">
        <v>377.79399999999998</v>
      </c>
      <c r="E86" s="1194">
        <v>134.952</v>
      </c>
      <c r="F86" s="1194">
        <v>60.128999999999998</v>
      </c>
      <c r="G86" s="1194">
        <v>0</v>
      </c>
      <c r="H86" s="1194">
        <v>6746.7280000000001</v>
      </c>
      <c r="I86" s="1194">
        <v>306.35399999999998</v>
      </c>
      <c r="J86" s="1194">
        <v>177.994</v>
      </c>
      <c r="K86" s="1194">
        <v>60</v>
      </c>
      <c r="L86" s="1194">
        <v>68.36</v>
      </c>
      <c r="M86" s="1194">
        <v>0</v>
      </c>
      <c r="N86" s="1194">
        <v>0</v>
      </c>
      <c r="O86" s="1195">
        <v>7210.8559999999998</v>
      </c>
      <c r="P86" s="1196"/>
    </row>
    <row r="87" spans="1:16" s="1197" customFormat="1" ht="15" customHeight="1">
      <c r="A87" s="1198" t="s">
        <v>738</v>
      </c>
      <c r="B87" s="1193">
        <v>0</v>
      </c>
      <c r="C87" s="1194">
        <v>0</v>
      </c>
      <c r="D87" s="1194">
        <v>0</v>
      </c>
      <c r="E87" s="1194">
        <v>0</v>
      </c>
      <c r="F87" s="1194">
        <v>0</v>
      </c>
      <c r="G87" s="1194">
        <v>0</v>
      </c>
      <c r="H87" s="1194">
        <v>0</v>
      </c>
      <c r="I87" s="1194">
        <v>0</v>
      </c>
      <c r="J87" s="1194">
        <v>0</v>
      </c>
      <c r="K87" s="1194">
        <v>0</v>
      </c>
      <c r="L87" s="1194">
        <v>0</v>
      </c>
      <c r="M87" s="1194">
        <v>0</v>
      </c>
      <c r="N87" s="1194">
        <v>0</v>
      </c>
      <c r="O87" s="1195">
        <v>0</v>
      </c>
      <c r="P87" s="1196"/>
    </row>
    <row r="88" spans="1:16" s="1197" customFormat="1" ht="15" customHeight="1">
      <c r="A88" s="1198" t="s">
        <v>730</v>
      </c>
      <c r="B88" s="1193">
        <v>40179.9</v>
      </c>
      <c r="C88" s="1194">
        <v>0</v>
      </c>
      <c r="D88" s="1194">
        <v>0</v>
      </c>
      <c r="E88" s="1194">
        <v>0</v>
      </c>
      <c r="F88" s="1194">
        <v>0</v>
      </c>
      <c r="G88" s="1194">
        <v>0</v>
      </c>
      <c r="H88" s="1194">
        <v>0</v>
      </c>
      <c r="I88" s="1194">
        <v>0</v>
      </c>
      <c r="J88" s="1194">
        <v>0</v>
      </c>
      <c r="K88" s="1194">
        <v>0</v>
      </c>
      <c r="L88" s="1194">
        <v>0</v>
      </c>
      <c r="M88" s="1194">
        <v>0</v>
      </c>
      <c r="N88" s="1194">
        <v>0</v>
      </c>
      <c r="O88" s="1195">
        <v>0</v>
      </c>
      <c r="P88" s="1196"/>
    </row>
    <row r="89" spans="1:16" s="1191" customFormat="1" ht="15" customHeight="1">
      <c r="A89" s="1199" t="s">
        <v>731</v>
      </c>
      <c r="B89" s="1193">
        <v>583953.46400000004</v>
      </c>
      <c r="C89" s="1194">
        <v>21269.391</v>
      </c>
      <c r="D89" s="1194">
        <v>0</v>
      </c>
      <c r="E89" s="1194">
        <v>0</v>
      </c>
      <c r="F89" s="1194">
        <v>402.85</v>
      </c>
      <c r="G89" s="1194">
        <v>0</v>
      </c>
      <c r="H89" s="1194">
        <v>20866.541000000001</v>
      </c>
      <c r="I89" s="1194">
        <v>18033.657999999999</v>
      </c>
      <c r="J89" s="1194">
        <v>5599.1980000000003</v>
      </c>
      <c r="K89" s="1194">
        <v>1115.3230000000001</v>
      </c>
      <c r="L89" s="1194">
        <v>0</v>
      </c>
      <c r="M89" s="1194">
        <v>11319.138000000001</v>
      </c>
      <c r="N89" s="1194">
        <v>0</v>
      </c>
      <c r="O89" s="1195">
        <v>0</v>
      </c>
      <c r="P89" s="1190"/>
    </row>
    <row r="90" spans="1:16" s="1197" customFormat="1" ht="15" customHeight="1">
      <c r="A90" s="1224" t="s">
        <v>746</v>
      </c>
      <c r="B90" s="1187">
        <v>415974.46399999998</v>
      </c>
      <c r="C90" s="1188">
        <v>347.61199999999997</v>
      </c>
      <c r="D90" s="1188">
        <v>0</v>
      </c>
      <c r="E90" s="1188">
        <v>0</v>
      </c>
      <c r="F90" s="1188">
        <v>231.42099999999999</v>
      </c>
      <c r="G90" s="1188">
        <v>0</v>
      </c>
      <c r="H90" s="1188">
        <v>116.191</v>
      </c>
      <c r="I90" s="1188">
        <v>572.87599999999998</v>
      </c>
      <c r="J90" s="1188">
        <v>0</v>
      </c>
      <c r="K90" s="1188">
        <v>231.42099999999999</v>
      </c>
      <c r="L90" s="1188">
        <v>0</v>
      </c>
      <c r="M90" s="1188">
        <v>341.45499999999998</v>
      </c>
      <c r="N90" s="1188">
        <v>0</v>
      </c>
      <c r="O90" s="1189">
        <v>0</v>
      </c>
      <c r="P90" s="1196"/>
    </row>
    <row r="91" spans="1:16" s="1197" customFormat="1" ht="15" customHeight="1">
      <c r="A91" s="1192" t="s">
        <v>727</v>
      </c>
      <c r="B91" s="1193">
        <v>0</v>
      </c>
      <c r="C91" s="1194">
        <v>0</v>
      </c>
      <c r="D91" s="1194">
        <v>0</v>
      </c>
      <c r="E91" s="1194">
        <v>0</v>
      </c>
      <c r="F91" s="1194">
        <v>0</v>
      </c>
      <c r="G91" s="1194">
        <v>0</v>
      </c>
      <c r="H91" s="1194">
        <v>0</v>
      </c>
      <c r="I91" s="1194">
        <v>0</v>
      </c>
      <c r="J91" s="1194">
        <v>0</v>
      </c>
      <c r="K91" s="1194">
        <v>0</v>
      </c>
      <c r="L91" s="1194">
        <v>0</v>
      </c>
      <c r="M91" s="1194">
        <v>0</v>
      </c>
      <c r="N91" s="1194">
        <v>0</v>
      </c>
      <c r="O91" s="1195">
        <v>0</v>
      </c>
      <c r="P91" s="1196"/>
    </row>
    <row r="92" spans="1:16" s="1197" customFormat="1" ht="15" customHeight="1">
      <c r="A92" s="1192" t="s">
        <v>728</v>
      </c>
      <c r="B92" s="1193">
        <v>0.17100000000000001</v>
      </c>
      <c r="C92" s="1194">
        <v>0</v>
      </c>
      <c r="D92" s="1194">
        <v>0</v>
      </c>
      <c r="E92" s="1194">
        <v>0</v>
      </c>
      <c r="F92" s="1194">
        <v>0</v>
      </c>
      <c r="G92" s="1194">
        <v>0</v>
      </c>
      <c r="H92" s="1194">
        <v>0</v>
      </c>
      <c r="I92" s="1194">
        <v>0</v>
      </c>
      <c r="J92" s="1194">
        <v>0</v>
      </c>
      <c r="K92" s="1194">
        <v>0</v>
      </c>
      <c r="L92" s="1194">
        <v>0</v>
      </c>
      <c r="M92" s="1194">
        <v>0</v>
      </c>
      <c r="N92" s="1194">
        <v>0</v>
      </c>
      <c r="O92" s="1195">
        <v>0</v>
      </c>
      <c r="P92" s="1196"/>
    </row>
    <row r="93" spans="1:16" s="1197" customFormat="1" ht="15" customHeight="1">
      <c r="A93" s="1198" t="s">
        <v>729</v>
      </c>
      <c r="B93" s="1193">
        <v>9475.0130000000008</v>
      </c>
      <c r="C93" s="1194">
        <v>0</v>
      </c>
      <c r="D93" s="1194">
        <v>0</v>
      </c>
      <c r="E93" s="1194">
        <v>0</v>
      </c>
      <c r="F93" s="1194">
        <v>0</v>
      </c>
      <c r="G93" s="1194">
        <v>0</v>
      </c>
      <c r="H93" s="1194">
        <v>0</v>
      </c>
      <c r="I93" s="1194">
        <v>295.35599999999999</v>
      </c>
      <c r="J93" s="1194">
        <v>0</v>
      </c>
      <c r="K93" s="1194">
        <v>0</v>
      </c>
      <c r="L93" s="1194">
        <v>0</v>
      </c>
      <c r="M93" s="1194">
        <v>295.35599999999999</v>
      </c>
      <c r="N93" s="1194">
        <v>0</v>
      </c>
      <c r="O93" s="1195">
        <v>0</v>
      </c>
      <c r="P93" s="1196"/>
    </row>
    <row r="94" spans="1:16" s="1197" customFormat="1" ht="15" customHeight="1">
      <c r="A94" s="1198" t="s">
        <v>330</v>
      </c>
      <c r="B94" s="1193">
        <v>0.34200000000000003</v>
      </c>
      <c r="C94" s="1194">
        <v>0</v>
      </c>
      <c r="D94" s="1194">
        <v>0</v>
      </c>
      <c r="E94" s="1194">
        <v>0</v>
      </c>
      <c r="F94" s="1194">
        <v>0</v>
      </c>
      <c r="G94" s="1194">
        <v>0</v>
      </c>
      <c r="H94" s="1194">
        <v>0</v>
      </c>
      <c r="I94" s="1194">
        <v>0</v>
      </c>
      <c r="J94" s="1194">
        <v>0</v>
      </c>
      <c r="K94" s="1194">
        <v>0</v>
      </c>
      <c r="L94" s="1194">
        <v>0</v>
      </c>
      <c r="M94" s="1194">
        <v>0</v>
      </c>
      <c r="N94" s="1194">
        <v>0</v>
      </c>
      <c r="O94" s="1195">
        <v>0</v>
      </c>
      <c r="P94" s="1196"/>
    </row>
    <row r="95" spans="1:16" s="1197" customFormat="1" ht="15" customHeight="1">
      <c r="A95" s="1198" t="s">
        <v>331</v>
      </c>
      <c r="B95" s="1193">
        <v>11025.321</v>
      </c>
      <c r="C95" s="1194">
        <v>135.744</v>
      </c>
      <c r="D95" s="1194">
        <v>0</v>
      </c>
      <c r="E95" s="1194">
        <v>0</v>
      </c>
      <c r="F95" s="1194">
        <v>115.746</v>
      </c>
      <c r="G95" s="1194">
        <v>0</v>
      </c>
      <c r="H95" s="1194">
        <v>19.998000000000001</v>
      </c>
      <c r="I95" s="1194">
        <v>115.675</v>
      </c>
      <c r="J95" s="1194">
        <v>0</v>
      </c>
      <c r="K95" s="1194">
        <v>115.675</v>
      </c>
      <c r="L95" s="1194">
        <v>0</v>
      </c>
      <c r="M95" s="1194">
        <v>0</v>
      </c>
      <c r="N95" s="1194">
        <v>0</v>
      </c>
      <c r="O95" s="1195">
        <v>0</v>
      </c>
      <c r="P95" s="1196"/>
    </row>
    <row r="96" spans="1:16" s="1180" customFormat="1" ht="15" customHeight="1">
      <c r="A96" s="1198" t="s">
        <v>332</v>
      </c>
      <c r="B96" s="1193">
        <v>4775.5680000000002</v>
      </c>
      <c r="C96" s="1194">
        <v>0</v>
      </c>
      <c r="D96" s="1194">
        <v>0</v>
      </c>
      <c r="E96" s="1194">
        <v>0</v>
      </c>
      <c r="F96" s="1194">
        <v>0</v>
      </c>
      <c r="G96" s="1194">
        <v>0</v>
      </c>
      <c r="H96" s="1194">
        <v>0</v>
      </c>
      <c r="I96" s="1194">
        <v>0</v>
      </c>
      <c r="J96" s="1194">
        <v>0</v>
      </c>
      <c r="K96" s="1194">
        <v>0</v>
      </c>
      <c r="L96" s="1194">
        <v>0</v>
      </c>
      <c r="M96" s="1194">
        <v>0</v>
      </c>
      <c r="N96" s="1194">
        <v>0</v>
      </c>
      <c r="O96" s="1195">
        <v>0</v>
      </c>
      <c r="P96" s="1179"/>
    </row>
    <row r="97" spans="1:16" s="1226" customFormat="1" ht="15" customHeight="1">
      <c r="A97" s="1199" t="s">
        <v>333</v>
      </c>
      <c r="B97" s="1193">
        <v>388285.15500000003</v>
      </c>
      <c r="C97" s="1194">
        <v>211.86799999999999</v>
      </c>
      <c r="D97" s="1194">
        <v>0</v>
      </c>
      <c r="E97" s="1194">
        <v>0</v>
      </c>
      <c r="F97" s="1194">
        <v>115.675</v>
      </c>
      <c r="G97" s="1194">
        <v>0</v>
      </c>
      <c r="H97" s="1194">
        <v>96.192999999999998</v>
      </c>
      <c r="I97" s="1194">
        <v>161.845</v>
      </c>
      <c r="J97" s="1194">
        <v>0</v>
      </c>
      <c r="K97" s="1194">
        <v>115.746</v>
      </c>
      <c r="L97" s="1194">
        <v>0</v>
      </c>
      <c r="M97" s="1194">
        <v>46.098999999999997</v>
      </c>
      <c r="N97" s="1194">
        <v>0</v>
      </c>
      <c r="O97" s="1195">
        <v>0</v>
      </c>
      <c r="P97" s="1225"/>
    </row>
    <row r="98" spans="1:16" s="1191" customFormat="1" ht="15" customHeight="1">
      <c r="A98" s="1227" t="s">
        <v>738</v>
      </c>
      <c r="B98" s="1193">
        <v>0</v>
      </c>
      <c r="C98" s="1194">
        <v>0</v>
      </c>
      <c r="D98" s="1194">
        <v>0</v>
      </c>
      <c r="E98" s="1194">
        <v>0</v>
      </c>
      <c r="F98" s="1194">
        <v>0</v>
      </c>
      <c r="G98" s="1194">
        <v>0</v>
      </c>
      <c r="H98" s="1194">
        <v>0</v>
      </c>
      <c r="I98" s="1194">
        <v>0</v>
      </c>
      <c r="J98" s="1194">
        <v>0</v>
      </c>
      <c r="K98" s="1194">
        <v>0</v>
      </c>
      <c r="L98" s="1194">
        <v>0</v>
      </c>
      <c r="M98" s="1194">
        <v>0</v>
      </c>
      <c r="N98" s="1194">
        <v>0</v>
      </c>
      <c r="O98" s="1195">
        <v>0</v>
      </c>
      <c r="P98" s="1190"/>
    </row>
    <row r="99" spans="1:16" s="1226" customFormat="1" ht="15" customHeight="1">
      <c r="A99" s="1192" t="s">
        <v>730</v>
      </c>
      <c r="B99" s="1193">
        <v>0</v>
      </c>
      <c r="C99" s="1194">
        <v>0</v>
      </c>
      <c r="D99" s="1194">
        <v>0</v>
      </c>
      <c r="E99" s="1194">
        <v>0</v>
      </c>
      <c r="F99" s="1194">
        <v>0</v>
      </c>
      <c r="G99" s="1194">
        <v>0</v>
      </c>
      <c r="H99" s="1194">
        <v>0</v>
      </c>
      <c r="I99" s="1194">
        <v>0</v>
      </c>
      <c r="J99" s="1194">
        <v>0</v>
      </c>
      <c r="K99" s="1194">
        <v>0</v>
      </c>
      <c r="L99" s="1194">
        <v>0</v>
      </c>
      <c r="M99" s="1194">
        <v>0</v>
      </c>
      <c r="N99" s="1194">
        <v>0</v>
      </c>
      <c r="O99" s="1195">
        <v>0</v>
      </c>
      <c r="P99" s="1225"/>
    </row>
    <row r="100" spans="1:16" s="1226" customFormat="1" ht="15" customHeight="1">
      <c r="A100" s="1192" t="s">
        <v>731</v>
      </c>
      <c r="B100" s="1193">
        <v>2412.8939999999998</v>
      </c>
      <c r="C100" s="1194">
        <v>0</v>
      </c>
      <c r="D100" s="1194">
        <v>0</v>
      </c>
      <c r="E100" s="1194">
        <v>0</v>
      </c>
      <c r="F100" s="1194">
        <v>0</v>
      </c>
      <c r="G100" s="1194">
        <v>0</v>
      </c>
      <c r="H100" s="1194">
        <v>0</v>
      </c>
      <c r="I100" s="1194">
        <v>0</v>
      </c>
      <c r="J100" s="1194">
        <v>0</v>
      </c>
      <c r="K100" s="1194">
        <v>0</v>
      </c>
      <c r="L100" s="1194">
        <v>0</v>
      </c>
      <c r="M100" s="1194">
        <v>0</v>
      </c>
      <c r="N100" s="1194">
        <v>0</v>
      </c>
      <c r="O100" s="1195">
        <v>0</v>
      </c>
      <c r="P100" s="1225"/>
    </row>
    <row r="101" spans="1:16" s="1226" customFormat="1" ht="15" customHeight="1">
      <c r="A101" s="1228" t="s">
        <v>747</v>
      </c>
      <c r="B101" s="1187">
        <v>61666.724999999999</v>
      </c>
      <c r="C101" s="1188">
        <v>273.01</v>
      </c>
      <c r="D101" s="1188">
        <v>0</v>
      </c>
      <c r="E101" s="1188">
        <v>0</v>
      </c>
      <c r="F101" s="1188">
        <v>0</v>
      </c>
      <c r="G101" s="1188">
        <v>0</v>
      </c>
      <c r="H101" s="1188">
        <v>273.01</v>
      </c>
      <c r="I101" s="1188">
        <v>273.01</v>
      </c>
      <c r="J101" s="1188">
        <v>0</v>
      </c>
      <c r="K101" s="1188">
        <v>0</v>
      </c>
      <c r="L101" s="1188">
        <v>0</v>
      </c>
      <c r="M101" s="1188">
        <v>273.01</v>
      </c>
      <c r="N101" s="1188">
        <v>0</v>
      </c>
      <c r="O101" s="1189">
        <v>0</v>
      </c>
      <c r="P101" s="1225"/>
    </row>
    <row r="102" spans="1:16" s="1226" customFormat="1" ht="15" customHeight="1">
      <c r="A102" s="1198" t="s">
        <v>728</v>
      </c>
      <c r="B102" s="1193">
        <v>4473.8919999999998</v>
      </c>
      <c r="C102" s="1194">
        <v>0</v>
      </c>
      <c r="D102" s="1194">
        <v>0</v>
      </c>
      <c r="E102" s="1194">
        <v>0</v>
      </c>
      <c r="F102" s="1194">
        <v>0</v>
      </c>
      <c r="G102" s="1194">
        <v>0</v>
      </c>
      <c r="H102" s="1194">
        <v>0</v>
      </c>
      <c r="I102" s="1194">
        <v>0</v>
      </c>
      <c r="J102" s="1194">
        <v>0</v>
      </c>
      <c r="K102" s="1194">
        <v>0</v>
      </c>
      <c r="L102" s="1194">
        <v>0</v>
      </c>
      <c r="M102" s="1194">
        <v>0</v>
      </c>
      <c r="N102" s="1194">
        <v>0</v>
      </c>
      <c r="O102" s="1195">
        <v>0</v>
      </c>
      <c r="P102" s="1225"/>
    </row>
    <row r="103" spans="1:16" s="1226" customFormat="1" ht="15" customHeight="1">
      <c r="A103" s="1198" t="s">
        <v>729</v>
      </c>
      <c r="B103" s="1193">
        <v>30919.267</v>
      </c>
      <c r="C103" s="1194">
        <v>273.01</v>
      </c>
      <c r="D103" s="1194">
        <v>0</v>
      </c>
      <c r="E103" s="1194">
        <v>0</v>
      </c>
      <c r="F103" s="1194">
        <v>0</v>
      </c>
      <c r="G103" s="1194">
        <v>0</v>
      </c>
      <c r="H103" s="1194">
        <v>273.01</v>
      </c>
      <c r="I103" s="1194">
        <v>273.01</v>
      </c>
      <c r="J103" s="1194">
        <v>0</v>
      </c>
      <c r="K103" s="1194">
        <v>0</v>
      </c>
      <c r="L103" s="1194">
        <v>0</v>
      </c>
      <c r="M103" s="1194">
        <v>273.01</v>
      </c>
      <c r="N103" s="1194">
        <v>0</v>
      </c>
      <c r="O103" s="1195">
        <v>0</v>
      </c>
      <c r="P103" s="1225"/>
    </row>
    <row r="104" spans="1:16" s="1226" customFormat="1" ht="15" customHeight="1">
      <c r="A104" s="1198" t="s">
        <v>330</v>
      </c>
      <c r="B104" s="1193">
        <v>592.5</v>
      </c>
      <c r="C104" s="1194">
        <v>0</v>
      </c>
      <c r="D104" s="1194">
        <v>0</v>
      </c>
      <c r="E104" s="1194">
        <v>0</v>
      </c>
      <c r="F104" s="1194">
        <v>0</v>
      </c>
      <c r="G104" s="1194">
        <v>0</v>
      </c>
      <c r="H104" s="1194">
        <v>0</v>
      </c>
      <c r="I104" s="1194">
        <v>0</v>
      </c>
      <c r="J104" s="1194">
        <v>0</v>
      </c>
      <c r="K104" s="1194">
        <v>0</v>
      </c>
      <c r="L104" s="1194">
        <v>0</v>
      </c>
      <c r="M104" s="1194">
        <v>0</v>
      </c>
      <c r="N104" s="1194">
        <v>0</v>
      </c>
      <c r="O104" s="1195">
        <v>0</v>
      </c>
      <c r="P104" s="1225"/>
    </row>
    <row r="105" spans="1:16" s="1226" customFormat="1" ht="15" customHeight="1">
      <c r="A105" s="1198" t="s">
        <v>331</v>
      </c>
      <c r="B105" s="1193">
        <v>11588.179</v>
      </c>
      <c r="C105" s="1194">
        <v>0</v>
      </c>
      <c r="D105" s="1194">
        <v>0</v>
      </c>
      <c r="E105" s="1194">
        <v>0</v>
      </c>
      <c r="F105" s="1194">
        <v>0</v>
      </c>
      <c r="G105" s="1194">
        <v>0</v>
      </c>
      <c r="H105" s="1194">
        <v>0</v>
      </c>
      <c r="I105" s="1194">
        <v>0</v>
      </c>
      <c r="J105" s="1194">
        <v>0</v>
      </c>
      <c r="K105" s="1194">
        <v>0</v>
      </c>
      <c r="L105" s="1194">
        <v>0</v>
      </c>
      <c r="M105" s="1194">
        <v>0</v>
      </c>
      <c r="N105" s="1194">
        <v>0</v>
      </c>
      <c r="O105" s="1195">
        <v>0</v>
      </c>
      <c r="P105" s="1225"/>
    </row>
    <row r="106" spans="1:16" s="1226" customFormat="1" ht="15" customHeight="1">
      <c r="A106" s="1199" t="s">
        <v>332</v>
      </c>
      <c r="B106" s="1193">
        <v>77.542000000000002</v>
      </c>
      <c r="C106" s="1194">
        <v>0</v>
      </c>
      <c r="D106" s="1194">
        <v>0</v>
      </c>
      <c r="E106" s="1194">
        <v>0</v>
      </c>
      <c r="F106" s="1194">
        <v>0</v>
      </c>
      <c r="G106" s="1194">
        <v>0</v>
      </c>
      <c r="H106" s="1194">
        <v>0</v>
      </c>
      <c r="I106" s="1194">
        <v>0</v>
      </c>
      <c r="J106" s="1194">
        <v>0</v>
      </c>
      <c r="K106" s="1194">
        <v>0</v>
      </c>
      <c r="L106" s="1194">
        <v>0</v>
      </c>
      <c r="M106" s="1194">
        <v>0</v>
      </c>
      <c r="N106" s="1194">
        <v>0</v>
      </c>
      <c r="O106" s="1195">
        <v>0</v>
      </c>
      <c r="P106" s="1225"/>
    </row>
    <row r="107" spans="1:16" s="1191" customFormat="1" ht="15" customHeight="1">
      <c r="A107" s="1227" t="s">
        <v>333</v>
      </c>
      <c r="B107" s="1193">
        <v>13634.727000000001</v>
      </c>
      <c r="C107" s="1194">
        <v>0</v>
      </c>
      <c r="D107" s="1194">
        <v>0</v>
      </c>
      <c r="E107" s="1194">
        <v>0</v>
      </c>
      <c r="F107" s="1194">
        <v>0</v>
      </c>
      <c r="G107" s="1194">
        <v>0</v>
      </c>
      <c r="H107" s="1194">
        <v>0</v>
      </c>
      <c r="I107" s="1194">
        <v>0</v>
      </c>
      <c r="J107" s="1194">
        <v>0</v>
      </c>
      <c r="K107" s="1194">
        <v>0</v>
      </c>
      <c r="L107" s="1194">
        <v>0</v>
      </c>
      <c r="M107" s="1194">
        <v>0</v>
      </c>
      <c r="N107" s="1194">
        <v>0</v>
      </c>
      <c r="O107" s="1195">
        <v>0</v>
      </c>
      <c r="P107" s="1190"/>
    </row>
    <row r="108" spans="1:16" s="1226" customFormat="1" ht="15" customHeight="1">
      <c r="A108" s="1198" t="s">
        <v>730</v>
      </c>
      <c r="B108" s="1193">
        <v>0.2</v>
      </c>
      <c r="C108" s="1194">
        <v>0</v>
      </c>
      <c r="D108" s="1194">
        <v>0</v>
      </c>
      <c r="E108" s="1194">
        <v>0</v>
      </c>
      <c r="F108" s="1194">
        <v>0</v>
      </c>
      <c r="G108" s="1194">
        <v>0</v>
      </c>
      <c r="H108" s="1194">
        <v>0</v>
      </c>
      <c r="I108" s="1194">
        <v>0</v>
      </c>
      <c r="J108" s="1194">
        <v>0</v>
      </c>
      <c r="K108" s="1194">
        <v>0</v>
      </c>
      <c r="L108" s="1194">
        <v>0</v>
      </c>
      <c r="M108" s="1194">
        <v>0</v>
      </c>
      <c r="N108" s="1194">
        <v>0</v>
      </c>
      <c r="O108" s="1195">
        <v>0</v>
      </c>
      <c r="P108" s="1225"/>
    </row>
    <row r="109" spans="1:16" s="1226" customFormat="1" ht="15" customHeight="1">
      <c r="A109" s="1198" t="s">
        <v>731</v>
      </c>
      <c r="B109" s="1193">
        <v>380.41800000000001</v>
      </c>
      <c r="C109" s="1194">
        <v>0</v>
      </c>
      <c r="D109" s="1194">
        <v>0</v>
      </c>
      <c r="E109" s="1194">
        <v>0</v>
      </c>
      <c r="F109" s="1194">
        <v>0</v>
      </c>
      <c r="G109" s="1194">
        <v>0</v>
      </c>
      <c r="H109" s="1194">
        <v>0</v>
      </c>
      <c r="I109" s="1194">
        <v>0</v>
      </c>
      <c r="J109" s="1194">
        <v>0</v>
      </c>
      <c r="K109" s="1194">
        <v>0</v>
      </c>
      <c r="L109" s="1194">
        <v>0</v>
      </c>
      <c r="M109" s="1194">
        <v>0</v>
      </c>
      <c r="N109" s="1194">
        <v>0</v>
      </c>
      <c r="O109" s="1195">
        <v>0</v>
      </c>
      <c r="P109" s="1225"/>
    </row>
    <row r="110" spans="1:16" s="1226" customFormat="1" ht="15" customHeight="1">
      <c r="A110" s="1228" t="s">
        <v>748</v>
      </c>
      <c r="B110" s="1187">
        <v>19.893000000000001</v>
      </c>
      <c r="C110" s="1188">
        <v>0</v>
      </c>
      <c r="D110" s="1188">
        <v>0</v>
      </c>
      <c r="E110" s="1188">
        <v>0</v>
      </c>
      <c r="F110" s="1188">
        <v>0</v>
      </c>
      <c r="G110" s="1188">
        <v>0</v>
      </c>
      <c r="H110" s="1188">
        <v>0</v>
      </c>
      <c r="I110" s="1188">
        <v>0</v>
      </c>
      <c r="J110" s="1188">
        <v>0</v>
      </c>
      <c r="K110" s="1188">
        <v>0</v>
      </c>
      <c r="L110" s="1188">
        <v>0</v>
      </c>
      <c r="M110" s="1188">
        <v>0</v>
      </c>
      <c r="N110" s="1188">
        <v>0</v>
      </c>
      <c r="O110" s="1189">
        <v>0</v>
      </c>
      <c r="P110" s="1225"/>
    </row>
    <row r="111" spans="1:16" s="1197" customFormat="1" ht="15" customHeight="1">
      <c r="A111" s="1227" t="s">
        <v>332</v>
      </c>
      <c r="B111" s="1193">
        <v>0</v>
      </c>
      <c r="C111" s="1194">
        <v>0</v>
      </c>
      <c r="D111" s="1194">
        <v>0</v>
      </c>
      <c r="E111" s="1194">
        <v>0</v>
      </c>
      <c r="F111" s="1194">
        <v>0</v>
      </c>
      <c r="G111" s="1194">
        <v>0</v>
      </c>
      <c r="H111" s="1194">
        <v>0</v>
      </c>
      <c r="I111" s="1194">
        <v>0</v>
      </c>
      <c r="J111" s="1194">
        <v>0</v>
      </c>
      <c r="K111" s="1194">
        <v>0</v>
      </c>
      <c r="L111" s="1194">
        <v>0</v>
      </c>
      <c r="M111" s="1194">
        <v>0</v>
      </c>
      <c r="N111" s="1194">
        <v>0</v>
      </c>
      <c r="O111" s="1195">
        <v>0</v>
      </c>
      <c r="P111" s="1196"/>
    </row>
    <row r="112" spans="1:16" s="1197" customFormat="1" ht="15" customHeight="1">
      <c r="A112" s="1199" t="s">
        <v>333</v>
      </c>
      <c r="B112" s="1208">
        <v>19.8</v>
      </c>
      <c r="C112" s="1209">
        <v>0</v>
      </c>
      <c r="D112" s="1209">
        <v>0</v>
      </c>
      <c r="E112" s="1209">
        <v>0</v>
      </c>
      <c r="F112" s="1209">
        <v>0</v>
      </c>
      <c r="G112" s="1209">
        <v>0</v>
      </c>
      <c r="H112" s="1209">
        <v>0</v>
      </c>
      <c r="I112" s="1209">
        <v>0</v>
      </c>
      <c r="J112" s="1209">
        <v>0</v>
      </c>
      <c r="K112" s="1209">
        <v>0</v>
      </c>
      <c r="L112" s="1209">
        <v>0</v>
      </c>
      <c r="M112" s="1209">
        <v>0</v>
      </c>
      <c r="N112" s="1209">
        <v>0</v>
      </c>
      <c r="O112" s="1210">
        <v>0</v>
      </c>
      <c r="P112" s="1196"/>
    </row>
    <row r="113" spans="1:16" s="1197" customFormat="1" ht="15" customHeight="1">
      <c r="A113" s="1192" t="s">
        <v>731</v>
      </c>
      <c r="B113" s="1208">
        <v>9.2999999999999999E-2</v>
      </c>
      <c r="C113" s="1209">
        <v>0</v>
      </c>
      <c r="D113" s="1209">
        <v>0</v>
      </c>
      <c r="E113" s="1209">
        <v>0</v>
      </c>
      <c r="F113" s="1209">
        <v>0</v>
      </c>
      <c r="G113" s="1209">
        <v>0</v>
      </c>
      <c r="H113" s="1209">
        <v>0</v>
      </c>
      <c r="I113" s="1209">
        <v>0</v>
      </c>
      <c r="J113" s="1209">
        <v>0</v>
      </c>
      <c r="K113" s="1209">
        <v>0</v>
      </c>
      <c r="L113" s="1209">
        <v>0</v>
      </c>
      <c r="M113" s="1209">
        <v>0</v>
      </c>
      <c r="N113" s="1209">
        <v>0</v>
      </c>
      <c r="O113" s="1210">
        <v>0</v>
      </c>
      <c r="P113" s="1196"/>
    </row>
    <row r="114" spans="1:16" s="1197" customFormat="1" ht="15" customHeight="1">
      <c r="A114" s="1229" t="s">
        <v>504</v>
      </c>
      <c r="B114" s="1230">
        <v>295017784.17400002</v>
      </c>
      <c r="C114" s="1231">
        <v>3768788.0559999999</v>
      </c>
      <c r="D114" s="1231">
        <v>221181.02099999998</v>
      </c>
      <c r="E114" s="1231">
        <v>160665.701</v>
      </c>
      <c r="F114" s="1231">
        <v>10827.542000000001</v>
      </c>
      <c r="G114" s="1231">
        <v>0</v>
      </c>
      <c r="H114" s="1231">
        <v>3376113.7920000004</v>
      </c>
      <c r="I114" s="1231">
        <v>1731999.9309999999</v>
      </c>
      <c r="J114" s="1231">
        <v>160665.70199999999</v>
      </c>
      <c r="K114" s="1231">
        <v>10827.542000000001</v>
      </c>
      <c r="L114" s="1231">
        <v>253398.61600000001</v>
      </c>
      <c r="M114" s="1231">
        <v>1307108.0720000002</v>
      </c>
      <c r="N114" s="1231">
        <v>0</v>
      </c>
      <c r="O114" s="1232">
        <v>3364223.6729999995</v>
      </c>
      <c r="P114" s="1196"/>
    </row>
    <row r="115" spans="1:16" s="1197" customFormat="1" ht="15" customHeight="1">
      <c r="A115" s="1229" t="s">
        <v>725</v>
      </c>
      <c r="B115" s="1187">
        <v>270242687.255</v>
      </c>
      <c r="C115" s="1188">
        <v>1419383.36</v>
      </c>
      <c r="D115" s="1188">
        <v>221181.022</v>
      </c>
      <c r="E115" s="1188">
        <v>24966.276000000002</v>
      </c>
      <c r="F115" s="1188">
        <v>10424.691000000001</v>
      </c>
      <c r="G115" s="1188">
        <v>0</v>
      </c>
      <c r="H115" s="1188">
        <v>1162811.371</v>
      </c>
      <c r="I115" s="1188">
        <v>1234262.6129999999</v>
      </c>
      <c r="J115" s="1188">
        <v>41441.173000000003</v>
      </c>
      <c r="K115" s="1188">
        <v>8531.2430000000004</v>
      </c>
      <c r="L115" s="1188">
        <v>133649.68799999999</v>
      </c>
      <c r="M115" s="1188">
        <v>1050640.5090000001</v>
      </c>
      <c r="N115" s="1188">
        <v>0</v>
      </c>
      <c r="O115" s="1189">
        <v>2673393.61</v>
      </c>
      <c r="P115" s="1196"/>
    </row>
    <row r="116" spans="1:16" s="1197" customFormat="1" ht="15" customHeight="1">
      <c r="A116" s="1192" t="s">
        <v>737</v>
      </c>
      <c r="B116" s="1193">
        <v>2802947.0249999999</v>
      </c>
      <c r="C116" s="1194">
        <v>8000</v>
      </c>
      <c r="D116" s="1194">
        <v>8000</v>
      </c>
      <c r="E116" s="1194">
        <v>0</v>
      </c>
      <c r="F116" s="1194">
        <v>0</v>
      </c>
      <c r="G116" s="1194">
        <v>0</v>
      </c>
      <c r="H116" s="1194">
        <v>0</v>
      </c>
      <c r="I116" s="1194">
        <v>0</v>
      </c>
      <c r="J116" s="1194">
        <v>0</v>
      </c>
      <c r="K116" s="1194">
        <v>0</v>
      </c>
      <c r="L116" s="1194">
        <v>0</v>
      </c>
      <c r="M116" s="1194">
        <v>0</v>
      </c>
      <c r="N116" s="1194">
        <v>0</v>
      </c>
      <c r="O116" s="1195">
        <v>0</v>
      </c>
      <c r="P116" s="1196"/>
    </row>
    <row r="117" spans="1:16" s="1197" customFormat="1" ht="15" customHeight="1">
      <c r="A117" s="1192" t="s">
        <v>328</v>
      </c>
      <c r="B117" s="1193">
        <v>74726794.613000005</v>
      </c>
      <c r="C117" s="1194">
        <v>5026.7619999999997</v>
      </c>
      <c r="D117" s="1194">
        <v>0</v>
      </c>
      <c r="E117" s="1194">
        <v>0</v>
      </c>
      <c r="F117" s="1194">
        <v>0</v>
      </c>
      <c r="G117" s="1194">
        <v>0</v>
      </c>
      <c r="H117" s="1194">
        <v>5026.7619999999997</v>
      </c>
      <c r="I117" s="1194">
        <v>0</v>
      </c>
      <c r="J117" s="1194">
        <v>0</v>
      </c>
      <c r="K117" s="1194">
        <v>0</v>
      </c>
      <c r="L117" s="1194">
        <v>0</v>
      </c>
      <c r="M117" s="1194">
        <v>0</v>
      </c>
      <c r="N117" s="1194">
        <v>0</v>
      </c>
      <c r="O117" s="1195">
        <v>80.043999999999997</v>
      </c>
      <c r="P117" s="1196"/>
    </row>
    <row r="118" spans="1:16" s="1197" customFormat="1" ht="15" customHeight="1">
      <c r="A118" s="1198" t="s">
        <v>727</v>
      </c>
      <c r="B118" s="1193">
        <v>294741.09700000001</v>
      </c>
      <c r="C118" s="1194">
        <v>0</v>
      </c>
      <c r="D118" s="1194">
        <v>0</v>
      </c>
      <c r="E118" s="1194">
        <v>0</v>
      </c>
      <c r="F118" s="1194">
        <v>0</v>
      </c>
      <c r="G118" s="1194">
        <v>0</v>
      </c>
      <c r="H118" s="1194">
        <v>0</v>
      </c>
      <c r="I118" s="1194">
        <v>0</v>
      </c>
      <c r="J118" s="1194">
        <v>0</v>
      </c>
      <c r="K118" s="1194">
        <v>0</v>
      </c>
      <c r="L118" s="1194">
        <v>0</v>
      </c>
      <c r="M118" s="1194">
        <v>0</v>
      </c>
      <c r="N118" s="1194">
        <v>0</v>
      </c>
      <c r="O118" s="1195">
        <v>0</v>
      </c>
      <c r="P118" s="1196"/>
    </row>
    <row r="119" spans="1:16" s="1197" customFormat="1" ht="15" customHeight="1">
      <c r="A119" s="1198" t="s">
        <v>728</v>
      </c>
      <c r="B119" s="1193">
        <v>62750800.177000001</v>
      </c>
      <c r="C119" s="1194">
        <v>223801.098</v>
      </c>
      <c r="D119" s="1194">
        <v>110810.23299999999</v>
      </c>
      <c r="E119" s="1194">
        <v>0</v>
      </c>
      <c r="F119" s="1194">
        <v>465.15199999999999</v>
      </c>
      <c r="G119" s="1194">
        <v>0</v>
      </c>
      <c r="H119" s="1194">
        <v>112525.713</v>
      </c>
      <c r="I119" s="1194">
        <v>130459.067</v>
      </c>
      <c r="J119" s="1194">
        <v>23.145</v>
      </c>
      <c r="K119" s="1194">
        <v>544.54899999999998</v>
      </c>
      <c r="L119" s="1194">
        <v>99916.591</v>
      </c>
      <c r="M119" s="1194">
        <v>29974.781999999999</v>
      </c>
      <c r="N119" s="1194">
        <v>0</v>
      </c>
      <c r="O119" s="1195">
        <v>107405.55899999999</v>
      </c>
      <c r="P119" s="1196"/>
    </row>
    <row r="120" spans="1:16" s="1197" customFormat="1" ht="15" customHeight="1">
      <c r="A120" s="1198" t="s">
        <v>729</v>
      </c>
      <c r="B120" s="1193">
        <v>17166564.478999998</v>
      </c>
      <c r="C120" s="1194">
        <v>508821.70199999999</v>
      </c>
      <c r="D120" s="1194">
        <v>47842.557000000001</v>
      </c>
      <c r="E120" s="1194">
        <v>969.02599999999995</v>
      </c>
      <c r="F120" s="1194">
        <v>4468.7870000000003</v>
      </c>
      <c r="G120" s="1194">
        <v>0</v>
      </c>
      <c r="H120" s="1194">
        <v>455541.33199999999</v>
      </c>
      <c r="I120" s="1194">
        <v>519043.43199999997</v>
      </c>
      <c r="J120" s="1194">
        <v>10615.973</v>
      </c>
      <c r="K120" s="1194">
        <v>3705.6509999999998</v>
      </c>
      <c r="L120" s="1194">
        <v>33147.055</v>
      </c>
      <c r="M120" s="1194">
        <v>471574.75300000003</v>
      </c>
      <c r="N120" s="1194">
        <v>0</v>
      </c>
      <c r="O120" s="1195">
        <v>121.584</v>
      </c>
      <c r="P120" s="1196"/>
    </row>
    <row r="121" spans="1:16" s="1197" customFormat="1" ht="15" customHeight="1">
      <c r="A121" s="1198" t="s">
        <v>330</v>
      </c>
      <c r="B121" s="1193">
        <v>53295869.067000002</v>
      </c>
      <c r="C121" s="1194">
        <v>491218.50699999998</v>
      </c>
      <c r="D121" s="1194">
        <v>48056.269</v>
      </c>
      <c r="E121" s="1194">
        <v>0</v>
      </c>
      <c r="F121" s="1194">
        <v>0</v>
      </c>
      <c r="G121" s="1194">
        <v>0</v>
      </c>
      <c r="H121" s="1194">
        <v>443162.23800000001</v>
      </c>
      <c r="I121" s="1194">
        <v>445166.55300000001</v>
      </c>
      <c r="J121" s="1194">
        <v>136.042</v>
      </c>
      <c r="K121" s="1194">
        <v>0</v>
      </c>
      <c r="L121" s="1194">
        <v>0</v>
      </c>
      <c r="M121" s="1194">
        <v>445030.511</v>
      </c>
      <c r="N121" s="1194">
        <v>0</v>
      </c>
      <c r="O121" s="1195">
        <v>231569.74799999999</v>
      </c>
      <c r="P121" s="1196"/>
    </row>
    <row r="122" spans="1:16" s="1197" customFormat="1" ht="15" customHeight="1">
      <c r="A122" s="1198" t="s">
        <v>331</v>
      </c>
      <c r="B122" s="1193">
        <v>49890885.373999998</v>
      </c>
      <c r="C122" s="1194">
        <v>125355.882</v>
      </c>
      <c r="D122" s="1194">
        <v>512.63699999999994</v>
      </c>
      <c r="E122" s="1194">
        <v>9041.5030000000006</v>
      </c>
      <c r="F122" s="1194">
        <v>3155.9110000000001</v>
      </c>
      <c r="G122" s="1194">
        <v>0</v>
      </c>
      <c r="H122" s="1194">
        <v>112645.83100000001</v>
      </c>
      <c r="I122" s="1194">
        <v>104539.447</v>
      </c>
      <c r="J122" s="1194">
        <v>12504.448</v>
      </c>
      <c r="K122" s="1194">
        <v>2868.6869999999999</v>
      </c>
      <c r="L122" s="1194">
        <v>230.63200000000001</v>
      </c>
      <c r="M122" s="1194">
        <v>88935.679999999993</v>
      </c>
      <c r="N122" s="1194">
        <v>0</v>
      </c>
      <c r="O122" s="1195">
        <v>2025165.5519999999</v>
      </c>
      <c r="P122" s="1196"/>
    </row>
    <row r="123" spans="1:16" s="1197" customFormat="1" ht="15" customHeight="1">
      <c r="A123" s="1199" t="s">
        <v>332</v>
      </c>
      <c r="B123" s="1193">
        <v>64426.256000000001</v>
      </c>
      <c r="C123" s="1194">
        <v>0</v>
      </c>
      <c r="D123" s="1194">
        <v>0</v>
      </c>
      <c r="E123" s="1194">
        <v>0</v>
      </c>
      <c r="F123" s="1194">
        <v>0</v>
      </c>
      <c r="G123" s="1194">
        <v>0</v>
      </c>
      <c r="H123" s="1194">
        <v>0</v>
      </c>
      <c r="I123" s="1194">
        <v>0</v>
      </c>
      <c r="J123" s="1194">
        <v>0</v>
      </c>
      <c r="K123" s="1194">
        <v>0</v>
      </c>
      <c r="L123" s="1194">
        <v>0</v>
      </c>
      <c r="M123" s="1194">
        <v>0</v>
      </c>
      <c r="N123" s="1194">
        <v>0</v>
      </c>
      <c r="O123" s="1195">
        <v>0</v>
      </c>
      <c r="P123" s="1196"/>
    </row>
    <row r="124" spans="1:16" s="1233" customFormat="1" ht="15" customHeight="1">
      <c r="A124" s="1199" t="s">
        <v>333</v>
      </c>
      <c r="B124" s="1208">
        <v>8280445.4029999999</v>
      </c>
      <c r="C124" s="1209">
        <v>57159.409</v>
      </c>
      <c r="D124" s="1209">
        <v>5959.3249999999998</v>
      </c>
      <c r="E124" s="1209">
        <v>14955.746999999999</v>
      </c>
      <c r="F124" s="1209">
        <v>2334.8420000000001</v>
      </c>
      <c r="G124" s="1209">
        <v>0</v>
      </c>
      <c r="H124" s="1209">
        <v>33909.495000000003</v>
      </c>
      <c r="I124" s="1209">
        <v>34945.334999999999</v>
      </c>
      <c r="J124" s="1209">
        <v>18161.564999999999</v>
      </c>
      <c r="K124" s="1209">
        <v>1412.356</v>
      </c>
      <c r="L124" s="1209">
        <v>355.411</v>
      </c>
      <c r="M124" s="1209">
        <v>15016.003000000001</v>
      </c>
      <c r="N124" s="1209">
        <v>0</v>
      </c>
      <c r="O124" s="1210">
        <v>308346.80300000001</v>
      </c>
      <c r="P124" s="1196"/>
    </row>
    <row r="125" spans="1:16" s="1234" customFormat="1" ht="15" customHeight="1">
      <c r="A125" s="1198" t="s">
        <v>730</v>
      </c>
      <c r="B125" s="1193">
        <v>969213.76100000006</v>
      </c>
      <c r="C125" s="1194">
        <v>0</v>
      </c>
      <c r="D125" s="1194">
        <v>0</v>
      </c>
      <c r="E125" s="1194">
        <v>0</v>
      </c>
      <c r="F125" s="1194">
        <v>0</v>
      </c>
      <c r="G125" s="1194">
        <v>0</v>
      </c>
      <c r="H125" s="1194">
        <v>0</v>
      </c>
      <c r="I125" s="1194">
        <v>108.78</v>
      </c>
      <c r="J125" s="1194">
        <v>0</v>
      </c>
      <c r="K125" s="1194">
        <v>0</v>
      </c>
      <c r="L125" s="1194">
        <v>0</v>
      </c>
      <c r="M125" s="1194">
        <v>108.78</v>
      </c>
      <c r="N125" s="1194">
        <v>0</v>
      </c>
      <c r="O125" s="1195">
        <v>704.31899999999996</v>
      </c>
    </row>
    <row r="126" spans="1:16" s="1234" customFormat="1" ht="15" customHeight="1">
      <c r="A126" s="1228" t="s">
        <v>731</v>
      </c>
      <c r="B126" s="1187">
        <v>24775096.921999998</v>
      </c>
      <c r="C126" s="1188">
        <v>2349404.696</v>
      </c>
      <c r="D126" s="1188">
        <v>0</v>
      </c>
      <c r="E126" s="1188">
        <v>135699.42499999999</v>
      </c>
      <c r="F126" s="1188">
        <v>402.85</v>
      </c>
      <c r="G126" s="1188">
        <v>0</v>
      </c>
      <c r="H126" s="1188">
        <v>2213302.4210000001</v>
      </c>
      <c r="I126" s="1188">
        <v>497737.31699999998</v>
      </c>
      <c r="J126" s="1188">
        <v>119224.52899999999</v>
      </c>
      <c r="K126" s="1188">
        <v>2296.299</v>
      </c>
      <c r="L126" s="1188">
        <v>119748.927</v>
      </c>
      <c r="M126" s="1188">
        <v>256467.56299999999</v>
      </c>
      <c r="N126" s="1188">
        <v>0</v>
      </c>
      <c r="O126" s="1189">
        <v>690830.06400000001</v>
      </c>
    </row>
    <row r="127" spans="1:16" s="1234" customFormat="1" ht="15" customHeight="1">
      <c r="A127" s="1198" t="s">
        <v>732</v>
      </c>
      <c r="B127" s="1193">
        <v>2637531.2110000001</v>
      </c>
      <c r="C127" s="1194">
        <v>134099.15</v>
      </c>
      <c r="D127" s="1194">
        <v>54583.065000000002</v>
      </c>
      <c r="E127" s="1194">
        <v>57692.885000000002</v>
      </c>
      <c r="F127" s="1194">
        <v>3368.7629999999999</v>
      </c>
      <c r="G127" s="1194">
        <v>0</v>
      </c>
      <c r="H127" s="1194">
        <v>18454.437000000002</v>
      </c>
      <c r="I127" s="1194">
        <v>219056.83199999999</v>
      </c>
      <c r="J127" s="1194">
        <v>11819.617</v>
      </c>
      <c r="K127" s="1194">
        <v>3483.6970000000001</v>
      </c>
      <c r="L127" s="1194">
        <v>151402.533</v>
      </c>
      <c r="M127" s="1194">
        <v>52350.983999999997</v>
      </c>
      <c r="N127" s="1194">
        <v>0</v>
      </c>
      <c r="O127" s="1195">
        <v>21879.428</v>
      </c>
    </row>
    <row r="128" spans="1:16" ht="15" customHeight="1">
      <c r="A128" s="1899" t="s">
        <v>298</v>
      </c>
      <c r="B128" s="1235"/>
      <c r="C128" s="1213"/>
      <c r="D128" s="1213"/>
      <c r="E128" s="1213"/>
      <c r="F128" s="1213"/>
      <c r="G128" s="1213"/>
      <c r="H128" s="1213"/>
      <c r="I128" s="1213"/>
      <c r="J128" s="1213"/>
      <c r="K128" s="1213"/>
      <c r="L128" s="1213"/>
      <c r="M128" s="1213"/>
      <c r="N128" s="1213"/>
      <c r="O128" s="1214"/>
    </row>
    <row r="129" spans="1:15">
      <c r="A129" s="1724" t="s">
        <v>996</v>
      </c>
    </row>
    <row r="136" spans="1:15">
      <c r="B136" s="1237"/>
      <c r="C136" s="1237"/>
      <c r="D136" s="1237"/>
      <c r="E136" s="1237"/>
      <c r="F136" s="1237"/>
      <c r="G136" s="1237"/>
      <c r="H136" s="1237"/>
      <c r="I136" s="1237"/>
      <c r="J136" s="1237"/>
      <c r="K136" s="1237"/>
      <c r="L136" s="1237"/>
      <c r="M136" s="1237"/>
      <c r="N136" s="1237"/>
      <c r="O136" s="1237"/>
    </row>
    <row r="141" spans="1:15">
      <c r="B141" s="1237"/>
      <c r="C141" s="1237"/>
      <c r="D141" s="1237"/>
      <c r="E141" s="1237"/>
      <c r="F141" s="1237"/>
      <c r="G141" s="1237"/>
      <c r="H141" s="1237"/>
      <c r="I141" s="1237"/>
      <c r="J141" s="1237"/>
      <c r="K141" s="1237"/>
      <c r="L141" s="1237"/>
      <c r="M141" s="1237"/>
      <c r="N141" s="1237"/>
      <c r="O141" s="1237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I63"/>
  <sheetViews>
    <sheetView view="pageBreakPreview" topLeftCell="A20" zoomScale="85" zoomScaleNormal="100" zoomScaleSheetLayoutView="85" workbookViewId="0">
      <selection activeCell="A57" sqref="A57"/>
    </sheetView>
  </sheetViews>
  <sheetFormatPr defaultRowHeight="12.75"/>
  <cols>
    <col min="1" max="1" width="10.140625" style="139" customWidth="1"/>
    <col min="2" max="7" width="25.7109375" style="139" customWidth="1"/>
    <col min="8" max="16384" width="9.140625" style="135"/>
  </cols>
  <sheetData>
    <row r="1" spans="1:9" ht="19.5" thickBot="1">
      <c r="A1" s="2045" t="s">
        <v>673</v>
      </c>
      <c r="B1" s="2045"/>
      <c r="C1" s="2045"/>
      <c r="D1" s="2045"/>
      <c r="E1" s="2045"/>
      <c r="F1" s="2045"/>
      <c r="G1" s="2045"/>
    </row>
    <row r="2" spans="1:9">
      <c r="A2" s="1239"/>
    </row>
    <row r="3" spans="1:9" s="1240" customFormat="1" ht="21">
      <c r="A3" s="2187" t="s">
        <v>749</v>
      </c>
      <c r="B3" s="2187"/>
      <c r="C3" s="2187"/>
      <c r="D3" s="2187"/>
      <c r="E3" s="2187"/>
      <c r="F3" s="2187"/>
      <c r="G3" s="2187"/>
    </row>
    <row r="4" spans="1:9">
      <c r="A4" s="1241"/>
      <c r="B4" s="132"/>
      <c r="C4" s="132"/>
      <c r="D4" s="132"/>
      <c r="E4" s="132"/>
      <c r="F4" s="132"/>
      <c r="G4" s="132"/>
    </row>
    <row r="5" spans="1:9" s="138" customFormat="1" ht="15.75">
      <c r="A5" s="88" t="s">
        <v>468</v>
      </c>
      <c r="B5" s="100"/>
      <c r="C5" s="100"/>
      <c r="D5" s="100"/>
      <c r="E5" s="100"/>
      <c r="F5" s="100"/>
      <c r="G5" s="1242"/>
    </row>
    <row r="6" spans="1:9" s="1246" customFormat="1" ht="20.100000000000001" customHeight="1">
      <c r="A6" s="2188"/>
      <c r="B6" s="1243" t="s">
        <v>439</v>
      </c>
      <c r="C6" s="1244"/>
      <c r="D6" s="2055" t="s">
        <v>440</v>
      </c>
      <c r="E6" s="2191"/>
      <c r="F6" s="1245" t="s">
        <v>441</v>
      </c>
      <c r="G6" s="1244"/>
    </row>
    <row r="7" spans="1:9" s="1246" customFormat="1" ht="20.100000000000001" customHeight="1">
      <c r="A7" s="2189"/>
      <c r="B7" s="1247" t="s">
        <v>750</v>
      </c>
      <c r="C7" s="1248"/>
      <c r="D7" s="2192" t="s">
        <v>751</v>
      </c>
      <c r="E7" s="2193"/>
      <c r="F7" s="1249" t="s">
        <v>750</v>
      </c>
      <c r="G7" s="1248"/>
    </row>
    <row r="8" spans="1:9" s="1246" customFormat="1" ht="20.100000000000001" customHeight="1">
      <c r="A8" s="2189"/>
      <c r="B8" s="1928" t="s">
        <v>752</v>
      </c>
      <c r="C8" s="1250" t="s">
        <v>753</v>
      </c>
      <c r="D8" s="1251" t="s">
        <v>752</v>
      </c>
      <c r="E8" s="1251" t="s">
        <v>753</v>
      </c>
      <c r="F8" s="1251" t="s">
        <v>752</v>
      </c>
      <c r="G8" s="1250" t="s">
        <v>753</v>
      </c>
    </row>
    <row r="9" spans="1:9" s="1246" customFormat="1" ht="50.1" customHeight="1">
      <c r="A9" s="2190"/>
      <c r="B9" s="1252" t="s">
        <v>754</v>
      </c>
      <c r="C9" s="1253" t="s">
        <v>755</v>
      </c>
      <c r="D9" s="1252" t="s">
        <v>754</v>
      </c>
      <c r="E9" s="1253" t="s">
        <v>755</v>
      </c>
      <c r="F9" s="1252" t="s">
        <v>754</v>
      </c>
      <c r="G9" s="1253" t="s">
        <v>755</v>
      </c>
    </row>
    <row r="10" spans="1:9" s="1256" customFormat="1" ht="24" customHeight="1">
      <c r="A10" s="1254" t="s">
        <v>469</v>
      </c>
      <c r="B10" s="341">
        <v>38739.800000000003</v>
      </c>
      <c r="C10" s="341">
        <v>33846.675999999999</v>
      </c>
      <c r="D10" s="341">
        <v>56550</v>
      </c>
      <c r="E10" s="341">
        <v>107960</v>
      </c>
      <c r="F10" s="341">
        <v>10709</v>
      </c>
      <c r="G10" s="342">
        <v>10689.832</v>
      </c>
      <c r="H10" s="1255"/>
      <c r="I10" s="1255"/>
    </row>
    <row r="11" spans="1:9" s="1256" customFormat="1" ht="15" customHeight="1">
      <c r="A11" s="1254" t="s">
        <v>358</v>
      </c>
      <c r="B11" s="341">
        <v>28837.525999999998</v>
      </c>
      <c r="C11" s="341">
        <v>32503.874999999996</v>
      </c>
      <c r="D11" s="341">
        <v>60572</v>
      </c>
      <c r="E11" s="341">
        <v>46948</v>
      </c>
      <c r="F11" s="341">
        <v>11487.15</v>
      </c>
      <c r="G11" s="342">
        <v>9640.4480000000003</v>
      </c>
      <c r="H11" s="1255"/>
      <c r="I11" s="1255"/>
    </row>
    <row r="12" spans="1:9" s="1256" customFormat="1" ht="15" customHeight="1">
      <c r="A12" s="1254" t="s">
        <v>359</v>
      </c>
      <c r="B12" s="341">
        <v>27477.314727999998</v>
      </c>
      <c r="C12" s="341">
        <v>24959.45968</v>
      </c>
      <c r="D12" s="341">
        <v>34446</v>
      </c>
      <c r="E12" s="341">
        <v>98667.262000000002</v>
      </c>
      <c r="F12" s="341">
        <v>17872.849999999999</v>
      </c>
      <c r="G12" s="342">
        <v>5573.5834400000003</v>
      </c>
      <c r="H12" s="1255"/>
      <c r="I12" s="1255"/>
    </row>
    <row r="13" spans="1:9" s="1256" customFormat="1" ht="15" customHeight="1">
      <c r="A13" s="1254" t="s">
        <v>687</v>
      </c>
      <c r="B13" s="341">
        <v>34566.890261</v>
      </c>
      <c r="C13" s="341">
        <v>29702.669340550005</v>
      </c>
      <c r="D13" s="341">
        <v>69058.895999999993</v>
      </c>
      <c r="E13" s="341">
        <v>99527.039999999994</v>
      </c>
      <c r="F13" s="341">
        <v>46682.530706999998</v>
      </c>
      <c r="G13" s="342">
        <v>8389.7573370200007</v>
      </c>
      <c r="H13" s="1255"/>
      <c r="I13" s="1255"/>
    </row>
    <row r="14" spans="1:9" s="1257" customFormat="1" ht="15" customHeight="1">
      <c r="A14" s="1254"/>
      <c r="B14" s="341"/>
      <c r="C14" s="341"/>
      <c r="D14" s="341"/>
      <c r="E14" s="341"/>
      <c r="F14" s="341"/>
      <c r="G14" s="342"/>
    </row>
    <row r="15" spans="1:9" s="1257" customFormat="1" ht="15" customHeight="1">
      <c r="A15" s="1254" t="s">
        <v>687</v>
      </c>
      <c r="B15" s="341"/>
      <c r="C15" s="341"/>
      <c r="D15" s="341"/>
      <c r="E15" s="341"/>
      <c r="F15" s="341"/>
      <c r="G15" s="342"/>
    </row>
    <row r="16" spans="1:9" s="1257" customFormat="1" ht="15" customHeight="1">
      <c r="A16" s="1258" t="s">
        <v>646</v>
      </c>
      <c r="B16" s="253">
        <v>7021</v>
      </c>
      <c r="C16" s="253">
        <v>5301</v>
      </c>
      <c r="D16" s="253">
        <v>36420</v>
      </c>
      <c r="E16" s="253">
        <v>42328</v>
      </c>
      <c r="F16" s="253">
        <v>5574</v>
      </c>
      <c r="G16" s="255">
        <v>2921</v>
      </c>
    </row>
    <row r="17" spans="1:7" s="1257" customFormat="1" ht="15" customHeight="1">
      <c r="A17" s="1258" t="s">
        <v>647</v>
      </c>
      <c r="B17" s="253">
        <v>8278</v>
      </c>
      <c r="C17" s="253">
        <v>7396</v>
      </c>
      <c r="D17" s="253">
        <v>23072</v>
      </c>
      <c r="E17" s="253">
        <v>14391</v>
      </c>
      <c r="F17" s="253">
        <v>6170</v>
      </c>
      <c r="G17" s="255">
        <v>2176</v>
      </c>
    </row>
    <row r="18" spans="1:7" s="1257" customFormat="1" ht="15" customHeight="1">
      <c r="A18" s="1258" t="s">
        <v>648</v>
      </c>
      <c r="B18" s="253">
        <v>8636</v>
      </c>
      <c r="C18" s="253">
        <v>8077</v>
      </c>
      <c r="D18" s="253">
        <v>6822</v>
      </c>
      <c r="E18" s="253">
        <v>24257</v>
      </c>
      <c r="F18" s="253">
        <v>15586</v>
      </c>
      <c r="G18" s="255">
        <v>2407</v>
      </c>
    </row>
    <row r="19" spans="1:7" s="1257" customFormat="1" ht="15" customHeight="1">
      <c r="A19" s="1258" t="s">
        <v>649</v>
      </c>
      <c r="B19" s="253">
        <v>10632</v>
      </c>
      <c r="C19" s="253">
        <v>8928</v>
      </c>
      <c r="D19" s="253">
        <v>2745</v>
      </c>
      <c r="E19" s="253">
        <v>18551</v>
      </c>
      <c r="F19" s="253">
        <v>19353</v>
      </c>
      <c r="G19" s="255">
        <v>886</v>
      </c>
    </row>
    <row r="20" spans="1:7" s="1257" customFormat="1" ht="15" customHeight="1">
      <c r="A20" s="1254"/>
      <c r="B20" s="1259"/>
      <c r="C20" s="1259"/>
      <c r="D20" s="1259"/>
      <c r="E20" s="1259"/>
      <c r="F20" s="1259"/>
      <c r="G20" s="1260"/>
    </row>
    <row r="21" spans="1:7" s="1257" customFormat="1" ht="15" customHeight="1">
      <c r="A21" s="1254" t="s">
        <v>687</v>
      </c>
      <c r="B21" s="341"/>
      <c r="C21" s="341"/>
      <c r="D21" s="341"/>
      <c r="E21" s="341"/>
      <c r="F21" s="341"/>
      <c r="G21" s="342"/>
    </row>
    <row r="22" spans="1:7" s="1257" customFormat="1" ht="15" customHeight="1">
      <c r="A22" s="1254" t="s">
        <v>756</v>
      </c>
      <c r="B22" s="341">
        <v>2196.457101</v>
      </c>
      <c r="C22" s="341">
        <v>2065.2649999999999</v>
      </c>
      <c r="D22" s="341">
        <v>6907</v>
      </c>
      <c r="E22" s="341">
        <v>4680</v>
      </c>
      <c r="F22" s="341">
        <v>1501.479777</v>
      </c>
      <c r="G22" s="342">
        <v>119.602</v>
      </c>
    </row>
    <row r="23" spans="1:7" s="1257" customFormat="1" ht="15" customHeight="1">
      <c r="A23" s="1254" t="s">
        <v>757</v>
      </c>
      <c r="B23" s="341">
        <v>2309.728631</v>
      </c>
      <c r="C23" s="341">
        <v>1784.068</v>
      </c>
      <c r="D23" s="341">
        <v>16283</v>
      </c>
      <c r="E23" s="341">
        <v>33810</v>
      </c>
      <c r="F23" s="341">
        <v>1006.75</v>
      </c>
      <c r="G23" s="342">
        <v>371.86500000000001</v>
      </c>
    </row>
    <row r="24" spans="1:7" s="1257" customFormat="1" ht="15" customHeight="1">
      <c r="A24" s="1254" t="s">
        <v>758</v>
      </c>
      <c r="B24" s="341">
        <v>2514.9493170000001</v>
      </c>
      <c r="C24" s="341">
        <v>1452.125</v>
      </c>
      <c r="D24" s="341">
        <v>13230</v>
      </c>
      <c r="E24" s="341">
        <v>3838</v>
      </c>
      <c r="F24" s="341">
        <v>3065.85</v>
      </c>
      <c r="G24" s="342">
        <v>2429.152</v>
      </c>
    </row>
    <row r="25" spans="1:7" s="1257" customFormat="1" ht="15" customHeight="1">
      <c r="A25" s="1254" t="s">
        <v>759</v>
      </c>
      <c r="B25" s="341">
        <v>2723.5498210000001</v>
      </c>
      <c r="C25" s="341">
        <v>1977.1060239999999</v>
      </c>
      <c r="D25" s="341">
        <v>11782</v>
      </c>
      <c r="E25" s="341">
        <v>6320</v>
      </c>
      <c r="F25" s="341">
        <v>1924.3042250000001</v>
      </c>
      <c r="G25" s="342">
        <v>760.33951999999999</v>
      </c>
    </row>
    <row r="26" spans="1:7" s="1257" customFormat="1" ht="15" customHeight="1">
      <c r="A26" s="1254" t="s">
        <v>760</v>
      </c>
      <c r="B26" s="341">
        <v>2394.2673</v>
      </c>
      <c r="C26" s="341">
        <v>2517.3157000000001</v>
      </c>
      <c r="D26" s="341">
        <v>5487</v>
      </c>
      <c r="E26" s="341">
        <v>3136.2</v>
      </c>
      <c r="F26" s="341">
        <v>2122.3809999999999</v>
      </c>
      <c r="G26" s="342">
        <v>530.48800000000006</v>
      </c>
    </row>
    <row r="27" spans="1:7" s="1257" customFormat="1" ht="15" customHeight="1">
      <c r="A27" s="1254" t="s">
        <v>761</v>
      </c>
      <c r="B27" s="341">
        <v>3160.568671</v>
      </c>
      <c r="C27" s="341">
        <v>2901.8069999999998</v>
      </c>
      <c r="D27" s="341">
        <v>5803</v>
      </c>
      <c r="E27" s="341">
        <v>4935</v>
      </c>
      <c r="F27" s="341">
        <v>2123.377</v>
      </c>
      <c r="G27" s="342">
        <v>884.97799999999995</v>
      </c>
    </row>
    <row r="28" spans="1:7" s="1256" customFormat="1" ht="15" customHeight="1">
      <c r="A28" s="1254" t="s">
        <v>762</v>
      </c>
      <c r="B28" s="341">
        <v>3094.5457289999999</v>
      </c>
      <c r="C28" s="341">
        <v>3317.2342480000002</v>
      </c>
      <c r="D28" s="341">
        <v>2164.5030000000002</v>
      </c>
      <c r="E28" s="341">
        <v>5561</v>
      </c>
      <c r="F28" s="341">
        <v>3127.848</v>
      </c>
      <c r="G28" s="342">
        <v>508.71699999999998</v>
      </c>
    </row>
    <row r="29" spans="1:7" s="1257" customFormat="1" ht="15" customHeight="1">
      <c r="A29" s="1254" t="s">
        <v>763</v>
      </c>
      <c r="B29" s="341">
        <v>2718.5413389999999</v>
      </c>
      <c r="C29" s="341">
        <v>2464.9659350000002</v>
      </c>
      <c r="D29" s="341">
        <v>1777</v>
      </c>
      <c r="E29" s="341">
        <v>8914</v>
      </c>
      <c r="F29" s="341">
        <v>6116.6397079999997</v>
      </c>
      <c r="G29" s="342">
        <v>612.53729999999996</v>
      </c>
    </row>
    <row r="30" spans="1:7" s="1256" customFormat="1" ht="15" customHeight="1">
      <c r="A30" s="1254" t="s">
        <v>764</v>
      </c>
      <c r="B30" s="341">
        <v>2822.5801670000001</v>
      </c>
      <c r="C30" s="341">
        <v>2294.899418</v>
      </c>
      <c r="D30" s="341">
        <v>2880.6550000000002</v>
      </c>
      <c r="E30" s="341">
        <v>9782</v>
      </c>
      <c r="F30" s="341">
        <v>6341.372781</v>
      </c>
      <c r="G30" s="342">
        <v>1285.9780000000001</v>
      </c>
    </row>
    <row r="31" spans="1:7" s="1257" customFormat="1" ht="15" customHeight="1">
      <c r="A31" s="1254" t="s">
        <v>765</v>
      </c>
      <c r="B31" s="341">
        <v>2687.8127669999999</v>
      </c>
      <c r="C31" s="341">
        <v>2074.0897536000002</v>
      </c>
      <c r="D31" s="341">
        <v>1027.3800000000001</v>
      </c>
      <c r="E31" s="341">
        <v>4748.84</v>
      </c>
      <c r="F31" s="341">
        <v>4542.3289999999997</v>
      </c>
      <c r="G31" s="342">
        <v>166.24587614999999</v>
      </c>
    </row>
    <row r="32" spans="1:7" s="1257" customFormat="1" ht="15" customHeight="1">
      <c r="A32" s="1254" t="s">
        <v>766</v>
      </c>
      <c r="B32" s="341">
        <v>3684.3031820000001</v>
      </c>
      <c r="C32" s="341">
        <v>3270.1558553300001</v>
      </c>
      <c r="D32" s="341">
        <v>1567.3579999999999</v>
      </c>
      <c r="E32" s="341">
        <v>11780</v>
      </c>
      <c r="F32" s="341">
        <v>5785.0529999999999</v>
      </c>
      <c r="G32" s="342">
        <v>338.84952600000003</v>
      </c>
    </row>
    <row r="33" spans="1:7" s="1257" customFormat="1" ht="15" customHeight="1">
      <c r="A33" s="1254" t="s">
        <v>201</v>
      </c>
      <c r="B33" s="341">
        <v>4259.5862360000001</v>
      </c>
      <c r="C33" s="341">
        <v>3583.6374066200001</v>
      </c>
      <c r="D33" s="341">
        <v>150</v>
      </c>
      <c r="E33" s="341">
        <v>2022</v>
      </c>
      <c r="F33" s="341">
        <v>9025.1462159999992</v>
      </c>
      <c r="G33" s="342">
        <v>381.00511487</v>
      </c>
    </row>
    <row r="34" spans="1:7" s="1257" customFormat="1" ht="15" customHeight="1">
      <c r="A34" s="1254"/>
      <c r="B34" s="341"/>
      <c r="C34" s="341"/>
      <c r="D34" s="341"/>
      <c r="E34" s="341"/>
      <c r="F34" s="341"/>
      <c r="G34" s="342"/>
    </row>
    <row r="35" spans="1:7" s="1257" customFormat="1" ht="15" customHeight="1">
      <c r="A35" s="1254" t="s">
        <v>688</v>
      </c>
      <c r="B35" s="1259"/>
      <c r="C35" s="1259"/>
      <c r="D35" s="1259"/>
      <c r="E35" s="1259"/>
      <c r="F35" s="1259"/>
      <c r="G35" s="1260"/>
    </row>
    <row r="36" spans="1:7" s="1257" customFormat="1" ht="15" customHeight="1">
      <c r="A36" s="1258" t="s">
        <v>646</v>
      </c>
      <c r="B36" s="253">
        <v>8671.9604739999995</v>
      </c>
      <c r="C36" s="253">
        <v>6115.3930950399999</v>
      </c>
      <c r="D36" s="253">
        <v>18826.307000000001</v>
      </c>
      <c r="E36" s="253">
        <v>11705.317999999999</v>
      </c>
      <c r="F36" s="253">
        <v>26816.655543000001</v>
      </c>
      <c r="G36" s="255">
        <v>3131.1290845900003</v>
      </c>
    </row>
    <row r="37" spans="1:7" s="1257" customFormat="1" ht="15" customHeight="1">
      <c r="A37" s="1258" t="s">
        <v>647</v>
      </c>
      <c r="B37" s="253">
        <v>6236.1965289999998</v>
      </c>
      <c r="C37" s="253">
        <v>3896.6400681899995</v>
      </c>
      <c r="D37" s="253">
        <v>164689.72700000001</v>
      </c>
      <c r="E37" s="253">
        <v>23260.18894</v>
      </c>
      <c r="F37" s="253">
        <v>88736.73404499999</v>
      </c>
      <c r="G37" s="255">
        <v>153355.88209</v>
      </c>
    </row>
    <row r="38" spans="1:7" s="1257" customFormat="1" ht="15" customHeight="1">
      <c r="A38" s="1258" t="s">
        <v>648</v>
      </c>
      <c r="B38" s="253">
        <v>6527.1353630000003</v>
      </c>
      <c r="C38" s="253">
        <v>3948.5311663699999</v>
      </c>
      <c r="D38" s="253">
        <v>190404.19700000001</v>
      </c>
      <c r="E38" s="253">
        <v>55934.095999999998</v>
      </c>
      <c r="F38" s="253">
        <v>85101.917113999996</v>
      </c>
      <c r="G38" s="253">
        <v>7254.5809509999999</v>
      </c>
    </row>
    <row r="39" spans="1:7" s="1257" customFormat="1" ht="15" customHeight="1">
      <c r="A39" s="1254"/>
      <c r="B39" s="253"/>
      <c r="C39" s="253"/>
      <c r="D39" s="253"/>
      <c r="E39" s="253"/>
      <c r="F39" s="253"/>
      <c r="G39" s="255"/>
    </row>
    <row r="40" spans="1:7" s="1257" customFormat="1" ht="15" customHeight="1">
      <c r="A40" s="1254" t="s">
        <v>688</v>
      </c>
      <c r="B40" s="253"/>
      <c r="C40" s="253"/>
      <c r="D40" s="253"/>
      <c r="E40" s="253"/>
      <c r="F40" s="253"/>
      <c r="G40" s="255"/>
    </row>
    <row r="41" spans="1:7" s="1257" customFormat="1" ht="15" customHeight="1">
      <c r="A41" s="1258" t="s">
        <v>154</v>
      </c>
      <c r="B41" s="253">
        <v>2615.5929980000001</v>
      </c>
      <c r="C41" s="253">
        <v>1909.0924891300001</v>
      </c>
      <c r="D41" s="253">
        <v>802</v>
      </c>
      <c r="E41" s="253">
        <v>3679.123</v>
      </c>
      <c r="F41" s="253">
        <v>3017.1248169999999</v>
      </c>
      <c r="G41" s="255">
        <v>83.626369999999994</v>
      </c>
    </row>
    <row r="42" spans="1:7" s="1257" customFormat="1" ht="15" customHeight="1">
      <c r="A42" s="1258" t="s">
        <v>155</v>
      </c>
      <c r="B42" s="253">
        <v>2662.8501540000002</v>
      </c>
      <c r="C42" s="253">
        <v>3163.9768968600001</v>
      </c>
      <c r="D42" s="253">
        <v>15429.5</v>
      </c>
      <c r="E42" s="253">
        <v>5505.34</v>
      </c>
      <c r="F42" s="253">
        <v>2526.8000000000002</v>
      </c>
      <c r="G42" s="255">
        <v>110.7528756</v>
      </c>
    </row>
    <row r="43" spans="1:7" s="1257" customFormat="1" ht="15" customHeight="1">
      <c r="A43" s="1258" t="s">
        <v>156</v>
      </c>
      <c r="B43" s="253">
        <v>3393.5173220000001</v>
      </c>
      <c r="C43" s="253">
        <v>1042.3237090499999</v>
      </c>
      <c r="D43" s="253">
        <v>2594.8069999999998</v>
      </c>
      <c r="E43" s="253">
        <v>2520.855</v>
      </c>
      <c r="F43" s="253">
        <v>21272.730726000002</v>
      </c>
      <c r="G43" s="255">
        <v>2936.7498389900002</v>
      </c>
    </row>
    <row r="44" spans="1:7" s="1257" customFormat="1" ht="15" customHeight="1">
      <c r="A44" s="1258" t="s">
        <v>157</v>
      </c>
      <c r="B44" s="253">
        <v>1923.9611219999999</v>
      </c>
      <c r="C44" s="253">
        <v>1189.0074715799999</v>
      </c>
      <c r="D44" s="253">
        <v>35223</v>
      </c>
      <c r="E44" s="253">
        <v>10450</v>
      </c>
      <c r="F44" s="253">
        <v>31831.261364000002</v>
      </c>
      <c r="G44" s="255" t="s">
        <v>767</v>
      </c>
    </row>
    <row r="45" spans="1:7" s="1257" customFormat="1" ht="15" customHeight="1">
      <c r="A45" s="1258" t="s">
        <v>158</v>
      </c>
      <c r="B45" s="253">
        <v>2192.0321690000001</v>
      </c>
      <c r="C45" s="253">
        <v>1404.1328366099999</v>
      </c>
      <c r="D45" s="253">
        <v>73461.726999999999</v>
      </c>
      <c r="E45" s="253">
        <v>7227.8739400000004</v>
      </c>
      <c r="F45" s="253">
        <v>29260.962947</v>
      </c>
      <c r="G45" s="255">
        <v>567.33799999999997</v>
      </c>
    </row>
    <row r="46" spans="1:7" s="1257" customFormat="1" ht="15" customHeight="1">
      <c r="A46" s="1258" t="s">
        <v>159</v>
      </c>
      <c r="B46" s="253">
        <v>2120.2032380000001</v>
      </c>
      <c r="C46" s="253">
        <v>1303.4997599999999</v>
      </c>
      <c r="D46" s="253">
        <v>56005</v>
      </c>
      <c r="E46" s="253">
        <v>5582.3149999999996</v>
      </c>
      <c r="F46" s="253">
        <v>27644.509733999999</v>
      </c>
      <c r="G46" s="255">
        <v>4934.5440900000003</v>
      </c>
    </row>
    <row r="47" spans="1:7" s="1257" customFormat="1" ht="15" customHeight="1">
      <c r="A47" s="1258" t="s">
        <v>160</v>
      </c>
      <c r="B47" s="253">
        <v>2372.2089580000002</v>
      </c>
      <c r="C47" s="253">
        <v>876.48960999999997</v>
      </c>
      <c r="D47" s="253">
        <v>352.01100000000002</v>
      </c>
      <c r="E47" s="253">
        <v>16637.745999999999</v>
      </c>
      <c r="F47" s="253">
        <v>17087.479093999998</v>
      </c>
      <c r="G47" s="255">
        <v>5327.7495479999998</v>
      </c>
    </row>
    <row r="48" spans="1:7" s="1257" customFormat="1" ht="15" customHeight="1">
      <c r="A48" s="1258" t="s">
        <v>161</v>
      </c>
      <c r="B48" s="253">
        <v>2155.4530070000001</v>
      </c>
      <c r="C48" s="253">
        <v>1229.0162800000001</v>
      </c>
      <c r="D48" s="253">
        <v>148477.99900000001</v>
      </c>
      <c r="E48" s="253">
        <v>27016.35</v>
      </c>
      <c r="F48" s="253">
        <v>18849.703603000002</v>
      </c>
      <c r="G48" s="255">
        <v>310.35550000000001</v>
      </c>
    </row>
    <row r="49" spans="1:7" s="1257" customFormat="1" ht="15" customHeight="1">
      <c r="A49" s="1258" t="s">
        <v>998</v>
      </c>
      <c r="B49" s="253">
        <v>1999.4733980000001</v>
      </c>
      <c r="C49" s="253">
        <v>1843.02527637</v>
      </c>
      <c r="D49" s="253">
        <v>41574.186999999998</v>
      </c>
      <c r="E49" s="253">
        <v>12280</v>
      </c>
      <c r="F49" s="253">
        <v>49164.734417</v>
      </c>
      <c r="G49" s="255">
        <v>1616.475903</v>
      </c>
    </row>
    <row r="50" spans="1:7" s="1257" customFormat="1" ht="15" customHeight="1">
      <c r="A50" s="1258" t="s">
        <v>1090</v>
      </c>
      <c r="B50" s="253">
        <v>2410.5826489999999</v>
      </c>
      <c r="C50" s="253">
        <v>1530.4665313400001</v>
      </c>
      <c r="D50" s="253">
        <v>4115.3329999999996</v>
      </c>
      <c r="E50" s="253">
        <v>64430</v>
      </c>
      <c r="F50" s="253">
        <v>42120.270322999997</v>
      </c>
      <c r="G50" s="255">
        <v>1643.1739</v>
      </c>
    </row>
    <row r="51" spans="1:7" s="1257" customFormat="1" ht="15" customHeight="1">
      <c r="A51" s="1258" t="s">
        <v>1116</v>
      </c>
      <c r="B51" s="253">
        <v>2907.2225159999998</v>
      </c>
      <c r="C51" s="253">
        <v>1805.8115474000001</v>
      </c>
      <c r="D51" s="253">
        <v>300</v>
      </c>
      <c r="E51" s="253">
        <v>61447.34</v>
      </c>
      <c r="F51" s="253">
        <v>22725.789777000002</v>
      </c>
      <c r="G51" s="255">
        <v>3524.8232870000002</v>
      </c>
    </row>
    <row r="52" spans="1:7" s="1257" customFormat="1" ht="15" customHeight="1">
      <c r="A52" s="1261"/>
      <c r="B52" s="349"/>
      <c r="C52" s="349"/>
      <c r="D52" s="349"/>
      <c r="E52" s="349"/>
      <c r="F52" s="349"/>
      <c r="G52" s="350"/>
    </row>
    <row r="53" spans="1:7" s="1257" customFormat="1" ht="15" customHeight="1">
      <c r="A53" s="1262"/>
      <c r="B53" s="253"/>
      <c r="C53" s="253"/>
      <c r="D53" s="253"/>
      <c r="E53" s="253"/>
      <c r="F53" s="253"/>
      <c r="G53" s="253"/>
    </row>
    <row r="54" spans="1:7" s="1265" customFormat="1" ht="15">
      <c r="A54" s="1263" t="s">
        <v>768</v>
      </c>
      <c r="B54" s="1264"/>
      <c r="C54" s="1264"/>
      <c r="D54" s="1264"/>
      <c r="E54" s="1264"/>
      <c r="F54" s="1264"/>
      <c r="G54" s="1264"/>
    </row>
    <row r="55" spans="1:7" s="1265" customFormat="1" ht="15">
      <c r="A55" s="368" t="s">
        <v>769</v>
      </c>
      <c r="B55" s="124"/>
      <c r="C55" s="124"/>
      <c r="D55" s="124"/>
      <c r="E55" s="124"/>
      <c r="F55" s="124"/>
      <c r="G55" s="1266"/>
    </row>
    <row r="56" spans="1:7" s="138" customFormat="1" ht="15.75">
      <c r="A56" s="1957" t="s">
        <v>298</v>
      </c>
      <c r="B56" s="100"/>
      <c r="C56" s="100"/>
      <c r="D56" s="100"/>
      <c r="E56" s="100"/>
      <c r="F56" s="100"/>
      <c r="G56" s="1267"/>
    </row>
    <row r="57" spans="1:7" s="138" customFormat="1" ht="15.75">
      <c r="A57" s="1722" t="s">
        <v>996</v>
      </c>
      <c r="B57" s="100"/>
      <c r="C57" s="100"/>
      <c r="D57" s="100"/>
      <c r="E57" s="100"/>
      <c r="F57" s="100"/>
      <c r="G57" s="100"/>
    </row>
    <row r="58" spans="1:7" s="138" customFormat="1" ht="15.75">
      <c r="A58" s="100"/>
      <c r="B58" s="100"/>
      <c r="C58" s="100"/>
      <c r="D58" s="100"/>
      <c r="E58" s="100"/>
      <c r="F58" s="100"/>
      <c r="G58" s="100"/>
    </row>
    <row r="59" spans="1:7" s="138" customFormat="1" ht="15.75">
      <c r="A59" s="100"/>
      <c r="B59" s="100"/>
      <c r="C59" s="100"/>
      <c r="D59" s="100"/>
      <c r="E59" s="100"/>
      <c r="F59" s="100"/>
      <c r="G59" s="100"/>
    </row>
    <row r="60" spans="1:7" ht="15">
      <c r="A60" s="124"/>
      <c r="B60" s="132"/>
      <c r="C60" s="132"/>
      <c r="D60" s="132"/>
      <c r="E60" s="132"/>
      <c r="F60" s="132"/>
      <c r="G60" s="132"/>
    </row>
    <row r="61" spans="1:7" ht="15">
      <c r="A61" s="124"/>
      <c r="B61" s="132"/>
      <c r="C61" s="132"/>
      <c r="D61" s="132"/>
      <c r="E61" s="132"/>
      <c r="F61" s="132"/>
      <c r="G61" s="132"/>
    </row>
    <row r="62" spans="1:7" ht="15">
      <c r="A62" s="124"/>
      <c r="B62" s="132"/>
      <c r="C62" s="132"/>
      <c r="D62" s="132"/>
      <c r="E62" s="132"/>
      <c r="F62" s="132"/>
      <c r="G62" s="132"/>
    </row>
    <row r="63" spans="1:7">
      <c r="A63" s="1268"/>
    </row>
  </sheetData>
  <mergeCells count="5">
    <mergeCell ref="A1:G1"/>
    <mergeCell ref="A3:G3"/>
    <mergeCell ref="A6:A9"/>
    <mergeCell ref="D6:E6"/>
    <mergeCell ref="D7:E7"/>
  </mergeCells>
  <hyperlinks>
    <hyperlink ref="A5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7" orientation="landscape" r:id="rId1"/>
  <headerFooter differentOddEven="1" differentFirst="1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O95"/>
  <sheetViews>
    <sheetView view="pageBreakPreview" topLeftCell="A15" zoomScale="70" zoomScaleNormal="85" zoomScaleSheetLayoutView="70" workbookViewId="0">
      <selection activeCell="A93" sqref="A93"/>
    </sheetView>
  </sheetViews>
  <sheetFormatPr defaultColWidth="9.140625" defaultRowHeight="12.75"/>
  <cols>
    <col min="1" max="1" width="15.7109375" style="1307" customWidth="1"/>
    <col min="2" max="8" width="13.7109375" style="1269" customWidth="1"/>
    <col min="9" max="9" width="13.7109375" style="1270" customWidth="1"/>
    <col min="10" max="13" width="13.7109375" style="1269" customWidth="1"/>
    <col min="14" max="16384" width="9.140625" style="1269"/>
  </cols>
  <sheetData>
    <row r="1" spans="1:15" ht="19.5" thickBot="1">
      <c r="A1" s="2047" t="s">
        <v>673</v>
      </c>
      <c r="B1" s="2047"/>
      <c r="C1" s="2047"/>
      <c r="D1" s="2047"/>
      <c r="E1" s="2047"/>
      <c r="F1" s="2047"/>
      <c r="G1" s="2047"/>
      <c r="H1" s="2047"/>
      <c r="I1" s="2047"/>
      <c r="J1" s="2047"/>
      <c r="K1" s="2047"/>
      <c r="L1" s="2047"/>
      <c r="M1" s="2047"/>
    </row>
    <row r="2" spans="1:15">
      <c r="A2" s="1269"/>
    </row>
    <row r="3" spans="1:15" s="1271" customFormat="1" ht="21">
      <c r="A3" s="2051" t="s">
        <v>770</v>
      </c>
      <c r="B3" s="2051"/>
      <c r="C3" s="2051"/>
      <c r="D3" s="2051"/>
      <c r="E3" s="2051"/>
      <c r="F3" s="2051"/>
      <c r="G3" s="2051"/>
      <c r="H3" s="2051"/>
      <c r="I3" s="2051"/>
      <c r="J3" s="2051"/>
      <c r="K3" s="2051"/>
      <c r="L3" s="2051"/>
      <c r="M3" s="2051"/>
    </row>
    <row r="4" spans="1:15" s="1271" customFormat="1" ht="18.75">
      <c r="B4" s="1272"/>
      <c r="C4" s="1272"/>
      <c r="D4" s="1273"/>
      <c r="E4" s="1273"/>
      <c r="F4" s="1273"/>
      <c r="G4" s="1273"/>
      <c r="H4" s="1272"/>
      <c r="I4" s="1274"/>
    </row>
    <row r="5" spans="1:15" s="1276" customFormat="1" ht="15.75">
      <c r="A5" s="1275" t="s">
        <v>771</v>
      </c>
      <c r="B5" s="665"/>
      <c r="C5" s="665"/>
      <c r="D5" s="665"/>
      <c r="E5" s="665"/>
      <c r="F5" s="665"/>
      <c r="G5" s="665"/>
      <c r="H5" s="665"/>
      <c r="M5" s="668"/>
    </row>
    <row r="6" spans="1:15" s="1278" customFormat="1" ht="20.100000000000001" customHeight="1">
      <c r="A6" s="1277"/>
      <c r="B6" s="2194" t="s">
        <v>772</v>
      </c>
      <c r="C6" s="2194"/>
      <c r="D6" s="2194"/>
      <c r="E6" s="2194"/>
      <c r="F6" s="2194"/>
      <c r="G6" s="2195"/>
      <c r="H6" s="2196" t="s">
        <v>773</v>
      </c>
      <c r="I6" s="2194"/>
      <c r="J6" s="2194"/>
      <c r="K6" s="2194"/>
      <c r="L6" s="2194"/>
      <c r="M6" s="2195"/>
    </row>
    <row r="7" spans="1:15" s="1278" customFormat="1" ht="20.100000000000001" customHeight="1">
      <c r="A7" s="1279"/>
      <c r="B7" s="2197" t="s">
        <v>774</v>
      </c>
      <c r="C7" s="2198"/>
      <c r="D7" s="2198"/>
      <c r="E7" s="2194" t="s">
        <v>775</v>
      </c>
      <c r="F7" s="2194"/>
      <c r="G7" s="2195"/>
      <c r="H7" s="2196" t="s">
        <v>774</v>
      </c>
      <c r="I7" s="2194"/>
      <c r="J7" s="2195"/>
      <c r="K7" s="2196" t="s">
        <v>775</v>
      </c>
      <c r="L7" s="2194"/>
      <c r="M7" s="2195"/>
    </row>
    <row r="8" spans="1:15" s="1278" customFormat="1" ht="19.5">
      <c r="A8" s="1280"/>
      <c r="B8" s="1281" t="s">
        <v>439</v>
      </c>
      <c r="C8" s="1281" t="s">
        <v>441</v>
      </c>
      <c r="D8" s="1281" t="s">
        <v>440</v>
      </c>
      <c r="E8" s="1281" t="s">
        <v>439</v>
      </c>
      <c r="F8" s="1281" t="s">
        <v>441</v>
      </c>
      <c r="G8" s="1281" t="s">
        <v>440</v>
      </c>
      <c r="H8" s="1281" t="s">
        <v>439</v>
      </c>
      <c r="I8" s="1281" t="s">
        <v>441</v>
      </c>
      <c r="J8" s="1281" t="s">
        <v>440</v>
      </c>
      <c r="K8" s="1281" t="s">
        <v>439</v>
      </c>
      <c r="L8" s="1281" t="s">
        <v>441</v>
      </c>
      <c r="M8" s="1281" t="s">
        <v>440</v>
      </c>
    </row>
    <row r="9" spans="1:15" s="1288" customFormat="1" ht="16.5">
      <c r="A9" s="1282" t="s">
        <v>776</v>
      </c>
      <c r="B9" s="1283">
        <v>326.00088986354774</v>
      </c>
      <c r="C9" s="1283">
        <v>5.5907420919723556</v>
      </c>
      <c r="D9" s="1283">
        <v>368.32073808258019</v>
      </c>
      <c r="E9" s="1284">
        <v>331.31</v>
      </c>
      <c r="F9" s="1283">
        <v>5.76</v>
      </c>
      <c r="G9" s="1283">
        <v>395.29</v>
      </c>
      <c r="H9" s="1283">
        <v>325.95438939007408</v>
      </c>
      <c r="I9" s="1285">
        <v>5.5894495792869998</v>
      </c>
      <c r="J9" s="1285">
        <v>369.17353451705918</v>
      </c>
      <c r="K9" s="1284">
        <v>332.32534209854481</v>
      </c>
      <c r="L9" s="1284">
        <v>5.7862</v>
      </c>
      <c r="M9" s="1286">
        <v>396.45</v>
      </c>
      <c r="N9" s="1287"/>
      <c r="O9" s="1287"/>
    </row>
    <row r="10" spans="1:15" s="1288" customFormat="1" ht="15" customHeight="1">
      <c r="A10" s="1289" t="s">
        <v>469</v>
      </c>
      <c r="B10" s="1290">
        <v>344.70550583997323</v>
      </c>
      <c r="C10" s="1290">
        <v>5.5025300102474022</v>
      </c>
      <c r="D10" s="1290">
        <v>406.65897007340482</v>
      </c>
      <c r="E10" s="1291">
        <v>380.44</v>
      </c>
      <c r="F10" s="1290">
        <v>5.48</v>
      </c>
      <c r="G10" s="1290">
        <v>435.3</v>
      </c>
      <c r="H10" s="1290">
        <v>344.89262390501796</v>
      </c>
      <c r="I10" s="1290">
        <v>5.508215345361422</v>
      </c>
      <c r="J10" s="1290">
        <v>407.44674718494343</v>
      </c>
      <c r="K10" s="1291">
        <v>384.19897517168516</v>
      </c>
      <c r="L10" s="1291">
        <v>5.5359999999999996</v>
      </c>
      <c r="M10" s="1292">
        <v>426.7</v>
      </c>
      <c r="N10" s="1287"/>
      <c r="O10" s="1287"/>
    </row>
    <row r="11" spans="1:15" s="1288" customFormat="1" ht="15" customHeight="1">
      <c r="A11" s="1289" t="s">
        <v>358</v>
      </c>
      <c r="B11" s="1290">
        <v>382.74746174594247</v>
      </c>
      <c r="C11" s="1290">
        <v>5.9172285738371349</v>
      </c>
      <c r="D11" s="1290">
        <v>428.50637761069351</v>
      </c>
      <c r="E11" s="1291">
        <v>381.18</v>
      </c>
      <c r="F11" s="1290">
        <v>6.17</v>
      </c>
      <c r="G11" s="1290">
        <v>426.85</v>
      </c>
      <c r="H11" s="1290">
        <v>382.59430124048259</v>
      </c>
      <c r="I11" s="1290">
        <v>5.9252197116849494</v>
      </c>
      <c r="J11" s="1290">
        <v>428.75166637956187</v>
      </c>
      <c r="K11" s="1291">
        <v>382.59475240715301</v>
      </c>
      <c r="L11" s="1291">
        <v>6.1959999999999997</v>
      </c>
      <c r="M11" s="1292">
        <v>428.2</v>
      </c>
      <c r="N11" s="1287"/>
      <c r="O11" s="1287"/>
    </row>
    <row r="12" spans="1:15" s="1288" customFormat="1" ht="15" customHeight="1">
      <c r="A12" s="1289" t="s">
        <v>359</v>
      </c>
      <c r="B12" s="1290">
        <v>412.953200998076</v>
      </c>
      <c r="C12" s="1290">
        <v>5.7341251202501198</v>
      </c>
      <c r="D12" s="1290">
        <v>471.4424146224145</v>
      </c>
      <c r="E12" s="1291">
        <v>420.71</v>
      </c>
      <c r="F12" s="1290">
        <v>5.65</v>
      </c>
      <c r="G12" s="1290">
        <v>516.13</v>
      </c>
      <c r="H12" s="1290">
        <v>413.23745537468847</v>
      </c>
      <c r="I12" s="1290">
        <v>5.7243072948770175</v>
      </c>
      <c r="J12" s="1290">
        <v>471.8851222009792</v>
      </c>
      <c r="K12" s="1291">
        <v>420.90785238725698</v>
      </c>
      <c r="L12" s="1291">
        <v>5.6859999999999999</v>
      </c>
      <c r="M12" s="1292">
        <v>513.57142857142901</v>
      </c>
      <c r="N12" s="1287"/>
      <c r="O12" s="1287"/>
    </row>
    <row r="13" spans="1:15" s="1288" customFormat="1" ht="15" customHeight="1">
      <c r="A13" s="1289" t="s">
        <v>687</v>
      </c>
      <c r="B13" s="1290">
        <v>426.03379591836745</v>
      </c>
      <c r="C13" s="1290">
        <v>5.7873469387755119</v>
      </c>
      <c r="D13" s="1290">
        <v>503.88424489795904</v>
      </c>
      <c r="E13" s="1291">
        <v>431.67</v>
      </c>
      <c r="F13" s="1290">
        <v>5.77</v>
      </c>
      <c r="G13" s="1290">
        <v>487.79</v>
      </c>
      <c r="H13" s="1290">
        <v>426.80376643344403</v>
      </c>
      <c r="I13" s="1290">
        <v>5.8316880003489402</v>
      </c>
      <c r="J13" s="1290">
        <v>507.427357255755</v>
      </c>
      <c r="K13" s="1291">
        <v>431.80208198118902</v>
      </c>
      <c r="L13" s="1291">
        <v>5.8210183599577903</v>
      </c>
      <c r="M13" s="1292">
        <v>492</v>
      </c>
      <c r="N13" s="1287"/>
      <c r="O13" s="1287"/>
    </row>
    <row r="14" spans="1:15" s="1288" customFormat="1" ht="15" customHeight="1">
      <c r="A14" s="1289"/>
      <c r="B14" s="1290"/>
      <c r="C14" s="1290"/>
      <c r="D14" s="1290"/>
      <c r="E14" s="1291"/>
      <c r="F14" s="1290"/>
      <c r="G14" s="1290"/>
      <c r="H14" s="1291"/>
      <c r="I14" s="1290"/>
      <c r="J14" s="1290"/>
      <c r="K14" s="1291"/>
      <c r="L14" s="1291"/>
      <c r="M14" s="1292"/>
      <c r="N14" s="1287"/>
      <c r="O14" s="1287"/>
    </row>
    <row r="15" spans="1:15" s="1296" customFormat="1" ht="15" customHeight="1">
      <c r="A15" s="1289" t="s">
        <v>358</v>
      </c>
      <c r="B15" s="1293"/>
      <c r="C15" s="1293"/>
      <c r="D15" s="1293"/>
      <c r="E15" s="1294"/>
      <c r="F15" s="1293"/>
      <c r="G15" s="1293"/>
      <c r="H15" s="1294"/>
      <c r="I15" s="1290"/>
      <c r="J15" s="1290"/>
      <c r="K15" s="1294"/>
      <c r="L15" s="1294"/>
      <c r="M15" s="1295"/>
    </row>
    <row r="16" spans="1:15" s="1296" customFormat="1" ht="15" customHeight="1">
      <c r="A16" s="1289" t="s">
        <v>646</v>
      </c>
      <c r="B16" s="1293">
        <v>377.7344705882353</v>
      </c>
      <c r="C16" s="1293">
        <v>5.7245392156862742</v>
      </c>
      <c r="D16" s="1293">
        <v>429.13200000000001</v>
      </c>
      <c r="E16" s="1294">
        <v>380.06</v>
      </c>
      <c r="F16" s="1293">
        <v>5.86</v>
      </c>
      <c r="G16" s="1293">
        <v>427.72</v>
      </c>
      <c r="H16" s="1294">
        <v>377.44926289342453</v>
      </c>
      <c r="I16" s="1290">
        <v>5.750281451723791</v>
      </c>
      <c r="J16" s="1290">
        <v>428.51027837039265</v>
      </c>
      <c r="K16" s="1294">
        <v>380.03668094926786</v>
      </c>
      <c r="L16" s="1294">
        <v>5.8673999999999999</v>
      </c>
      <c r="M16" s="1295">
        <v>427.59302325581393</v>
      </c>
    </row>
    <row r="17" spans="1:13" s="1296" customFormat="1" ht="15" customHeight="1">
      <c r="A17" s="1289" t="s">
        <v>647</v>
      </c>
      <c r="B17" s="1293">
        <v>380.55224242424242</v>
      </c>
      <c r="C17" s="1293">
        <v>5.8947121212121205</v>
      </c>
      <c r="D17" s="1293">
        <v>427.49130303030302</v>
      </c>
      <c r="E17" s="1294">
        <v>379.85</v>
      </c>
      <c r="F17" s="1293">
        <v>6.02</v>
      </c>
      <c r="G17" s="1293">
        <v>432.04</v>
      </c>
      <c r="H17" s="1294">
        <v>380.49748532955454</v>
      </c>
      <c r="I17" s="1290">
        <v>5.9012826461641135</v>
      </c>
      <c r="J17" s="1290">
        <v>427.57820751373384</v>
      </c>
      <c r="K17" s="1294">
        <v>380.52737459029379</v>
      </c>
      <c r="L17" s="1294">
        <v>6.0431428571428567</v>
      </c>
      <c r="M17" s="1295">
        <v>432.35</v>
      </c>
    </row>
    <row r="18" spans="1:13" s="1296" customFormat="1" ht="15" customHeight="1">
      <c r="A18" s="1289" t="s">
        <v>648</v>
      </c>
      <c r="B18" s="1293">
        <v>385.77205627705627</v>
      </c>
      <c r="C18" s="1293">
        <v>5.9751803751803747</v>
      </c>
      <c r="D18" s="1293">
        <v>429.17882395382389</v>
      </c>
      <c r="E18" s="1294">
        <v>387.63</v>
      </c>
      <c r="F18" s="1293">
        <v>6.02</v>
      </c>
      <c r="G18" s="1293">
        <v>423.49</v>
      </c>
      <c r="H18" s="1294">
        <v>385.88097303669269</v>
      </c>
      <c r="I18" s="1290">
        <v>5.9728597416355571</v>
      </c>
      <c r="J18" s="1290">
        <v>429.67057851905565</v>
      </c>
      <c r="K18" s="1294">
        <v>387.98872978552589</v>
      </c>
      <c r="L18" s="1294">
        <v>6.0005555555555556</v>
      </c>
      <c r="M18" s="1295">
        <v>424.86666666666667</v>
      </c>
    </row>
    <row r="19" spans="1:13" s="1296" customFormat="1" ht="15" customHeight="1">
      <c r="A19" s="1289" t="s">
        <v>649</v>
      </c>
      <c r="B19" s="1293">
        <v>386.93107769423602</v>
      </c>
      <c r="C19" s="1293">
        <v>6.0744825832697664</v>
      </c>
      <c r="D19" s="1293">
        <v>428.22338345864699</v>
      </c>
      <c r="E19" s="1294">
        <v>381.18</v>
      </c>
      <c r="F19" s="1293">
        <v>6.17</v>
      </c>
      <c r="G19" s="1293">
        <v>426.85</v>
      </c>
      <c r="H19" s="1294">
        <v>386.53</v>
      </c>
      <c r="I19" s="1290">
        <v>6.0764550072163344</v>
      </c>
      <c r="J19" s="1290">
        <v>429.24760111506538</v>
      </c>
      <c r="K19" s="1294">
        <v>382.59475240715301</v>
      </c>
      <c r="L19" s="1294">
        <v>6.1959999999999997</v>
      </c>
      <c r="M19" s="1295">
        <v>428.2</v>
      </c>
    </row>
    <row r="20" spans="1:13" s="1288" customFormat="1" ht="15" customHeight="1">
      <c r="A20" s="1289"/>
      <c r="B20" s="1293"/>
      <c r="C20" s="1293"/>
      <c r="D20" s="1293"/>
      <c r="E20" s="1294"/>
      <c r="F20" s="1293"/>
      <c r="G20" s="1293"/>
      <c r="H20" s="1294"/>
      <c r="I20" s="1290"/>
      <c r="J20" s="1290"/>
      <c r="K20" s="1294"/>
      <c r="L20" s="1294"/>
      <c r="M20" s="1295"/>
    </row>
    <row r="21" spans="1:13" s="1288" customFormat="1" ht="15" customHeight="1">
      <c r="A21" s="1289" t="s">
        <v>358</v>
      </c>
      <c r="B21" s="1293"/>
      <c r="C21" s="1293"/>
      <c r="D21" s="1293"/>
      <c r="E21" s="1294"/>
      <c r="F21" s="1293"/>
      <c r="G21" s="1293"/>
      <c r="H21" s="1294"/>
      <c r="I21" s="1290"/>
      <c r="J21" s="1290"/>
      <c r="K21" s="1294"/>
      <c r="L21" s="1294"/>
      <c r="M21" s="1295"/>
    </row>
    <row r="22" spans="1:13" s="1296" customFormat="1" ht="15" customHeight="1">
      <c r="A22" s="1289" t="s">
        <v>777</v>
      </c>
      <c r="B22" s="1293">
        <v>378.13200000000001</v>
      </c>
      <c r="C22" s="1293">
        <v>5.6514999999999995</v>
      </c>
      <c r="D22" s="1293">
        <v>431.61499999999995</v>
      </c>
      <c r="E22" s="1294">
        <v>380.51</v>
      </c>
      <c r="F22" s="1293">
        <v>5.76</v>
      </c>
      <c r="G22" s="1293">
        <v>434.96</v>
      </c>
      <c r="H22" s="1294">
        <v>377.8712665462553</v>
      </c>
      <c r="I22" s="1290">
        <v>5.6831249001891155</v>
      </c>
      <c r="J22" s="1290">
        <v>431.01023622047245</v>
      </c>
      <c r="K22" s="1294">
        <v>380.06035578144855</v>
      </c>
      <c r="L22" s="1294">
        <v>5.8125</v>
      </c>
      <c r="M22" s="1295">
        <v>438.1</v>
      </c>
    </row>
    <row r="23" spans="1:13" s="1296" customFormat="1" ht="15" customHeight="1">
      <c r="A23" s="1289" t="s">
        <v>778</v>
      </c>
      <c r="B23" s="1293">
        <v>377.43200000000002</v>
      </c>
      <c r="C23" s="1293">
        <v>5.7379999999999995</v>
      </c>
      <c r="D23" s="1293">
        <v>428.471</v>
      </c>
      <c r="E23" s="1294">
        <v>377.26</v>
      </c>
      <c r="F23" s="1293">
        <v>5.74</v>
      </c>
      <c r="G23" s="1293">
        <v>429.93</v>
      </c>
      <c r="H23" s="1294">
        <v>376.75286675689904</v>
      </c>
      <c r="I23" s="1290">
        <v>5.7341309255079009</v>
      </c>
      <c r="J23" s="1290">
        <v>427.04189189189191</v>
      </c>
      <c r="K23" s="1294">
        <v>374.96297694753576</v>
      </c>
      <c r="L23" s="1294">
        <v>5.71</v>
      </c>
      <c r="M23" s="1295">
        <v>426.7</v>
      </c>
    </row>
    <row r="24" spans="1:13" s="1296" customFormat="1" ht="15" customHeight="1">
      <c r="A24" s="1289" t="s">
        <v>779</v>
      </c>
      <c r="B24" s="1293">
        <v>377.63941176470576</v>
      </c>
      <c r="C24" s="1293">
        <v>5.7841176470588245</v>
      </c>
      <c r="D24" s="1293">
        <v>427.31</v>
      </c>
      <c r="E24" s="1294">
        <v>380.06</v>
      </c>
      <c r="F24" s="1293">
        <v>5.86</v>
      </c>
      <c r="G24" s="1293">
        <v>427.72</v>
      </c>
      <c r="H24" s="1294">
        <v>377.7236553771192</v>
      </c>
      <c r="I24" s="1290">
        <v>5.8335885294743566</v>
      </c>
      <c r="J24" s="1290">
        <v>427.47870699881378</v>
      </c>
      <c r="K24" s="1294">
        <v>380.03668094926786</v>
      </c>
      <c r="L24" s="1294">
        <v>5.8673999999999999</v>
      </c>
      <c r="M24" s="1295">
        <v>427.59302325581393</v>
      </c>
    </row>
    <row r="25" spans="1:13" s="1296" customFormat="1" ht="15" customHeight="1">
      <c r="A25" s="1289" t="s">
        <v>780</v>
      </c>
      <c r="B25" s="1293">
        <v>379.41772727272729</v>
      </c>
      <c r="C25" s="1293">
        <v>5.8736363636363622</v>
      </c>
      <c r="D25" s="1293">
        <v>426.45090909090902</v>
      </c>
      <c r="E25" s="1294">
        <v>381.94</v>
      </c>
      <c r="F25" s="1293">
        <v>5.91</v>
      </c>
      <c r="G25" s="1293">
        <v>426.28</v>
      </c>
      <c r="H25" s="1294">
        <v>379.33277481730551</v>
      </c>
      <c r="I25" s="1290">
        <v>5.8789308764940236</v>
      </c>
      <c r="J25" s="1290">
        <v>425.74583333333334</v>
      </c>
      <c r="K25" s="1294">
        <v>381.07979509485381</v>
      </c>
      <c r="L25" s="1294">
        <v>5.9112830188679242</v>
      </c>
      <c r="M25" s="1295">
        <v>426.42</v>
      </c>
    </row>
    <row r="26" spans="1:13" s="1296" customFormat="1" ht="15" customHeight="1">
      <c r="A26" s="1289" t="s">
        <v>781</v>
      </c>
      <c r="B26" s="1293">
        <v>379.97849999999994</v>
      </c>
      <c r="C26" s="1293">
        <v>5.8605000000000018</v>
      </c>
      <c r="D26" s="1293">
        <v>424.95699999999999</v>
      </c>
      <c r="E26" s="1294">
        <v>381.37</v>
      </c>
      <c r="F26" s="1293">
        <v>5.87</v>
      </c>
      <c r="G26" s="1293">
        <v>424.96</v>
      </c>
      <c r="H26" s="1294">
        <v>379.84389704950411</v>
      </c>
      <c r="I26" s="1290">
        <v>5.861878259337562</v>
      </c>
      <c r="J26" s="1290">
        <v>425.6131313131313</v>
      </c>
      <c r="K26" s="1294">
        <v>382.56055460542387</v>
      </c>
      <c r="L26" s="1294">
        <v>5.8540000000000001</v>
      </c>
      <c r="M26" s="1295">
        <v>426.83</v>
      </c>
    </row>
    <row r="27" spans="1:13" s="1296" customFormat="1" ht="15" customHeight="1">
      <c r="A27" s="1289" t="s">
        <v>782</v>
      </c>
      <c r="B27" s="1293">
        <v>382.26050000000004</v>
      </c>
      <c r="C27" s="1293">
        <v>5.95</v>
      </c>
      <c r="D27" s="1293">
        <v>431.06599999999997</v>
      </c>
      <c r="E27" s="1294">
        <v>379.85</v>
      </c>
      <c r="F27" s="1293">
        <v>6.02</v>
      </c>
      <c r="G27" s="1293">
        <v>432.04</v>
      </c>
      <c r="H27" s="1294">
        <v>382.31578412185388</v>
      </c>
      <c r="I27" s="1290">
        <v>5.9630388026607539</v>
      </c>
      <c r="J27" s="1290">
        <v>431.37565789473683</v>
      </c>
      <c r="K27" s="1294">
        <v>380.52737459029379</v>
      </c>
      <c r="L27" s="1294">
        <v>6.0431428571428567</v>
      </c>
      <c r="M27" s="1295">
        <v>432.35</v>
      </c>
    </row>
    <row r="28" spans="1:13" s="1296" customFormat="1" ht="15" customHeight="1">
      <c r="A28" s="1289" t="s">
        <v>783</v>
      </c>
      <c r="B28" s="1293">
        <v>383.66045454545468</v>
      </c>
      <c r="C28" s="1293">
        <v>6.0736363636363624</v>
      </c>
      <c r="D28" s="1293">
        <v>430.81409090909079</v>
      </c>
      <c r="E28" s="1294">
        <v>384.56</v>
      </c>
      <c r="F28" s="1293">
        <v>6.07</v>
      </c>
      <c r="G28" s="1293">
        <v>428.52</v>
      </c>
      <c r="H28" s="1294">
        <v>383.91291911007818</v>
      </c>
      <c r="I28" s="1290">
        <v>6.0711392742796155</v>
      </c>
      <c r="J28" s="1290">
        <v>432.04983079526227</v>
      </c>
      <c r="K28" s="1294">
        <v>384.2</v>
      </c>
      <c r="L28" s="1294">
        <v>6.0546666666666669</v>
      </c>
      <c r="M28" s="1295">
        <v>428.9</v>
      </c>
    </row>
    <row r="29" spans="1:13" s="1296" customFormat="1" ht="15" customHeight="1">
      <c r="A29" s="1289" t="s">
        <v>784</v>
      </c>
      <c r="B29" s="1293">
        <v>386.66952380952381</v>
      </c>
      <c r="C29" s="1293">
        <v>5.9</v>
      </c>
      <c r="D29" s="1293">
        <v>430.39476190476194</v>
      </c>
      <c r="E29" s="1294">
        <v>387.55</v>
      </c>
      <c r="F29" s="1293">
        <v>5.8</v>
      </c>
      <c r="G29" s="1293">
        <v>429.95</v>
      </c>
      <c r="H29" s="1294">
        <v>386.78</v>
      </c>
      <c r="I29" s="1290">
        <v>5.8900052788616017</v>
      </c>
      <c r="J29" s="1290">
        <v>430.59523809523807</v>
      </c>
      <c r="K29" s="1294">
        <v>387.46</v>
      </c>
      <c r="L29" s="1294">
        <v>5.8249180327868855</v>
      </c>
      <c r="M29" s="1295">
        <v>430</v>
      </c>
    </row>
    <row r="30" spans="1:13" s="1296" customFormat="1" ht="15" customHeight="1">
      <c r="A30" s="1289" t="s">
        <v>785</v>
      </c>
      <c r="B30" s="1293">
        <v>386.98619047619042</v>
      </c>
      <c r="C30" s="1293">
        <v>5.9519047619047623</v>
      </c>
      <c r="D30" s="1293">
        <v>426.32761904761901</v>
      </c>
      <c r="E30" s="1294">
        <v>387.63</v>
      </c>
      <c r="F30" s="1293">
        <v>6.02</v>
      </c>
      <c r="G30" s="1293">
        <v>423.49</v>
      </c>
      <c r="H30" s="1294">
        <v>386.95</v>
      </c>
      <c r="I30" s="1290">
        <v>5.9574346717654558</v>
      </c>
      <c r="J30" s="1290">
        <v>426.36666666666667</v>
      </c>
      <c r="K30" s="1294">
        <v>387.98872978552589</v>
      </c>
      <c r="L30" s="1294">
        <v>6.0005555555555556</v>
      </c>
      <c r="M30" s="1295">
        <v>424.86666666666667</v>
      </c>
    </row>
    <row r="31" spans="1:13" s="1296" customFormat="1" ht="15" customHeight="1">
      <c r="A31" s="1289" t="s">
        <v>786</v>
      </c>
      <c r="B31" s="1293">
        <v>389.19000000000005</v>
      </c>
      <c r="C31" s="1293">
        <v>6.0469565217391308</v>
      </c>
      <c r="D31" s="1293">
        <v>429.66</v>
      </c>
      <c r="E31" s="1294">
        <v>388.54</v>
      </c>
      <c r="F31" s="1293">
        <v>6.09</v>
      </c>
      <c r="G31" s="1293">
        <v>431.67</v>
      </c>
      <c r="H31" s="1294">
        <v>389.23916150021222</v>
      </c>
      <c r="I31" s="1290">
        <v>6.0214522970755722</v>
      </c>
      <c r="J31" s="1290">
        <v>430.03918322295806</v>
      </c>
      <c r="K31" s="1294">
        <v>388.67</v>
      </c>
      <c r="L31" s="1294">
        <v>6.0931793721973095</v>
      </c>
      <c r="M31" s="1295">
        <v>434.65</v>
      </c>
    </row>
    <row r="32" spans="1:13" s="1296" customFormat="1" ht="15" customHeight="1">
      <c r="A32" s="1289" t="s">
        <v>787</v>
      </c>
      <c r="B32" s="1293">
        <v>387.74428571428598</v>
      </c>
      <c r="C32" s="1293">
        <v>6.0733333333333297</v>
      </c>
      <c r="D32" s="1293">
        <v>428.878571428572</v>
      </c>
      <c r="E32" s="1294">
        <v>386.31</v>
      </c>
      <c r="F32" s="1293">
        <v>6.03</v>
      </c>
      <c r="G32" s="1293">
        <v>425.4</v>
      </c>
      <c r="H32" s="1294">
        <v>387.38</v>
      </c>
      <c r="I32" s="1290">
        <v>6.0957710068529298</v>
      </c>
      <c r="J32" s="1290">
        <v>430.20393474088303</v>
      </c>
      <c r="K32" s="1294">
        <v>386.34566710700102</v>
      </c>
      <c r="L32" s="1294">
        <v>6.0343749999999998</v>
      </c>
      <c r="M32" s="1295">
        <v>425.3</v>
      </c>
    </row>
    <row r="33" spans="1:13" s="1296" customFormat="1" ht="15" customHeight="1">
      <c r="A33" s="1289" t="s">
        <v>199</v>
      </c>
      <c r="B33" s="1293">
        <v>383.85894736842101</v>
      </c>
      <c r="C33" s="1293">
        <v>6.1031578947368397</v>
      </c>
      <c r="D33" s="1293">
        <v>426.13157894736901</v>
      </c>
      <c r="E33" s="1294">
        <v>381.18</v>
      </c>
      <c r="F33" s="1293">
        <v>6.17</v>
      </c>
      <c r="G33" s="1293">
        <v>426.85</v>
      </c>
      <c r="H33" s="1294">
        <v>382.96</v>
      </c>
      <c r="I33" s="1290">
        <v>6.1121417177205002</v>
      </c>
      <c r="J33" s="1290">
        <v>427.50362012223798</v>
      </c>
      <c r="K33" s="1294">
        <v>382.59475240715301</v>
      </c>
      <c r="L33" s="1294">
        <v>6.1959999999999997</v>
      </c>
      <c r="M33" s="1295">
        <v>428.2</v>
      </c>
    </row>
    <row r="34" spans="1:13" s="1296" customFormat="1" ht="15" customHeight="1">
      <c r="A34" s="1289"/>
      <c r="B34" s="1293"/>
      <c r="C34" s="1293"/>
      <c r="D34" s="1293"/>
      <c r="E34" s="1294"/>
      <c r="F34" s="1293"/>
      <c r="G34" s="1293"/>
      <c r="H34" s="1294"/>
      <c r="I34" s="1290"/>
      <c r="J34" s="1290"/>
      <c r="K34" s="1294"/>
      <c r="L34" s="1294"/>
      <c r="M34" s="1295"/>
    </row>
    <row r="35" spans="1:13" s="1296" customFormat="1" ht="15" customHeight="1">
      <c r="A35" s="1289" t="s">
        <v>359</v>
      </c>
      <c r="B35" s="1293"/>
      <c r="C35" s="1293"/>
      <c r="D35" s="1293"/>
      <c r="E35" s="1294"/>
      <c r="F35" s="1293"/>
      <c r="G35" s="1293"/>
      <c r="H35" s="1294"/>
      <c r="I35" s="1290"/>
      <c r="J35" s="1290"/>
      <c r="K35" s="1294"/>
      <c r="L35" s="1294"/>
      <c r="M35" s="1295"/>
    </row>
    <row r="36" spans="1:13" s="1296" customFormat="1" ht="15" customHeight="1">
      <c r="A36" s="1289" t="s">
        <v>646</v>
      </c>
      <c r="B36" s="1293">
        <v>389.5631481481484</v>
      </c>
      <c r="C36" s="1293">
        <v>5.894000000000001</v>
      </c>
      <c r="D36" s="1293">
        <v>429.87964814814796</v>
      </c>
      <c r="E36" s="1294">
        <v>448.01</v>
      </c>
      <c r="F36" s="1293">
        <v>5.64</v>
      </c>
      <c r="G36" s="1293">
        <v>495.86</v>
      </c>
      <c r="H36" s="1294">
        <v>390.75562344979033</v>
      </c>
      <c r="I36" s="1290">
        <v>5.8466709895891738</v>
      </c>
      <c r="J36" s="1290">
        <v>434.74952345043039</v>
      </c>
      <c r="K36" s="1294">
        <v>447.66992376992403</v>
      </c>
      <c r="L36" s="1294">
        <v>5.68</v>
      </c>
      <c r="M36" s="1295">
        <v>496.7</v>
      </c>
    </row>
    <row r="37" spans="1:13" s="1296" customFormat="1" ht="15" customHeight="1">
      <c r="A37" s="1289" t="s">
        <v>647</v>
      </c>
      <c r="B37" s="1293">
        <v>418.10686868686838</v>
      </c>
      <c r="C37" s="1293">
        <v>5.7757407407407397</v>
      </c>
      <c r="D37" s="1293">
        <v>459.90516835016803</v>
      </c>
      <c r="E37" s="1294">
        <v>403.83</v>
      </c>
      <c r="F37" s="1293">
        <v>5.77</v>
      </c>
      <c r="G37" s="1293">
        <v>455.12</v>
      </c>
      <c r="H37" s="1294">
        <v>417.64190460477727</v>
      </c>
      <c r="I37" s="1290">
        <v>5.7715094688326429</v>
      </c>
      <c r="J37" s="1290">
        <v>458.50243185968702</v>
      </c>
      <c r="K37" s="1294">
        <v>403.93408271930298</v>
      </c>
      <c r="L37" s="1294">
        <v>5.7613746630727798</v>
      </c>
      <c r="M37" s="1295">
        <v>453.75</v>
      </c>
    </row>
    <row r="38" spans="1:13" s="1296" customFormat="1" ht="15" customHeight="1">
      <c r="A38" s="1289" t="s">
        <v>648</v>
      </c>
      <c r="B38" s="1293">
        <v>417.91848629148632</v>
      </c>
      <c r="C38" s="1293">
        <v>5.6787352092352092</v>
      </c>
      <c r="D38" s="1293">
        <v>488.20624314574314</v>
      </c>
      <c r="E38" s="1294">
        <v>429.51</v>
      </c>
      <c r="F38" s="1293">
        <v>5.42</v>
      </c>
      <c r="G38" s="1293">
        <v>502.14</v>
      </c>
      <c r="H38" s="1294">
        <v>418.4853502427643</v>
      </c>
      <c r="I38" s="1290">
        <v>5.6892619568429508</v>
      </c>
      <c r="J38" s="1290">
        <v>486.29836238969068</v>
      </c>
      <c r="K38" s="1294">
        <v>431.82159586397199</v>
      </c>
      <c r="L38" s="1294">
        <v>5.4735060240963902</v>
      </c>
      <c r="M38" s="1295">
        <v>507.51379310344799</v>
      </c>
    </row>
    <row r="39" spans="1:13" s="1296" customFormat="1" ht="15" customHeight="1">
      <c r="A39" s="1289" t="s">
        <v>649</v>
      </c>
      <c r="B39" s="1293">
        <v>426.22430086580084</v>
      </c>
      <c r="C39" s="1293">
        <v>5.5880245310245309</v>
      </c>
      <c r="D39" s="1293">
        <v>507.77859884559888</v>
      </c>
      <c r="E39" s="1294">
        <v>420.71</v>
      </c>
      <c r="F39" s="1293">
        <v>5.65</v>
      </c>
      <c r="G39" s="1293">
        <v>516.13</v>
      </c>
      <c r="H39" s="1294">
        <v>426.06694320142196</v>
      </c>
      <c r="I39" s="1290">
        <v>5.5897867642433035</v>
      </c>
      <c r="J39" s="1290">
        <v>507.99017110410864</v>
      </c>
      <c r="K39" s="1294">
        <v>420.90785238725698</v>
      </c>
      <c r="L39" s="1294">
        <v>5.6859999999999999</v>
      </c>
      <c r="M39" s="1295">
        <v>513.57142857142901</v>
      </c>
    </row>
    <row r="40" spans="1:13" s="1288" customFormat="1" ht="15" customHeight="1">
      <c r="A40" s="1289"/>
      <c r="B40" s="1293"/>
      <c r="C40" s="1293"/>
      <c r="D40" s="1293"/>
      <c r="E40" s="1294"/>
      <c r="F40" s="1293"/>
      <c r="G40" s="1293"/>
      <c r="H40" s="1294"/>
      <c r="I40" s="1290"/>
      <c r="J40" s="1290"/>
      <c r="K40" s="1294"/>
      <c r="L40" s="1294"/>
      <c r="M40" s="1295"/>
    </row>
    <row r="41" spans="1:13" s="1288" customFormat="1" ht="15" customHeight="1">
      <c r="A41" s="1289" t="s">
        <v>359</v>
      </c>
      <c r="B41" s="1293"/>
      <c r="C41" s="1293"/>
      <c r="D41" s="1293"/>
      <c r="E41" s="1294"/>
      <c r="F41" s="1293"/>
      <c r="G41" s="1293"/>
      <c r="H41" s="1294"/>
      <c r="I41" s="1290"/>
      <c r="J41" s="1290"/>
      <c r="K41" s="1294"/>
      <c r="L41" s="1294"/>
      <c r="M41" s="1295"/>
    </row>
    <row r="42" spans="1:13" s="1296" customFormat="1" ht="15" customHeight="1">
      <c r="A42" s="1289" t="s">
        <v>788</v>
      </c>
      <c r="B42" s="1293">
        <v>378.7115</v>
      </c>
      <c r="C42" s="1293">
        <v>6.1204999999999998</v>
      </c>
      <c r="D42" s="1293">
        <v>420.33699999999999</v>
      </c>
      <c r="E42" s="1294">
        <v>378.8</v>
      </c>
      <c r="F42" s="1293">
        <v>6.02</v>
      </c>
      <c r="G42" s="1293">
        <v>417.32</v>
      </c>
      <c r="H42" s="1294">
        <v>378.55245394287402</v>
      </c>
      <c r="I42" s="1290">
        <v>6.1303527640941402</v>
      </c>
      <c r="J42" s="1290">
        <v>421.32564575645802</v>
      </c>
      <c r="K42" s="1294">
        <v>379.02040544371999</v>
      </c>
      <c r="L42" s="1294">
        <v>6.0167647058823501</v>
      </c>
      <c r="M42" s="1295">
        <v>417.9</v>
      </c>
    </row>
    <row r="43" spans="1:13" s="1296" customFormat="1" ht="15" customHeight="1">
      <c r="A43" s="1289" t="s">
        <v>789</v>
      </c>
      <c r="B43" s="1293">
        <v>377.7285</v>
      </c>
      <c r="C43" s="1293">
        <v>5.9065000000000003</v>
      </c>
      <c r="D43" s="1293">
        <v>412.09249999999997</v>
      </c>
      <c r="E43" s="1294">
        <v>379.75</v>
      </c>
      <c r="F43" s="1293">
        <v>5.78</v>
      </c>
      <c r="G43" s="1293">
        <v>415.18</v>
      </c>
      <c r="H43" s="1294">
        <v>377.98549856351798</v>
      </c>
      <c r="I43" s="1290">
        <v>5.8789036980941596</v>
      </c>
      <c r="J43" s="1290">
        <v>417.75712270804001</v>
      </c>
      <c r="K43" s="1294">
        <v>381.10265769805699</v>
      </c>
      <c r="L43" s="1294">
        <v>5.6975954631379997</v>
      </c>
      <c r="M43" s="1295">
        <v>419.3</v>
      </c>
    </row>
    <row r="44" spans="1:13" s="1296" customFormat="1" ht="15" customHeight="1">
      <c r="A44" s="1289" t="s">
        <v>790</v>
      </c>
      <c r="B44" s="1293">
        <v>412.24944444444498</v>
      </c>
      <c r="C44" s="1293">
        <v>5.6550000000000002</v>
      </c>
      <c r="D44" s="1293">
        <v>457.20944444444399</v>
      </c>
      <c r="E44" s="1294">
        <v>448.01</v>
      </c>
      <c r="F44" s="1293">
        <v>5.64</v>
      </c>
      <c r="G44" s="1293">
        <v>495.86</v>
      </c>
      <c r="H44" s="1294">
        <v>415.728917842979</v>
      </c>
      <c r="I44" s="1290">
        <v>5.5307565065792197</v>
      </c>
      <c r="J44" s="1290">
        <v>465.16580188679302</v>
      </c>
      <c r="K44" s="1294">
        <v>447.66992376992403</v>
      </c>
      <c r="L44" s="1294">
        <v>5.68</v>
      </c>
      <c r="M44" s="1295">
        <v>496.7</v>
      </c>
    </row>
    <row r="45" spans="1:13" s="1296" customFormat="1" ht="15" customHeight="1">
      <c r="A45" s="1289" t="s">
        <v>791</v>
      </c>
      <c r="B45" s="1293">
        <v>433.78863636363599</v>
      </c>
      <c r="C45" s="1293">
        <v>5.7640909090909096</v>
      </c>
      <c r="D45" s="1293">
        <v>471.67500000000001</v>
      </c>
      <c r="E45" s="1294">
        <v>429.41</v>
      </c>
      <c r="F45" s="1293">
        <v>5.83</v>
      </c>
      <c r="G45" s="1293">
        <v>466.08</v>
      </c>
      <c r="H45" s="1294">
        <v>432.71518813891998</v>
      </c>
      <c r="I45" s="1290">
        <v>5.7522208553017</v>
      </c>
      <c r="J45" s="1290">
        <v>467.75402298850599</v>
      </c>
      <c r="K45" s="1294">
        <v>424.56532232128302</v>
      </c>
      <c r="L45" s="1294">
        <v>5.8380000000000001</v>
      </c>
      <c r="M45" s="1295">
        <v>461.7</v>
      </c>
    </row>
    <row r="46" spans="1:13" s="1296" customFormat="1" ht="15" customHeight="1">
      <c r="A46" s="1289" t="s">
        <v>792</v>
      </c>
      <c r="B46" s="1293">
        <v>418.09333333333302</v>
      </c>
      <c r="C46" s="1293">
        <v>5.7522222222222199</v>
      </c>
      <c r="D46" s="1293">
        <v>455.18277777777803</v>
      </c>
      <c r="E46" s="1294">
        <v>412.55</v>
      </c>
      <c r="F46" s="1293">
        <v>5.81</v>
      </c>
      <c r="G46" s="1293">
        <v>454.18</v>
      </c>
      <c r="H46" s="1294">
        <v>418.19022503767798</v>
      </c>
      <c r="I46" s="1290">
        <v>5.7496865504915098</v>
      </c>
      <c r="J46" s="1290">
        <v>455.10144230769203</v>
      </c>
      <c r="K46" s="1294">
        <v>411.5388957902</v>
      </c>
      <c r="L46" s="1294">
        <v>5.8259999999999996</v>
      </c>
      <c r="M46" s="1295">
        <v>456.95</v>
      </c>
    </row>
    <row r="47" spans="1:13" s="1288" customFormat="1" ht="15" customHeight="1">
      <c r="A47" s="1289" t="s">
        <v>793</v>
      </c>
      <c r="B47" s="1293">
        <v>402.43863636363602</v>
      </c>
      <c r="C47" s="1293">
        <v>5.8109090909090897</v>
      </c>
      <c r="D47" s="1293">
        <v>452.857727272727</v>
      </c>
      <c r="E47" s="1294">
        <v>403.83</v>
      </c>
      <c r="F47" s="1293">
        <v>5.77</v>
      </c>
      <c r="G47" s="1293">
        <v>455.12</v>
      </c>
      <c r="H47" s="1294">
        <v>402.02030063773401</v>
      </c>
      <c r="I47" s="1290">
        <v>5.8126210007047199</v>
      </c>
      <c r="J47" s="1290">
        <v>452.65183028286202</v>
      </c>
      <c r="K47" s="1294">
        <v>403.93408271930298</v>
      </c>
      <c r="L47" s="1294">
        <v>5.7613746630727798</v>
      </c>
      <c r="M47" s="1295">
        <v>453.75</v>
      </c>
    </row>
    <row r="48" spans="1:13" s="1288" customFormat="1" ht="15" customHeight="1">
      <c r="A48" s="1289" t="s">
        <v>794</v>
      </c>
      <c r="B48" s="1293">
        <v>411.3480952380952</v>
      </c>
      <c r="C48" s="1293">
        <v>5.7695238095238102</v>
      </c>
      <c r="D48" s="1293">
        <v>469.74904761904759</v>
      </c>
      <c r="E48" s="1294">
        <v>416.49</v>
      </c>
      <c r="F48" s="1293">
        <v>5.75</v>
      </c>
      <c r="G48" s="1293">
        <v>489.25</v>
      </c>
      <c r="H48" s="1294">
        <v>412.37248763408599</v>
      </c>
      <c r="I48" s="1290">
        <v>5.7875775947281696</v>
      </c>
      <c r="J48" s="1290">
        <v>463.16154998128002</v>
      </c>
      <c r="K48" s="1294">
        <v>418.00491844180402</v>
      </c>
      <c r="L48" s="1294">
        <v>5.7318607594936699</v>
      </c>
      <c r="M48" s="1295">
        <v>490.3</v>
      </c>
    </row>
    <row r="49" spans="1:13" s="1288" customFormat="1" ht="15" customHeight="1">
      <c r="A49" s="1289" t="s">
        <v>795</v>
      </c>
      <c r="B49" s="1293">
        <v>418.54600000000011</v>
      </c>
      <c r="C49" s="1293">
        <v>5.6734999999999998</v>
      </c>
      <c r="D49" s="1293">
        <v>494.70150000000012</v>
      </c>
      <c r="E49" s="1294">
        <v>419.5</v>
      </c>
      <c r="F49" s="1293">
        <v>5.59</v>
      </c>
      <c r="G49" s="1293">
        <v>495.97</v>
      </c>
      <c r="H49" s="1294">
        <v>418.69825022064498</v>
      </c>
      <c r="I49" s="1290">
        <v>5.6884141031195803</v>
      </c>
      <c r="J49" s="1290">
        <v>494.72544470224301</v>
      </c>
      <c r="K49" s="1294">
        <v>420.10991589829899</v>
      </c>
      <c r="L49" s="1294">
        <v>5.6347723577235804</v>
      </c>
      <c r="M49" s="1295">
        <v>494.84</v>
      </c>
    </row>
    <row r="50" spans="1:13" s="1288" customFormat="1" ht="15" customHeight="1">
      <c r="A50" s="1289" t="s">
        <v>796</v>
      </c>
      <c r="B50" s="1293">
        <v>423.86136363636365</v>
      </c>
      <c r="C50" s="1293">
        <v>5.5931818181818178</v>
      </c>
      <c r="D50" s="1293">
        <v>500.16818181818178</v>
      </c>
      <c r="E50" s="1294">
        <v>429.51</v>
      </c>
      <c r="F50" s="1293">
        <v>5.42</v>
      </c>
      <c r="G50" s="1293">
        <v>502.14</v>
      </c>
      <c r="H50" s="1294">
        <v>424.38531287356199</v>
      </c>
      <c r="I50" s="1290">
        <v>5.5917941726810998</v>
      </c>
      <c r="J50" s="1290">
        <v>501.00809248554901</v>
      </c>
      <c r="K50" s="1294">
        <v>431.82159586397199</v>
      </c>
      <c r="L50" s="1294">
        <v>5.4735060240963902</v>
      </c>
      <c r="M50" s="1295">
        <v>507.51379310344799</v>
      </c>
    </row>
    <row r="51" spans="1:13" s="1288" customFormat="1" ht="15" customHeight="1">
      <c r="A51" s="1289" t="s">
        <v>797</v>
      </c>
      <c r="B51" s="1293">
        <v>429.15954545454548</v>
      </c>
      <c r="C51" s="1293">
        <v>5.5254545454545463</v>
      </c>
      <c r="D51" s="1293">
        <v>505.07227272727272</v>
      </c>
      <c r="E51" s="1294">
        <v>432.23</v>
      </c>
      <c r="F51" s="1293">
        <v>5.45</v>
      </c>
      <c r="G51" s="1293">
        <v>506.79</v>
      </c>
      <c r="H51" s="1294">
        <v>429.33531064530501</v>
      </c>
      <c r="I51" s="1290">
        <v>5.5311557152733801</v>
      </c>
      <c r="J51" s="1290">
        <v>505.48196821515899</v>
      </c>
      <c r="K51" s="1294">
        <v>432.63690334474097</v>
      </c>
      <c r="L51" s="1294">
        <v>5.4452422222222197</v>
      </c>
      <c r="M51" s="1295">
        <v>506</v>
      </c>
    </row>
    <row r="52" spans="1:13" s="1288" customFormat="1" ht="15" customHeight="1">
      <c r="A52" s="1289" t="s">
        <v>277</v>
      </c>
      <c r="B52" s="1294">
        <v>428.84285714285716</v>
      </c>
      <c r="C52" s="1294">
        <v>5.5676190476190488</v>
      </c>
      <c r="D52" s="1294">
        <v>506.82952380952383</v>
      </c>
      <c r="E52" s="1294">
        <v>423.87</v>
      </c>
      <c r="F52" s="1294">
        <v>5.59</v>
      </c>
      <c r="G52" s="1294">
        <v>505.25</v>
      </c>
      <c r="H52" s="1294">
        <v>428.40748512879776</v>
      </c>
      <c r="I52" s="1290">
        <v>5.5677537255561402</v>
      </c>
      <c r="J52" s="1290">
        <v>506.94429906542098</v>
      </c>
      <c r="K52" s="1294">
        <v>425.047210127531</v>
      </c>
      <c r="L52" s="1294">
        <v>5.5787460039413199</v>
      </c>
      <c r="M52" s="1295">
        <v>509.8</v>
      </c>
    </row>
    <row r="53" spans="1:13" s="1288" customFormat="1" ht="15" customHeight="1">
      <c r="A53" s="1289" t="s">
        <v>200</v>
      </c>
      <c r="B53" s="1294">
        <v>420.6705</v>
      </c>
      <c r="C53" s="1294">
        <v>5.6710000000000003</v>
      </c>
      <c r="D53" s="1294">
        <v>511.43400000000003</v>
      </c>
      <c r="E53" s="1294">
        <v>420.71</v>
      </c>
      <c r="F53" s="1294">
        <v>5.65</v>
      </c>
      <c r="G53" s="1294">
        <v>516.13</v>
      </c>
      <c r="H53" s="1294">
        <v>420.458033830163</v>
      </c>
      <c r="I53" s="1290">
        <v>5.67045085190039</v>
      </c>
      <c r="J53" s="1290">
        <v>511.54424603174601</v>
      </c>
      <c r="K53" s="1294">
        <v>420.90785238725698</v>
      </c>
      <c r="L53" s="1294">
        <v>5.6859999999999999</v>
      </c>
      <c r="M53" s="1295">
        <v>513.57142857142901</v>
      </c>
    </row>
    <row r="54" spans="1:13" s="1288" customFormat="1" ht="15" customHeight="1">
      <c r="A54" s="1289"/>
      <c r="B54" s="1294"/>
      <c r="C54" s="1294"/>
      <c r="D54" s="1294"/>
      <c r="E54" s="1294"/>
      <c r="F54" s="1294"/>
      <c r="G54" s="1294"/>
      <c r="H54" s="1294"/>
      <c r="I54" s="1290"/>
      <c r="J54" s="1290"/>
      <c r="K54" s="1294"/>
      <c r="L54" s="1294"/>
      <c r="M54" s="1295"/>
    </row>
    <row r="55" spans="1:13" s="1288" customFormat="1" ht="15" customHeight="1">
      <c r="A55" s="1289" t="s">
        <v>687</v>
      </c>
      <c r="B55" s="1294"/>
      <c r="C55" s="1294"/>
      <c r="D55" s="1294"/>
      <c r="E55" s="1294"/>
      <c r="F55" s="1294"/>
      <c r="G55" s="1294"/>
      <c r="H55" s="1294"/>
      <c r="I55" s="1290"/>
      <c r="J55" s="1290"/>
      <c r="K55" s="1294"/>
      <c r="L55" s="1294"/>
      <c r="M55" s="1295"/>
    </row>
    <row r="56" spans="1:13" s="1288" customFormat="1" ht="15" customHeight="1">
      <c r="A56" s="1297" t="s">
        <v>646</v>
      </c>
      <c r="B56" s="1298">
        <v>419.70368421052626</v>
      </c>
      <c r="C56" s="1298">
        <v>5.6457894736842089</v>
      </c>
      <c r="D56" s="1298">
        <v>506.2817543859648</v>
      </c>
      <c r="E56" s="1298">
        <v>424.34</v>
      </c>
      <c r="F56" s="1298">
        <v>5.59</v>
      </c>
      <c r="G56" s="1298">
        <v>498.13</v>
      </c>
      <c r="H56" s="1298">
        <v>419.90406433119699</v>
      </c>
      <c r="I56" s="1285">
        <v>5.66385776781883</v>
      </c>
      <c r="J56" s="1285">
        <v>505.10244783086199</v>
      </c>
      <c r="K56" s="1298">
        <v>424.88725530561101</v>
      </c>
      <c r="L56" s="1298">
        <v>5.6142143999999998</v>
      </c>
      <c r="M56" s="1299">
        <v>497.75</v>
      </c>
    </row>
    <row r="57" spans="1:13" s="1288" customFormat="1" ht="15" customHeight="1">
      <c r="A57" s="1297" t="s">
        <v>647</v>
      </c>
      <c r="B57" s="1298">
        <v>428.35580645161303</v>
      </c>
      <c r="C57" s="1298">
        <v>5.7717741935483895</v>
      </c>
      <c r="D57" s="1298">
        <v>515.93983870967736</v>
      </c>
      <c r="E57" s="1298">
        <v>427.79</v>
      </c>
      <c r="F57" s="1298">
        <v>5.91</v>
      </c>
      <c r="G57" s="1298">
        <v>509.37</v>
      </c>
      <c r="H57" s="1298">
        <v>428.34481664214297</v>
      </c>
      <c r="I57" s="1285">
        <v>5.7726526642443998</v>
      </c>
      <c r="J57" s="1285">
        <v>514.57269959257997</v>
      </c>
      <c r="K57" s="1298">
        <v>427.89406962129402</v>
      </c>
      <c r="L57" s="1298">
        <v>5.8843948632549798</v>
      </c>
      <c r="M57" s="1299">
        <v>510.1</v>
      </c>
    </row>
    <row r="58" spans="1:13" s="1288" customFormat="1" ht="15" customHeight="1">
      <c r="A58" s="1297" t="s">
        <v>648</v>
      </c>
      <c r="B58" s="1298">
        <v>425.71666666666658</v>
      </c>
      <c r="C58" s="1298">
        <v>5.7974603174603168</v>
      </c>
      <c r="D58" s="1298">
        <v>501.99015873015856</v>
      </c>
      <c r="E58" s="1298">
        <v>425.67</v>
      </c>
      <c r="F58" s="1298">
        <v>5.85</v>
      </c>
      <c r="G58" s="1298">
        <v>496.42</v>
      </c>
      <c r="H58" s="1298">
        <v>425.59156354984901</v>
      </c>
      <c r="I58" s="1285">
        <v>5.8063328534789402</v>
      </c>
      <c r="J58" s="1285">
        <v>500.77195907511998</v>
      </c>
      <c r="K58" s="1298">
        <v>425.69787266498003</v>
      </c>
      <c r="L58" s="1298">
        <v>5.8562000000000003</v>
      </c>
      <c r="M58" s="1299">
        <v>494.29868421052601</v>
      </c>
    </row>
    <row r="59" spans="1:13" s="1288" customFormat="1" ht="15" customHeight="1">
      <c r="A59" s="1297" t="s">
        <v>649</v>
      </c>
      <c r="B59" s="1298">
        <v>429.7930158730158</v>
      </c>
      <c r="C59" s="1298">
        <v>5.92063492063492</v>
      </c>
      <c r="D59" s="1298">
        <v>491.74492063492056</v>
      </c>
      <c r="E59" s="1298">
        <v>431.67</v>
      </c>
      <c r="F59" s="1298">
        <v>5.77</v>
      </c>
      <c r="G59" s="1298">
        <v>487.79</v>
      </c>
      <c r="H59" s="1298">
        <v>430.79912522009403</v>
      </c>
      <c r="I59" s="1285">
        <v>5.9226386901241002</v>
      </c>
      <c r="J59" s="1285">
        <v>494.755853017665</v>
      </c>
      <c r="K59" s="1298">
        <v>431.80208198118902</v>
      </c>
      <c r="L59" s="1298">
        <v>5.8210183599577903</v>
      </c>
      <c r="M59" s="1299">
        <v>492</v>
      </c>
    </row>
    <row r="60" spans="1:13" s="1288" customFormat="1" ht="15" customHeight="1">
      <c r="A60" s="1289"/>
      <c r="B60" s="1298"/>
      <c r="C60" s="1298"/>
      <c r="D60" s="1298"/>
      <c r="E60" s="1298"/>
      <c r="F60" s="1298"/>
      <c r="G60" s="1298"/>
      <c r="H60" s="1298"/>
      <c r="I60" s="1285"/>
      <c r="J60" s="1285"/>
      <c r="K60" s="1298"/>
      <c r="L60" s="1298"/>
      <c r="M60" s="1299"/>
    </row>
    <row r="61" spans="1:13" s="1288" customFormat="1" ht="15" customHeight="1">
      <c r="A61" s="1289" t="s">
        <v>687</v>
      </c>
      <c r="B61" s="1298"/>
      <c r="C61" s="1298"/>
      <c r="D61" s="1298"/>
      <c r="E61" s="1298"/>
      <c r="F61" s="1298"/>
      <c r="G61" s="1298"/>
      <c r="H61" s="1298"/>
      <c r="I61" s="1285"/>
      <c r="J61" s="1285"/>
      <c r="K61" s="1298"/>
      <c r="L61" s="1298"/>
      <c r="M61" s="1299"/>
    </row>
    <row r="62" spans="1:13" s="1288" customFormat="1" ht="15" customHeight="1">
      <c r="A62" s="1297" t="s">
        <v>756</v>
      </c>
      <c r="B62" s="1298">
        <v>420.17</v>
      </c>
      <c r="C62" s="1298">
        <v>5.65</v>
      </c>
      <c r="D62" s="1298">
        <v>511.34</v>
      </c>
      <c r="E62" s="1298">
        <v>424.22</v>
      </c>
      <c r="F62" s="1298">
        <v>5.56</v>
      </c>
      <c r="G62" s="1298">
        <v>513.9</v>
      </c>
      <c r="H62" s="1298">
        <v>420.28940366030099</v>
      </c>
      <c r="I62" s="1285">
        <v>5.6179493405324799</v>
      </c>
      <c r="J62" s="1285">
        <v>510.20624004632998</v>
      </c>
      <c r="K62" s="1298">
        <v>424.224384054251</v>
      </c>
      <c r="L62" s="1298">
        <v>5.5996241935483901</v>
      </c>
      <c r="M62" s="1299">
        <v>515</v>
      </c>
    </row>
    <row r="63" spans="1:13" s="1288" customFormat="1" ht="15" customHeight="1">
      <c r="A63" s="1297" t="s">
        <v>757</v>
      </c>
      <c r="B63" s="1298">
        <v>418.75400000000002</v>
      </c>
      <c r="C63" s="1298">
        <v>5.6284999999999998</v>
      </c>
      <c r="D63" s="1298">
        <v>506.53100000000001</v>
      </c>
      <c r="E63" s="1298">
        <v>417.02</v>
      </c>
      <c r="F63" s="1298">
        <v>5.59</v>
      </c>
      <c r="G63" s="1298">
        <v>505.51</v>
      </c>
      <c r="H63" s="1298">
        <v>418.373762325695</v>
      </c>
      <c r="I63" s="1285">
        <v>5.6276394834864698</v>
      </c>
      <c r="J63" s="1285">
        <v>506.13687895351001</v>
      </c>
      <c r="K63" s="1298">
        <v>417.02457230679801</v>
      </c>
      <c r="L63" s="1298">
        <v>5.6039464285714304</v>
      </c>
      <c r="M63" s="1299">
        <v>506.83846153846201</v>
      </c>
    </row>
    <row r="64" spans="1:13" s="1288" customFormat="1" ht="15" customHeight="1">
      <c r="A64" s="1297" t="s">
        <v>758</v>
      </c>
      <c r="B64" s="1298">
        <v>420.26315789473699</v>
      </c>
      <c r="C64" s="1298">
        <v>5.6594736842105302</v>
      </c>
      <c r="D64" s="1298">
        <v>501.22947368421001</v>
      </c>
      <c r="E64" s="1298">
        <v>424.34</v>
      </c>
      <c r="F64" s="1298">
        <v>5.59</v>
      </c>
      <c r="G64" s="1298">
        <v>498.13</v>
      </c>
      <c r="H64" s="1298">
        <v>420.929198270982</v>
      </c>
      <c r="I64" s="1285">
        <v>5.6784990296328903</v>
      </c>
      <c r="J64" s="1285">
        <v>501.16476568405102</v>
      </c>
      <c r="K64" s="1298">
        <v>424.88725530561101</v>
      </c>
      <c r="L64" s="1298">
        <v>5.6142143999999998</v>
      </c>
      <c r="M64" s="1299">
        <v>497.75</v>
      </c>
    </row>
    <row r="65" spans="1:13" s="1288" customFormat="1" ht="15" customHeight="1">
      <c r="A65" s="1297" t="s">
        <v>759</v>
      </c>
      <c r="B65" s="1298">
        <v>430.10590909090899</v>
      </c>
      <c r="C65" s="1298">
        <v>5.6509090909090904</v>
      </c>
      <c r="D65" s="1298">
        <v>513.54681818181803</v>
      </c>
      <c r="E65" s="1298">
        <v>427.75</v>
      </c>
      <c r="F65" s="1298">
        <v>5.76</v>
      </c>
      <c r="G65" s="1298">
        <v>518.29999999999995</v>
      </c>
      <c r="H65" s="1298">
        <v>430.347673481855</v>
      </c>
      <c r="I65" s="1285">
        <v>5.6415828257093796</v>
      </c>
      <c r="J65" s="1285">
        <v>511.32268078424698</v>
      </c>
      <c r="K65" s="1298">
        <v>428.74665001603398</v>
      </c>
      <c r="L65" s="1298">
        <v>5.7399877192982496</v>
      </c>
      <c r="M65" s="1299">
        <v>519.6</v>
      </c>
    </row>
    <row r="66" spans="1:13" s="1288" customFormat="1" ht="15" customHeight="1">
      <c r="A66" s="1297" t="s">
        <v>760</v>
      </c>
      <c r="B66" s="1298">
        <v>427.66111111111098</v>
      </c>
      <c r="C66" s="1298">
        <v>5.7794444444444499</v>
      </c>
      <c r="D66" s="1298">
        <v>519.59</v>
      </c>
      <c r="E66" s="1298">
        <v>427.9</v>
      </c>
      <c r="F66" s="1298">
        <v>5.82</v>
      </c>
      <c r="G66" s="1298">
        <v>521.35</v>
      </c>
      <c r="H66" s="1298">
        <v>427.72968650369597</v>
      </c>
      <c r="I66" s="1285">
        <v>5.7739323938538796</v>
      </c>
      <c r="J66" s="1285">
        <v>520.39967195188603</v>
      </c>
      <c r="K66" s="1298">
        <v>428.70275709145102</v>
      </c>
      <c r="L66" s="1298">
        <v>5.8498730158730199</v>
      </c>
      <c r="M66" s="1299">
        <v>523</v>
      </c>
    </row>
    <row r="67" spans="1:13" s="1288" customFormat="1" ht="15" customHeight="1">
      <c r="A67" s="1297" t="s">
        <v>761</v>
      </c>
      <c r="B67" s="1298">
        <v>427.17409090909092</v>
      </c>
      <c r="C67" s="1298">
        <v>5.8863636363636367</v>
      </c>
      <c r="D67" s="1298">
        <v>515.34636363636355</v>
      </c>
      <c r="E67" s="1298">
        <v>427.79</v>
      </c>
      <c r="F67" s="1298">
        <v>5.91</v>
      </c>
      <c r="G67" s="1298">
        <v>509.37</v>
      </c>
      <c r="H67" s="1298">
        <v>427.07126454408501</v>
      </c>
      <c r="I67" s="1285">
        <v>5.8901551945321096</v>
      </c>
      <c r="J67" s="1285">
        <v>515.66164053076</v>
      </c>
      <c r="K67" s="1298">
        <v>427.89406962129402</v>
      </c>
      <c r="L67" s="1298">
        <v>5.8843948632549798</v>
      </c>
      <c r="M67" s="1299">
        <v>510.1</v>
      </c>
    </row>
    <row r="68" spans="1:13" s="1288" customFormat="1" ht="15" customHeight="1">
      <c r="A68" s="1297" t="s">
        <v>762</v>
      </c>
      <c r="B68" s="1298">
        <v>426.47</v>
      </c>
      <c r="C68" s="1298">
        <v>5.77</v>
      </c>
      <c r="D68" s="1298">
        <v>504.23</v>
      </c>
      <c r="E68" s="1298">
        <v>424.51</v>
      </c>
      <c r="F68" s="1298">
        <v>5.8</v>
      </c>
      <c r="G68" s="1298">
        <v>504.06</v>
      </c>
      <c r="H68" s="1298">
        <v>426.11533363129098</v>
      </c>
      <c r="I68" s="1285">
        <v>5.77320141164149</v>
      </c>
      <c r="J68" s="1285">
        <v>505.07843337708499</v>
      </c>
      <c r="K68" s="1298">
        <v>424.44054799602901</v>
      </c>
      <c r="L68" s="1298">
        <v>5.8067500000000001</v>
      </c>
      <c r="M68" s="1299">
        <v>504.55</v>
      </c>
    </row>
    <row r="69" spans="1:13" s="1288" customFormat="1" ht="15" customHeight="1">
      <c r="A69" s="1297" t="s">
        <v>763</v>
      </c>
      <c r="B69" s="1298">
        <v>425.211428571429</v>
      </c>
      <c r="C69" s="1298">
        <v>5.7814285714285703</v>
      </c>
      <c r="D69" s="1298">
        <v>500.55</v>
      </c>
      <c r="E69" s="1298">
        <v>425.74</v>
      </c>
      <c r="F69" s="1298">
        <v>5.75</v>
      </c>
      <c r="G69" s="1298">
        <v>500.5</v>
      </c>
      <c r="H69" s="1298">
        <v>425.19583766519401</v>
      </c>
      <c r="I69" s="1285">
        <v>5.7848388761138398</v>
      </c>
      <c r="J69" s="1285">
        <v>500.83407428249899</v>
      </c>
      <c r="K69" s="1298">
        <v>425.41074778943403</v>
      </c>
      <c r="L69" s="1298">
        <v>5.8059411764705899</v>
      </c>
      <c r="M69" s="1299">
        <v>501.5</v>
      </c>
    </row>
    <row r="70" spans="1:13" s="1288" customFormat="1" ht="15" customHeight="1">
      <c r="A70" s="1297" t="s">
        <v>764</v>
      </c>
      <c r="B70" s="1298">
        <v>425.51045454545471</v>
      </c>
      <c r="C70" s="1298">
        <v>5.8368181818181819</v>
      </c>
      <c r="D70" s="1298">
        <v>501.32045454545454</v>
      </c>
      <c r="E70" s="1298">
        <v>425.67</v>
      </c>
      <c r="F70" s="1298">
        <v>5.85</v>
      </c>
      <c r="G70" s="1298">
        <v>496.42</v>
      </c>
      <c r="H70" s="1298">
        <v>425.40031679071302</v>
      </c>
      <c r="I70" s="1285">
        <v>5.8434070072374098</v>
      </c>
      <c r="J70" s="1285">
        <v>497.49778869736201</v>
      </c>
      <c r="K70" s="1298">
        <v>425.69787266498003</v>
      </c>
      <c r="L70" s="1298">
        <v>5.8562000000000003</v>
      </c>
      <c r="M70" s="1299">
        <v>494.29868421052601</v>
      </c>
    </row>
    <row r="71" spans="1:13" s="1288" customFormat="1" ht="15" customHeight="1">
      <c r="A71" s="1297" t="s">
        <v>765</v>
      </c>
      <c r="B71" s="1298">
        <v>425.64380952380952</v>
      </c>
      <c r="C71" s="1298">
        <v>5.9566666666666661</v>
      </c>
      <c r="D71" s="1298">
        <v>493.54809523809524</v>
      </c>
      <c r="E71" s="1298">
        <v>427.57</v>
      </c>
      <c r="F71" s="1298">
        <v>6.08</v>
      </c>
      <c r="G71" s="1298">
        <v>495.64</v>
      </c>
      <c r="H71" s="1298">
        <v>425.69937740165398</v>
      </c>
      <c r="I71" s="1285">
        <v>5.9537336837556198</v>
      </c>
      <c r="J71" s="1285">
        <v>494.73987229652101</v>
      </c>
      <c r="K71" s="1298">
        <v>427.114695042839</v>
      </c>
      <c r="L71" s="1298">
        <v>6.0757671957671997</v>
      </c>
      <c r="M71" s="1299">
        <v>496.49714285714299</v>
      </c>
    </row>
    <row r="72" spans="1:13" s="1288" customFormat="1" ht="15" customHeight="1">
      <c r="A72" s="1297" t="s">
        <v>766</v>
      </c>
      <c r="B72" s="1298">
        <v>429.82045454545499</v>
      </c>
      <c r="C72" s="1298">
        <v>5.9218181818181801</v>
      </c>
      <c r="D72" s="1298">
        <v>491.14636363636401</v>
      </c>
      <c r="E72" s="1298">
        <v>433.74</v>
      </c>
      <c r="F72" s="1298">
        <v>5.78</v>
      </c>
      <c r="G72" s="1298">
        <v>489.52</v>
      </c>
      <c r="H72" s="1298">
        <v>430.53361862662501</v>
      </c>
      <c r="I72" s="1285">
        <v>5.8835645694170804</v>
      </c>
      <c r="J72" s="1285">
        <v>495.03007002867298</v>
      </c>
      <c r="K72" s="1298">
        <v>434.16082080760799</v>
      </c>
      <c r="L72" s="1298">
        <v>5.8681742440962301</v>
      </c>
      <c r="M72" s="1299">
        <v>493.3</v>
      </c>
    </row>
    <row r="73" spans="1:13" s="1288" customFormat="1" ht="15" customHeight="1">
      <c r="A73" s="1297" t="s">
        <v>201</v>
      </c>
      <c r="B73" s="1298">
        <v>434.11949999999996</v>
      </c>
      <c r="C73" s="1298">
        <v>5.8815000000000008</v>
      </c>
      <c r="D73" s="1298">
        <v>490.5100000000001</v>
      </c>
      <c r="E73" s="1298">
        <v>431.67</v>
      </c>
      <c r="F73" s="1298">
        <v>5.77</v>
      </c>
      <c r="G73" s="1298">
        <v>487.79</v>
      </c>
      <c r="H73" s="1298">
        <v>434.18445667345401</v>
      </c>
      <c r="I73" s="1285">
        <v>5.9320348999872703</v>
      </c>
      <c r="J73" s="1285">
        <v>492</v>
      </c>
      <c r="K73" s="1298">
        <v>431.80208198118902</v>
      </c>
      <c r="L73" s="1298">
        <v>5.8210183599577903</v>
      </c>
      <c r="M73" s="1299">
        <v>492</v>
      </c>
    </row>
    <row r="74" spans="1:13" s="1288" customFormat="1" ht="15" customHeight="1">
      <c r="A74" s="1289"/>
      <c r="B74" s="1298"/>
      <c r="C74" s="1298"/>
      <c r="D74" s="1298"/>
      <c r="E74" s="1298"/>
      <c r="F74" s="1298"/>
      <c r="G74" s="1298"/>
      <c r="H74" s="1298"/>
      <c r="I74" s="1285"/>
      <c r="J74" s="1285"/>
      <c r="K74" s="1298"/>
      <c r="L74" s="1298"/>
      <c r="M74" s="1299"/>
    </row>
    <row r="75" spans="1:13" s="1288" customFormat="1" ht="15" customHeight="1">
      <c r="A75" s="1289" t="s">
        <v>688</v>
      </c>
      <c r="B75" s="1298"/>
      <c r="C75" s="1298"/>
      <c r="D75" s="1298"/>
      <c r="E75" s="1298"/>
      <c r="F75" s="1298"/>
      <c r="G75" s="1298"/>
      <c r="H75" s="1298"/>
      <c r="I75" s="1285"/>
      <c r="J75" s="1285"/>
      <c r="K75" s="1298"/>
      <c r="L75" s="1298"/>
      <c r="M75" s="1299"/>
    </row>
    <row r="76" spans="1:13" s="1288" customFormat="1" ht="15" customHeight="1">
      <c r="A76" s="1297" t="s">
        <v>646</v>
      </c>
      <c r="B76" s="1298">
        <v>455.11</v>
      </c>
      <c r="C76" s="1298">
        <v>5.34</v>
      </c>
      <c r="D76" s="1298">
        <v>510.79</v>
      </c>
      <c r="E76" s="1298">
        <v>458.2</v>
      </c>
      <c r="F76" s="1298">
        <v>5.49</v>
      </c>
      <c r="G76" s="1298">
        <v>510.57</v>
      </c>
      <c r="H76" s="1298">
        <v>459.68</v>
      </c>
      <c r="I76" s="1285">
        <v>5.29</v>
      </c>
      <c r="J76" s="1285">
        <v>505.04</v>
      </c>
      <c r="K76" s="1298">
        <v>466.31</v>
      </c>
      <c r="L76" s="1298">
        <v>5.61</v>
      </c>
      <c r="M76" s="1299">
        <v>560.5</v>
      </c>
    </row>
    <row r="77" spans="1:13" s="1288" customFormat="1" ht="15" customHeight="1">
      <c r="A77" s="1297" t="s">
        <v>647</v>
      </c>
      <c r="B77" s="1298">
        <v>442.5</v>
      </c>
      <c r="C77" s="1298">
        <v>6.81</v>
      </c>
      <c r="D77" s="1298">
        <v>472.37</v>
      </c>
      <c r="E77" s="1298">
        <v>465.08</v>
      </c>
      <c r="F77" s="1298">
        <v>9.1</v>
      </c>
      <c r="G77" s="1298">
        <v>488.75</v>
      </c>
      <c r="H77" s="1298">
        <v>441.83875757987897</v>
      </c>
      <c r="I77" s="1285">
        <v>6.7629974478367103</v>
      </c>
      <c r="J77" s="1285">
        <v>456.45484294840099</v>
      </c>
      <c r="K77" s="1298">
        <v>470.343148388933</v>
      </c>
      <c r="L77" s="1298">
        <v>8.9618274239064597</v>
      </c>
      <c r="M77" s="1299">
        <v>483.555555555556</v>
      </c>
    </row>
    <row r="78" spans="1:13" s="1288" customFormat="1" ht="15" customHeight="1">
      <c r="A78" s="1297" t="s">
        <v>648</v>
      </c>
      <c r="B78" s="1298">
        <v>475.42</v>
      </c>
      <c r="C78" s="1298">
        <v>8.02</v>
      </c>
      <c r="D78" s="1298">
        <v>479.26</v>
      </c>
      <c r="E78" s="1298">
        <v>476.89</v>
      </c>
      <c r="F78" s="1298">
        <v>8.31</v>
      </c>
      <c r="G78" s="1298">
        <v>462.2</v>
      </c>
      <c r="H78" s="1298">
        <v>475.32</v>
      </c>
      <c r="I78" s="1285">
        <v>8.0500000000000007</v>
      </c>
      <c r="J78" s="1285">
        <v>482.4</v>
      </c>
      <c r="K78" s="1298">
        <v>476.69482631496402</v>
      </c>
      <c r="L78" s="1298">
        <v>8.2955789099946706</v>
      </c>
      <c r="M78" s="1299">
        <v>458.97163265306102</v>
      </c>
    </row>
    <row r="79" spans="1:13" s="1288" customFormat="1" ht="15" customHeight="1">
      <c r="A79" s="1297"/>
      <c r="B79" s="1298"/>
      <c r="C79" s="1298"/>
      <c r="D79" s="1298"/>
      <c r="E79" s="1298"/>
      <c r="F79" s="1298"/>
      <c r="G79" s="1298"/>
      <c r="H79" s="1298"/>
      <c r="I79" s="1285"/>
      <c r="J79" s="1285"/>
      <c r="K79" s="1298"/>
      <c r="L79" s="1298"/>
      <c r="M79" s="1299"/>
    </row>
    <row r="80" spans="1:13" s="1288" customFormat="1" ht="15" customHeight="1">
      <c r="A80" s="1289" t="s">
        <v>688</v>
      </c>
      <c r="B80" s="1298"/>
      <c r="C80" s="1298"/>
      <c r="D80" s="1298"/>
      <c r="E80" s="1298"/>
      <c r="F80" s="1298"/>
      <c r="G80" s="1298"/>
      <c r="H80" s="1298"/>
      <c r="I80" s="1285"/>
      <c r="J80" s="1285"/>
      <c r="K80" s="1298"/>
      <c r="L80" s="1298"/>
      <c r="M80" s="1299"/>
    </row>
    <row r="81" spans="1:13" s="1288" customFormat="1" ht="15" customHeight="1">
      <c r="A81" s="1297" t="s">
        <v>154</v>
      </c>
      <c r="B81" s="1298">
        <v>433.66166666666663</v>
      </c>
      <c r="C81" s="1298">
        <v>5.6661111111111113</v>
      </c>
      <c r="D81" s="1298">
        <v>491.24333333333328</v>
      </c>
      <c r="E81" s="1298">
        <v>433.83</v>
      </c>
      <c r="F81" s="1298">
        <v>5.57</v>
      </c>
      <c r="G81" s="1298">
        <v>482.81</v>
      </c>
      <c r="H81" s="1298">
        <v>434.13832297652999</v>
      </c>
      <c r="I81" s="1285">
        <v>5.6311543228607501</v>
      </c>
      <c r="J81" s="1285">
        <v>493.98983790523698</v>
      </c>
      <c r="K81" s="1298">
        <v>433.49625841216698</v>
      </c>
      <c r="L81" s="1298">
        <v>5.6003766219363396</v>
      </c>
      <c r="M81" s="1299">
        <v>483.75</v>
      </c>
    </row>
    <row r="82" spans="1:13" s="1288" customFormat="1" ht="15" customHeight="1">
      <c r="A82" s="1297" t="s">
        <v>155</v>
      </c>
      <c r="B82" s="1298">
        <v>434.4380000000001</v>
      </c>
      <c r="C82" s="1298">
        <v>5.6380000000000008</v>
      </c>
      <c r="D82" s="1298">
        <v>492.46749999999992</v>
      </c>
      <c r="E82" s="1298">
        <v>467.09</v>
      </c>
      <c r="F82" s="1298">
        <v>5.66</v>
      </c>
      <c r="G82" s="1298">
        <v>522.21</v>
      </c>
      <c r="H82" s="1298">
        <v>440.13829558678901</v>
      </c>
      <c r="I82" s="1285">
        <v>5.6434678842805104</v>
      </c>
      <c r="J82" s="1285">
        <v>496.12375417220301</v>
      </c>
      <c r="K82" s="1298">
        <v>495</v>
      </c>
      <c r="L82" s="1298">
        <v>5.5414607843137302</v>
      </c>
      <c r="M82" s="1299">
        <v>486.022641165756</v>
      </c>
    </row>
    <row r="83" spans="1:13" s="1288" customFormat="1" ht="15" customHeight="1">
      <c r="A83" s="1297" t="s">
        <v>156</v>
      </c>
      <c r="B83" s="1298">
        <v>497.17526315789485</v>
      </c>
      <c r="C83" s="1298">
        <v>4.7268421052631577</v>
      </c>
      <c r="D83" s="1298">
        <v>548.58947368421059</v>
      </c>
      <c r="E83" s="1298">
        <v>458.2</v>
      </c>
      <c r="F83" s="1298">
        <v>5.49</v>
      </c>
      <c r="G83" s="1298">
        <v>510.57</v>
      </c>
      <c r="H83" s="1298">
        <v>498.921922838071</v>
      </c>
      <c r="I83" s="1285">
        <v>5.1969636061988496</v>
      </c>
      <c r="J83" s="1285">
        <v>561.44019574480899</v>
      </c>
      <c r="K83" s="1298">
        <v>466.30522489457502</v>
      </c>
      <c r="L83" s="1298">
        <v>5.6147932338890998</v>
      </c>
      <c r="M83" s="1299">
        <v>560.5</v>
      </c>
    </row>
    <row r="84" spans="1:13" s="1288" customFormat="1" ht="15" customHeight="1">
      <c r="A84" s="1297" t="s">
        <v>157</v>
      </c>
      <c r="B84" s="1298">
        <v>453.32047619047614</v>
      </c>
      <c r="C84" s="1298">
        <v>5.7695238095238093</v>
      </c>
      <c r="D84" s="1298">
        <v>491.9671428571429</v>
      </c>
      <c r="E84" s="1298">
        <v>448.49</v>
      </c>
      <c r="F84" s="1298">
        <v>6.36</v>
      </c>
      <c r="G84" s="1298">
        <v>471.72</v>
      </c>
      <c r="H84" s="1298">
        <v>453.12681943340101</v>
      </c>
      <c r="I84" s="1285">
        <v>5.8727800839749396</v>
      </c>
      <c r="J84" s="1285">
        <v>477.86761491071201</v>
      </c>
      <c r="K84" s="1298">
        <v>446.37932868904397</v>
      </c>
      <c r="L84" s="1298">
        <v>6.2291783928397901</v>
      </c>
      <c r="M84" s="1299">
        <v>470.66666666666703</v>
      </c>
    </row>
    <row r="85" spans="1:13" s="1288" customFormat="1" ht="15" customHeight="1">
      <c r="A85" s="1297" t="s">
        <v>158</v>
      </c>
      <c r="B85" s="1298">
        <v>430.70526315789476</v>
      </c>
      <c r="C85" s="1298">
        <v>6.82</v>
      </c>
      <c r="D85" s="1298">
        <v>455.34578947368431</v>
      </c>
      <c r="E85" s="1298">
        <v>427.39</v>
      </c>
      <c r="F85" s="1298">
        <v>6.81</v>
      </c>
      <c r="G85" s="1298">
        <v>460.04</v>
      </c>
      <c r="H85" s="1298">
        <v>427.47185278770399</v>
      </c>
      <c r="I85" s="1285">
        <v>6.5749080476356898</v>
      </c>
      <c r="J85" s="1285">
        <v>446.88617888060298</v>
      </c>
      <c r="K85" s="1298">
        <v>414.66672613236699</v>
      </c>
      <c r="L85" s="1298">
        <v>6.8307758980785298</v>
      </c>
      <c r="M85" s="1299">
        <v>442.50656167979002</v>
      </c>
    </row>
    <row r="86" spans="1:13" s="1288" customFormat="1" ht="15" customHeight="1">
      <c r="A86" s="1297" t="s">
        <v>159</v>
      </c>
      <c r="B86" s="1298">
        <v>442.34954545454548</v>
      </c>
      <c r="C86" s="1298">
        <v>7.7927272727272712</v>
      </c>
      <c r="D86" s="1298">
        <v>468.35818181818195</v>
      </c>
      <c r="E86" s="1298">
        <v>465.08</v>
      </c>
      <c r="F86" s="1298">
        <v>9.1</v>
      </c>
      <c r="G86" s="1298">
        <v>488.75</v>
      </c>
      <c r="H86" s="1298">
        <v>446.31738141334199</v>
      </c>
      <c r="I86" s="1285">
        <v>7.9871254528358602</v>
      </c>
      <c r="J86" s="1285">
        <v>455.539005445942</v>
      </c>
      <c r="K86" s="1298">
        <v>470.343148388933</v>
      </c>
      <c r="L86" s="1298">
        <v>8.9618274239064597</v>
      </c>
      <c r="M86" s="1299">
        <v>483.555555555556</v>
      </c>
    </row>
    <row r="87" spans="1:13" s="1288" customFormat="1" ht="15" customHeight="1">
      <c r="A87" s="1297" t="s">
        <v>160</v>
      </c>
      <c r="B87" s="1298">
        <v>476.08050000000003</v>
      </c>
      <c r="C87" s="1298">
        <v>8.2269999999999985</v>
      </c>
      <c r="D87" s="1298">
        <v>485.21000000000004</v>
      </c>
      <c r="E87" s="1298">
        <v>478.78</v>
      </c>
      <c r="F87" s="1298">
        <v>7.97</v>
      </c>
      <c r="G87" s="1298">
        <v>486.01</v>
      </c>
      <c r="H87" s="1298">
        <v>476.33915755500101</v>
      </c>
      <c r="I87" s="1285">
        <v>8.0691580670863807</v>
      </c>
      <c r="J87" s="1285">
        <v>481.05188019692599</v>
      </c>
      <c r="K87" s="1298">
        <v>477.093432532289</v>
      </c>
      <c r="L87" s="1298">
        <v>7.8487518765061903</v>
      </c>
      <c r="M87" s="1299">
        <v>491</v>
      </c>
    </row>
    <row r="88" spans="1:13" s="1288" customFormat="1" ht="15" customHeight="1">
      <c r="A88" s="1297" t="s">
        <v>161</v>
      </c>
      <c r="B88" s="1298">
        <v>474.66454545454542</v>
      </c>
      <c r="C88" s="1298">
        <v>7.880454545454544</v>
      </c>
      <c r="D88" s="1298">
        <v>481.5704545454546</v>
      </c>
      <c r="E88" s="1298">
        <v>468.1</v>
      </c>
      <c r="F88" s="1298">
        <v>7.89</v>
      </c>
      <c r="G88" s="1298">
        <v>466.27</v>
      </c>
      <c r="H88" s="1298">
        <v>473.55639385838299</v>
      </c>
      <c r="I88" s="1285">
        <v>7.8547315647703799</v>
      </c>
      <c r="J88" s="1285">
        <v>484.95893627008002</v>
      </c>
      <c r="K88" s="1298">
        <v>472.21391683911901</v>
      </c>
      <c r="L88" s="1298">
        <v>7.8615785247812502</v>
      </c>
      <c r="M88" s="1299">
        <v>473.94</v>
      </c>
    </row>
    <row r="89" spans="1:13" s="1288" customFormat="1" ht="15" customHeight="1">
      <c r="A89" s="1297" t="s">
        <v>998</v>
      </c>
      <c r="B89" s="1298">
        <v>475.57136363636351</v>
      </c>
      <c r="C89" s="1298">
        <v>7.9581818181818189</v>
      </c>
      <c r="D89" s="1298">
        <v>471.5322727272727</v>
      </c>
      <c r="E89" s="1298">
        <v>476.89</v>
      </c>
      <c r="F89" s="1298">
        <v>8.31</v>
      </c>
      <c r="G89" s="1298">
        <v>462.2</v>
      </c>
      <c r="H89" s="1298">
        <v>476.05622517929299</v>
      </c>
      <c r="I89" s="1285">
        <v>8.1184519484135897</v>
      </c>
      <c r="J89" s="1285">
        <v>473.25312141281302</v>
      </c>
      <c r="K89" s="1298">
        <v>476.69482631496402</v>
      </c>
      <c r="L89" s="1298">
        <v>8.2955789099946706</v>
      </c>
      <c r="M89" s="1299">
        <v>458.97163265306102</v>
      </c>
    </row>
    <row r="90" spans="1:13" s="1288" customFormat="1" ht="15" customHeight="1">
      <c r="A90" s="1297" t="s">
        <v>1090</v>
      </c>
      <c r="B90" s="1298">
        <v>472.47950000000009</v>
      </c>
      <c r="C90" s="1298">
        <v>7.7264999999999997</v>
      </c>
      <c r="D90" s="1298">
        <v>463.99550000000011</v>
      </c>
      <c r="E90" s="1298">
        <v>467</v>
      </c>
      <c r="F90" s="1298">
        <v>7.58</v>
      </c>
      <c r="G90" s="1298">
        <v>464.76</v>
      </c>
      <c r="H90" s="1298">
        <v>471.40355888453303</v>
      </c>
      <c r="I90" s="1285">
        <v>7.7441660253235396</v>
      </c>
      <c r="J90" s="1285">
        <v>458.45708685056599</v>
      </c>
      <c r="K90" s="1298">
        <v>468.34979527469</v>
      </c>
      <c r="L90" s="1298">
        <v>7.5850829506363198</v>
      </c>
      <c r="M90" s="1299">
        <v>466.86666666666702</v>
      </c>
    </row>
    <row r="91" spans="1:13" s="1288" customFormat="1" ht="15" customHeight="1">
      <c r="A91" s="1297" t="s">
        <v>1116</v>
      </c>
      <c r="B91" s="1298">
        <v>463.79409090909098</v>
      </c>
      <c r="C91" s="1298">
        <v>7.6177272727272705</v>
      </c>
      <c r="D91" s="1298">
        <v>471.93136363636364</v>
      </c>
      <c r="E91" s="1298">
        <v>468.43</v>
      </c>
      <c r="F91" s="1298">
        <v>7.67</v>
      </c>
      <c r="G91" s="1298">
        <v>485.43</v>
      </c>
      <c r="H91" s="1298">
        <v>463.79759956407003</v>
      </c>
      <c r="I91" s="1285">
        <v>7.6182294918568303</v>
      </c>
      <c r="J91" s="1285">
        <v>461.83333333333297</v>
      </c>
      <c r="K91" s="1298">
        <v>468.89641165426201</v>
      </c>
      <c r="L91" s="1298">
        <v>7.7072698028661097</v>
      </c>
      <c r="M91" s="1299">
        <v>456.25</v>
      </c>
    </row>
    <row r="92" spans="1:13" s="1288" customFormat="1" ht="15" customHeight="1">
      <c r="A92" s="1900" t="s">
        <v>298</v>
      </c>
      <c r="B92" s="1300"/>
      <c r="C92" s="1300"/>
      <c r="D92" s="1300"/>
      <c r="E92" s="1300"/>
      <c r="F92" s="1300"/>
      <c r="G92" s="1300"/>
      <c r="H92" s="1300"/>
      <c r="I92" s="1301"/>
      <c r="J92" s="1301"/>
      <c r="K92" s="1300"/>
      <c r="L92" s="1300"/>
      <c r="M92" s="1302"/>
    </row>
    <row r="93" spans="1:13" s="1276" customFormat="1" ht="15" customHeight="1">
      <c r="A93" s="1724" t="s">
        <v>996</v>
      </c>
      <c r="B93" s="665"/>
      <c r="C93" s="665"/>
      <c r="D93" s="665"/>
      <c r="E93" s="665"/>
      <c r="F93" s="665"/>
      <c r="G93" s="665"/>
      <c r="H93" s="1304"/>
      <c r="I93" s="1305"/>
      <c r="M93" s="1306"/>
    </row>
    <row r="94" spans="1:13" s="1276" customFormat="1" ht="15.75">
      <c r="A94" s="667"/>
      <c r="B94" s="665"/>
      <c r="C94" s="665"/>
      <c r="D94" s="665"/>
      <c r="E94" s="665"/>
      <c r="F94" s="665"/>
      <c r="G94" s="665"/>
      <c r="H94" s="665"/>
      <c r="I94" s="184"/>
      <c r="M94" s="666"/>
    </row>
    <row r="95" spans="1:13" s="1276" customFormat="1" ht="15.75">
      <c r="A95" s="1303"/>
      <c r="B95" s="665"/>
      <c r="C95" s="665"/>
      <c r="D95" s="665"/>
      <c r="E95" s="665"/>
      <c r="F95" s="665"/>
      <c r="G95" s="665"/>
      <c r="H95" s="665"/>
      <c r="I95" s="184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9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W49"/>
  <sheetViews>
    <sheetView view="pageBreakPreview" topLeftCell="A29" zoomScale="60" zoomScaleNormal="100" workbookViewId="0">
      <selection activeCell="A46" sqref="A46"/>
    </sheetView>
  </sheetViews>
  <sheetFormatPr defaultRowHeight="15.75"/>
  <cols>
    <col min="1" max="1" width="10.140625" style="667" customWidth="1"/>
    <col min="2" max="23" width="11.7109375" style="665" customWidth="1"/>
    <col min="24" max="16384" width="9.140625" style="156"/>
  </cols>
  <sheetData>
    <row r="1" spans="1:23" ht="19.5" thickBot="1">
      <c r="A1" s="2047" t="s">
        <v>673</v>
      </c>
      <c r="B1" s="2047"/>
      <c r="C1" s="2047"/>
      <c r="D1" s="2047"/>
      <c r="E1" s="2047"/>
      <c r="F1" s="2047"/>
      <c r="G1" s="2047"/>
      <c r="H1" s="2047"/>
      <c r="I1" s="2047"/>
      <c r="J1" s="2047"/>
      <c r="K1" s="2047"/>
      <c r="L1" s="2047"/>
      <c r="M1" s="2047"/>
      <c r="N1" s="2047"/>
      <c r="O1" s="2047"/>
      <c r="P1" s="2047"/>
      <c r="Q1" s="2047"/>
      <c r="R1" s="2047"/>
      <c r="S1" s="2047"/>
      <c r="T1" s="2047"/>
      <c r="U1" s="2047"/>
      <c r="V1" s="2047"/>
      <c r="W1" s="2047"/>
    </row>
    <row r="3" spans="1:23" ht="21">
      <c r="A3" s="2051" t="s">
        <v>798</v>
      </c>
      <c r="B3" s="2051"/>
      <c r="C3" s="2051"/>
      <c r="D3" s="2051"/>
      <c r="E3" s="2051"/>
      <c r="F3" s="2051"/>
      <c r="G3" s="2051"/>
      <c r="H3" s="2051"/>
      <c r="I3" s="2051"/>
      <c r="J3" s="2051"/>
      <c r="K3" s="2051"/>
      <c r="L3" s="2051"/>
      <c r="M3" s="2051"/>
      <c r="N3" s="2051"/>
      <c r="O3" s="2051"/>
      <c r="P3" s="2051"/>
      <c r="Q3" s="2051"/>
      <c r="R3" s="2051"/>
      <c r="S3" s="2051"/>
      <c r="T3" s="2051"/>
      <c r="U3" s="2051"/>
      <c r="V3" s="2051"/>
      <c r="W3" s="2051"/>
    </row>
    <row r="5" spans="1:23">
      <c r="A5" s="1308" t="s">
        <v>799</v>
      </c>
      <c r="Q5" s="1309"/>
      <c r="R5" s="1309"/>
      <c r="S5" s="1309"/>
      <c r="T5" s="1309"/>
      <c r="U5" s="1309"/>
      <c r="V5" s="1309"/>
      <c r="W5" s="1309"/>
    </row>
    <row r="6" spans="1:23" ht="24.95" customHeight="1">
      <c r="A6" s="2199"/>
      <c r="B6" s="2085" t="s">
        <v>469</v>
      </c>
      <c r="C6" s="2085">
        <v>2019</v>
      </c>
      <c r="D6" s="2085" t="s">
        <v>359</v>
      </c>
      <c r="E6" s="2085" t="s">
        <v>687</v>
      </c>
      <c r="F6" s="2200">
        <v>2021</v>
      </c>
      <c r="G6" s="2200"/>
      <c r="H6" s="2200"/>
      <c r="I6" s="2200"/>
      <c r="J6" s="2200">
        <v>2022</v>
      </c>
      <c r="K6" s="2200"/>
      <c r="L6" s="2200"/>
      <c r="M6" s="2200">
        <v>2022</v>
      </c>
      <c r="N6" s="2200"/>
      <c r="O6" s="2200"/>
      <c r="P6" s="2200"/>
      <c r="Q6" s="2200"/>
      <c r="R6" s="2200"/>
      <c r="S6" s="2200"/>
      <c r="T6" s="2200"/>
      <c r="U6" s="2200"/>
      <c r="V6" s="2200"/>
      <c r="W6" s="2200"/>
    </row>
    <row r="7" spans="1:23" ht="24.95" customHeight="1">
      <c r="A7" s="2199"/>
      <c r="B7" s="2085"/>
      <c r="C7" s="2085"/>
      <c r="D7" s="2085"/>
      <c r="E7" s="2085"/>
      <c r="F7" s="1310" t="s">
        <v>646</v>
      </c>
      <c r="G7" s="1310" t="s">
        <v>647</v>
      </c>
      <c r="H7" s="1310" t="s">
        <v>648</v>
      </c>
      <c r="I7" s="1310" t="s">
        <v>649</v>
      </c>
      <c r="J7" s="1310" t="s">
        <v>646</v>
      </c>
      <c r="K7" s="1310" t="s">
        <v>647</v>
      </c>
      <c r="L7" s="1310" t="s">
        <v>648</v>
      </c>
      <c r="M7" s="1310" t="s">
        <v>154</v>
      </c>
      <c r="N7" s="1310" t="s">
        <v>155</v>
      </c>
      <c r="O7" s="1310" t="s">
        <v>156</v>
      </c>
      <c r="P7" s="1310" t="s">
        <v>157</v>
      </c>
      <c r="Q7" s="1310" t="s">
        <v>158</v>
      </c>
      <c r="R7" s="1310" t="s">
        <v>159</v>
      </c>
      <c r="S7" s="1310" t="s">
        <v>160</v>
      </c>
      <c r="T7" s="1310" t="s">
        <v>161</v>
      </c>
      <c r="U7" s="1310" t="s">
        <v>998</v>
      </c>
      <c r="V7" s="1310" t="s">
        <v>1090</v>
      </c>
      <c r="W7" s="1310" t="s">
        <v>1116</v>
      </c>
    </row>
    <row r="8" spans="1:23">
      <c r="A8" s="1311" t="s">
        <v>800</v>
      </c>
      <c r="B8" s="1312">
        <v>93.854155373611889</v>
      </c>
      <c r="C8" s="1312">
        <v>104.21129091964779</v>
      </c>
      <c r="D8" s="1312">
        <v>112.4352973184223</v>
      </c>
      <c r="E8" s="1312">
        <v>115.99865306122447</v>
      </c>
      <c r="F8" s="1312">
        <v>114.27315789473683</v>
      </c>
      <c r="G8" s="1312">
        <v>116.62983870967737</v>
      </c>
      <c r="H8" s="1312">
        <v>115.91174603174605</v>
      </c>
      <c r="I8" s="1312">
        <v>117.02555555555554</v>
      </c>
      <c r="J8" s="1312">
        <v>123.92</v>
      </c>
      <c r="K8" s="1312">
        <v>120.49</v>
      </c>
      <c r="L8" s="1312">
        <v>129.44</v>
      </c>
      <c r="M8" s="1312">
        <v>118.08166666666665</v>
      </c>
      <c r="N8" s="1312">
        <v>118.29249999999999</v>
      </c>
      <c r="O8" s="1312">
        <v>135.37</v>
      </c>
      <c r="P8" s="1312">
        <v>123.43476190476188</v>
      </c>
      <c r="Q8" s="1312">
        <v>117.27631578947366</v>
      </c>
      <c r="R8" s="1312">
        <v>120.45</v>
      </c>
      <c r="S8" s="1312">
        <v>129.62049999999999</v>
      </c>
      <c r="T8" s="1312">
        <v>129.23772727272728</v>
      </c>
      <c r="U8" s="1312">
        <v>129.47999999999999</v>
      </c>
      <c r="V8" s="1312">
        <v>128.6395</v>
      </c>
      <c r="W8" s="1313">
        <v>126.28</v>
      </c>
    </row>
    <row r="9" spans="1:23">
      <c r="A9" s="1311" t="s">
        <v>801</v>
      </c>
      <c r="B9" s="1314">
        <v>257.40702436633416</v>
      </c>
      <c r="C9" s="1314">
        <v>266.08424849156421</v>
      </c>
      <c r="D9" s="1314">
        <v>285.13455297017816</v>
      </c>
      <c r="E9" s="1314">
        <v>319.94824489795917</v>
      </c>
      <c r="F9" s="1314">
        <v>324.53508771929825</v>
      </c>
      <c r="G9" s="1314">
        <v>329.66951612903227</v>
      </c>
      <c r="H9" s="1314">
        <v>312.94206349206354</v>
      </c>
      <c r="I9" s="1314">
        <v>313.23746031746032</v>
      </c>
      <c r="J9" s="1314">
        <v>329.43</v>
      </c>
      <c r="K9" s="1314">
        <v>317.27999999999997</v>
      </c>
      <c r="L9" s="1314">
        <v>325.22000000000003</v>
      </c>
      <c r="M9" s="1314">
        <v>312.31611111111107</v>
      </c>
      <c r="N9" s="1314">
        <v>310.80200000000002</v>
      </c>
      <c r="O9" s="1314">
        <v>365.24</v>
      </c>
      <c r="P9" s="1314">
        <v>335.48047619047622</v>
      </c>
      <c r="Q9" s="1314">
        <v>304.06000000000006</v>
      </c>
      <c r="R9" s="1314">
        <v>311.31</v>
      </c>
      <c r="S9" s="1314">
        <v>326.31800000000004</v>
      </c>
      <c r="T9" s="1314">
        <v>330.86681818181825</v>
      </c>
      <c r="U9" s="1314">
        <v>318.57</v>
      </c>
      <c r="V9" s="1314">
        <v>300.73</v>
      </c>
      <c r="W9" s="1315">
        <v>305.29000000000002</v>
      </c>
    </row>
    <row r="10" spans="1:23">
      <c r="A10" s="1311" t="s">
        <v>802</v>
      </c>
      <c r="B10" s="1314">
        <v>266.00803985768658</v>
      </c>
      <c r="C10" s="1314">
        <v>288.51670798234346</v>
      </c>
      <c r="D10" s="1314">
        <v>308.16795304232795</v>
      </c>
      <c r="E10" s="1314">
        <v>340.00763265306102</v>
      </c>
      <c r="F10" s="1314">
        <v>331.38175438596483</v>
      </c>
      <c r="G10" s="1314">
        <v>348.51241935483876</v>
      </c>
      <c r="H10" s="1314">
        <v>338.21857142857158</v>
      </c>
      <c r="I10" s="1314">
        <v>341.23126984126992</v>
      </c>
      <c r="J10" s="1314">
        <v>359.27</v>
      </c>
      <c r="K10" s="1314">
        <v>347.3</v>
      </c>
      <c r="L10" s="1314">
        <v>364.63</v>
      </c>
      <c r="M10" s="1314">
        <v>344.13611111111112</v>
      </c>
      <c r="N10" s="1314">
        <v>341.56399999999996</v>
      </c>
      <c r="O10" s="1314">
        <v>392.23</v>
      </c>
      <c r="P10" s="1314">
        <v>359.65904761904767</v>
      </c>
      <c r="Q10" s="1314">
        <v>335.64473684210532</v>
      </c>
      <c r="R10" s="1314">
        <v>345.58</v>
      </c>
      <c r="S10" s="1314">
        <v>367.96850000000006</v>
      </c>
      <c r="T10" s="1314">
        <v>368.29454545454541</v>
      </c>
      <c r="U10" s="1314">
        <v>357.94</v>
      </c>
      <c r="V10" s="1314">
        <v>344.58499999999998</v>
      </c>
      <c r="W10" s="1315">
        <v>345.01</v>
      </c>
    </row>
    <row r="11" spans="1:23">
      <c r="A11" s="1311" t="s">
        <v>803</v>
      </c>
      <c r="B11" s="1314">
        <v>352.47622271367919</v>
      </c>
      <c r="C11" s="1314">
        <v>385.24012631798445</v>
      </c>
      <c r="D11" s="1314">
        <v>440.52215175565163</v>
      </c>
      <c r="E11" s="1314">
        <v>466.13391836734701</v>
      </c>
      <c r="F11" s="1314">
        <v>464.7433333333334</v>
      </c>
      <c r="G11" s="1314">
        <v>469.87064516129027</v>
      </c>
      <c r="H11" s="1314">
        <v>463.83888888888885</v>
      </c>
      <c r="I11" s="1314">
        <v>466.00968253968261</v>
      </c>
      <c r="J11" s="1314">
        <v>493.08</v>
      </c>
      <c r="K11" s="1314">
        <v>460.06</v>
      </c>
      <c r="L11" s="1314">
        <v>492.42</v>
      </c>
      <c r="M11" s="1314">
        <v>473.06888888888875</v>
      </c>
      <c r="N11" s="1314">
        <v>470.73500000000001</v>
      </c>
      <c r="O11" s="1314">
        <v>535.57000000000005</v>
      </c>
      <c r="P11" s="1314">
        <v>481.74333333333334</v>
      </c>
      <c r="Q11" s="1314">
        <v>440.29</v>
      </c>
      <c r="R11" s="1314">
        <v>456.44</v>
      </c>
      <c r="S11" s="1314">
        <v>490.90950000000009</v>
      </c>
      <c r="T11" s="1314">
        <v>497.29590909090911</v>
      </c>
      <c r="U11" s="1314">
        <v>488.91</v>
      </c>
      <c r="V11" s="1314">
        <v>475.10749999999996</v>
      </c>
      <c r="W11" s="1315">
        <v>479.43</v>
      </c>
    </row>
    <row r="12" spans="1:23">
      <c r="A12" s="1311" t="s">
        <v>804</v>
      </c>
      <c r="B12" s="1314">
        <v>52.101453081540036</v>
      </c>
      <c r="C12" s="1314">
        <v>55.430979228738174</v>
      </c>
      <c r="D12" s="1314">
        <v>59.893606962481954</v>
      </c>
      <c r="E12" s="1314">
        <v>66.072367346938776</v>
      </c>
      <c r="F12" s="1314">
        <v>64.810877192982446</v>
      </c>
      <c r="G12" s="1314">
        <v>66.3193548387097</v>
      </c>
      <c r="H12" s="1314">
        <v>65.818571428571417</v>
      </c>
      <c r="I12" s="1314">
        <v>67.224444444444444</v>
      </c>
      <c r="J12" s="1314">
        <v>71.73</v>
      </c>
      <c r="K12" s="1314">
        <v>67.13</v>
      </c>
      <c r="L12" s="1314">
        <v>69.47</v>
      </c>
      <c r="M12" s="1314">
        <v>68.295555555555552</v>
      </c>
      <c r="N12" s="1314">
        <v>68.461500000000015</v>
      </c>
      <c r="O12" s="1314">
        <v>78.44</v>
      </c>
      <c r="P12" s="1314">
        <v>70.691428571428574</v>
      </c>
      <c r="Q12" s="1314">
        <v>64.354736842105268</v>
      </c>
      <c r="R12" s="1314">
        <v>66.12</v>
      </c>
      <c r="S12" s="1314">
        <v>70.737999999999985</v>
      </c>
      <c r="T12" s="1314">
        <v>69.943636363636358</v>
      </c>
      <c r="U12" s="1314">
        <v>67.84</v>
      </c>
      <c r="V12" s="1314">
        <v>65.833499999999987</v>
      </c>
      <c r="W12" s="1315">
        <v>64.56</v>
      </c>
    </row>
    <row r="13" spans="1:23">
      <c r="A13" s="1311" t="s">
        <v>805</v>
      </c>
      <c r="B13" s="1314">
        <v>54.572779670410092</v>
      </c>
      <c r="C13" s="1314">
        <v>57.405374856360275</v>
      </c>
      <c r="D13" s="1314">
        <v>63.26043247955748</v>
      </c>
      <c r="E13" s="1314">
        <v>67.76738775510205</v>
      </c>
      <c r="F13" s="1314">
        <v>68.089473684210517</v>
      </c>
      <c r="G13" s="1314">
        <v>69.393387096774234</v>
      </c>
      <c r="H13" s="1314">
        <v>67.514920634920642</v>
      </c>
      <c r="I13" s="1314">
        <v>66.128253968253972</v>
      </c>
      <c r="J13" s="1314">
        <v>68.66</v>
      </c>
      <c r="K13" s="1314">
        <v>63.51</v>
      </c>
      <c r="L13" s="1314">
        <v>64.430000000000007</v>
      </c>
      <c r="M13" s="1314">
        <v>66.032222222222217</v>
      </c>
      <c r="N13" s="1314">
        <v>66.195000000000007</v>
      </c>
      <c r="O13" s="1314">
        <v>73.75</v>
      </c>
      <c r="P13" s="1314">
        <v>66.147142857142867</v>
      </c>
      <c r="Q13" s="1314">
        <v>61.209473684210529</v>
      </c>
      <c r="R13" s="1314">
        <v>62.97</v>
      </c>
      <c r="S13" s="1314">
        <v>65.209500000000006</v>
      </c>
      <c r="T13" s="1314">
        <v>64.738181818181815</v>
      </c>
      <c r="U13" s="1314">
        <v>63.42</v>
      </c>
      <c r="V13" s="1314">
        <v>62.389499999999998</v>
      </c>
      <c r="W13" s="1315">
        <v>63.45</v>
      </c>
    </row>
    <row r="14" spans="1:23">
      <c r="A14" s="1311" t="s">
        <v>806</v>
      </c>
      <c r="B14" s="1314">
        <v>459.49089335905643</v>
      </c>
      <c r="C14" s="1314">
        <v>488.45767151101131</v>
      </c>
      <c r="D14" s="1314">
        <v>529.91364688552198</v>
      </c>
      <c r="E14" s="1314">
        <v>586.25081632653064</v>
      </c>
      <c r="F14" s="1314">
        <v>578.879649122807</v>
      </c>
      <c r="G14" s="1314">
        <v>598.91741935483867</v>
      </c>
      <c r="H14" s="1314">
        <v>587.02888888888867</v>
      </c>
      <c r="I14" s="1314">
        <v>579.6763492063493</v>
      </c>
      <c r="J14" s="1314">
        <v>610.66999999999996</v>
      </c>
      <c r="K14" s="1314">
        <v>557.41999999999996</v>
      </c>
      <c r="L14" s="1314">
        <v>560.39</v>
      </c>
      <c r="M14" s="1314">
        <v>588.22777777777776</v>
      </c>
      <c r="N14" s="1314">
        <v>588.21950000000004</v>
      </c>
      <c r="O14" s="1314">
        <v>655.58</v>
      </c>
      <c r="P14" s="1314">
        <v>588.32761904761912</v>
      </c>
      <c r="Q14" s="1314">
        <v>536.35631578947368</v>
      </c>
      <c r="R14" s="1314">
        <v>546.1</v>
      </c>
      <c r="S14" s="1314">
        <v>570.85349999999994</v>
      </c>
      <c r="T14" s="1314">
        <v>571.13999999999987</v>
      </c>
      <c r="U14" s="1314">
        <v>540.13</v>
      </c>
      <c r="V14" s="1314">
        <v>532.14150000000006</v>
      </c>
      <c r="W14" s="1315">
        <v>543.27</v>
      </c>
    </row>
    <row r="15" spans="1:23">
      <c r="A15" s="1311" t="s">
        <v>807</v>
      </c>
      <c r="B15" s="1314">
        <v>31.328160246355896</v>
      </c>
      <c r="C15" s="1314">
        <v>32.873942303299522</v>
      </c>
      <c r="D15" s="1314">
        <v>35.058859607984608</v>
      </c>
      <c r="E15" s="1314">
        <v>37.225469387755112</v>
      </c>
      <c r="F15" s="1314">
        <v>37.703157894736833</v>
      </c>
      <c r="G15" s="1314">
        <v>38.206290322580642</v>
      </c>
      <c r="H15" s="1314">
        <v>36.734761904761903</v>
      </c>
      <c r="I15" s="1314">
        <v>36.318730158730162</v>
      </c>
      <c r="J15" s="1314">
        <v>37.770000000000003</v>
      </c>
      <c r="K15" s="1314">
        <v>35.17</v>
      </c>
      <c r="L15" s="1314">
        <v>35.520000000000003</v>
      </c>
      <c r="M15" s="1314">
        <v>36.31</v>
      </c>
      <c r="N15" s="1314">
        <v>36.2545</v>
      </c>
      <c r="O15" s="1314">
        <v>40.75</v>
      </c>
      <c r="P15" s="1314">
        <v>36.776666666666671</v>
      </c>
      <c r="Q15" s="1314">
        <v>33.992631578947375</v>
      </c>
      <c r="R15" s="1314">
        <v>34.659999999999997</v>
      </c>
      <c r="S15" s="1314">
        <v>36.408499999999997</v>
      </c>
      <c r="T15" s="1314">
        <v>36.05318181818182</v>
      </c>
      <c r="U15" s="1314">
        <v>34.19</v>
      </c>
      <c r="V15" s="1314">
        <v>33.103000000000002</v>
      </c>
      <c r="W15" s="1315">
        <v>34.08</v>
      </c>
    </row>
    <row r="16" spans="1:23">
      <c r="A16" s="1311" t="s">
        <v>808</v>
      </c>
      <c r="B16" s="1314">
        <v>3.1202497412008281</v>
      </c>
      <c r="C16" s="1314">
        <v>3.5116804662056205</v>
      </c>
      <c r="D16" s="1314">
        <v>3.8715079365079372</v>
      </c>
      <c r="E16" s="1314">
        <v>3.8806938775510216</v>
      </c>
      <c r="F16" s="1314">
        <v>3.9678947368421049</v>
      </c>
      <c r="G16" s="1314">
        <v>3.9133870967741928</v>
      </c>
      <c r="H16" s="1314">
        <v>3.8674603174603175</v>
      </c>
      <c r="I16" s="1314">
        <v>3.7828571428571434</v>
      </c>
      <c r="J16" s="1314">
        <v>3.92</v>
      </c>
      <c r="K16" s="1314">
        <v>3.42</v>
      </c>
      <c r="L16" s="1314">
        <v>3.44</v>
      </c>
      <c r="M16" s="1314">
        <v>3.7788888888888885</v>
      </c>
      <c r="N16" s="1314">
        <v>3.774</v>
      </c>
      <c r="O16" s="1314">
        <v>4.21</v>
      </c>
      <c r="P16" s="1314">
        <v>3.6023809523809525</v>
      </c>
      <c r="Q16" s="1314">
        <v>3.3478947368421061</v>
      </c>
      <c r="R16" s="1314">
        <v>3.31</v>
      </c>
      <c r="S16" s="1314">
        <v>3.4765000000000006</v>
      </c>
      <c r="T16" s="1314">
        <v>3.5254545454545463</v>
      </c>
      <c r="U16" s="1314">
        <v>3.33</v>
      </c>
      <c r="V16" s="1314">
        <v>3.2185000000000001</v>
      </c>
      <c r="W16" s="1315">
        <v>3.25</v>
      </c>
    </row>
    <row r="17" spans="1:23">
      <c r="A17" s="1311" t="s">
        <v>809</v>
      </c>
      <c r="B17" s="1314">
        <v>1141.2988360363472</v>
      </c>
      <c r="C17" s="1314">
        <v>1260.0127050281869</v>
      </c>
      <c r="D17" s="1314">
        <v>1347.1819087301594</v>
      </c>
      <c r="E17" s="1314">
        <v>1413.587551020408</v>
      </c>
      <c r="F17" s="1314">
        <v>1387.5854385964913</v>
      </c>
      <c r="G17" s="1314">
        <v>1423.8064516129034</v>
      </c>
      <c r="H17" s="1314">
        <v>1416.6928571428571</v>
      </c>
      <c r="I17" s="1314">
        <v>1423.9512698412691</v>
      </c>
      <c r="J17" s="1314">
        <v>1504.07</v>
      </c>
      <c r="K17" s="1314">
        <v>1446.87</v>
      </c>
      <c r="L17" s="1314">
        <v>1545.08</v>
      </c>
      <c r="M17" s="1314">
        <v>1435.7816666666665</v>
      </c>
      <c r="N17" s="1314">
        <v>1437.5795000000001</v>
      </c>
      <c r="O17" s="1314">
        <v>1638.76</v>
      </c>
      <c r="P17" s="1314">
        <v>1486.7885714285712</v>
      </c>
      <c r="Q17" s="1314">
        <v>1406.5968421052632</v>
      </c>
      <c r="R17" s="1314">
        <v>1443.56</v>
      </c>
      <c r="S17" s="1314">
        <v>1549.4970000000001</v>
      </c>
      <c r="T17" s="1314">
        <v>1547.0395454545453</v>
      </c>
      <c r="U17" s="1314">
        <v>1539.12</v>
      </c>
      <c r="V17" s="1314">
        <v>1524.0774999999999</v>
      </c>
      <c r="W17" s="1315">
        <v>1503.97</v>
      </c>
    </row>
    <row r="18" spans="1:23">
      <c r="A18" s="1311" t="s">
        <v>810</v>
      </c>
      <c r="B18" s="1314">
        <v>136.90771375765939</v>
      </c>
      <c r="C18" s="1314">
        <v>136.81909893487594</v>
      </c>
      <c r="D18" s="1314">
        <v>133.97403980279003</v>
      </c>
      <c r="E18" s="1314">
        <v>133.46130612244897</v>
      </c>
      <c r="F18" s="1314">
        <v>127.23035087719299</v>
      </c>
      <c r="G18" s="1314">
        <v>129.85774193548389</v>
      </c>
      <c r="H18" s="1314">
        <v>137.57761904761907</v>
      </c>
      <c r="I18" s="1314">
        <v>138.52888888888887</v>
      </c>
      <c r="J18" s="1314">
        <v>148.29</v>
      </c>
      <c r="K18" s="1314">
        <v>149.44999999999999</v>
      </c>
      <c r="L18" s="1314">
        <v>170.61</v>
      </c>
      <c r="M18" s="1314">
        <v>141.74444444444441</v>
      </c>
      <c r="N18" s="1314">
        <v>146.64299999999997</v>
      </c>
      <c r="O18" s="1314">
        <v>156.22</v>
      </c>
      <c r="P18" s="1314">
        <v>149.06952380952382</v>
      </c>
      <c r="Q18" s="1316">
        <v>146.85052631578947</v>
      </c>
      <c r="R18" s="1316">
        <v>152.06</v>
      </c>
      <c r="S18" s="1316">
        <v>169.18949999999995</v>
      </c>
      <c r="T18" s="1316">
        <v>173.51318181818181</v>
      </c>
      <c r="U18" s="1316">
        <v>169</v>
      </c>
      <c r="V18" s="1316">
        <v>171.74199999999999</v>
      </c>
      <c r="W18" s="1317">
        <v>171.97</v>
      </c>
    </row>
    <row r="19" spans="1:23">
      <c r="A19" s="1311" t="s">
        <v>811</v>
      </c>
      <c r="B19" s="1314">
        <v>91.909202237175066</v>
      </c>
      <c r="C19" s="1314">
        <v>102.05543660415761</v>
      </c>
      <c r="D19" s="1314">
        <v>110.05570628908114</v>
      </c>
      <c r="E19" s="1314">
        <v>113.58771428571424</v>
      </c>
      <c r="F19" s="1314">
        <v>111.8959649122807</v>
      </c>
      <c r="G19" s="1314">
        <v>114.2225806451613</v>
      </c>
      <c r="H19" s="1314">
        <v>113.51142857142857</v>
      </c>
      <c r="I19" s="1314">
        <v>114.56984126984126</v>
      </c>
      <c r="J19" s="1314">
        <v>121.3</v>
      </c>
      <c r="K19" s="1314">
        <v>117.97</v>
      </c>
      <c r="L19" s="1314">
        <v>126.56</v>
      </c>
      <c r="M19" s="1314">
        <v>115.56055555555557</v>
      </c>
      <c r="N19" s="1314">
        <v>115.79400000000001</v>
      </c>
      <c r="O19" s="1314">
        <v>132.53</v>
      </c>
      <c r="P19" s="1314">
        <v>120.87000000000002</v>
      </c>
      <c r="Q19" s="1316">
        <v>114.82947368421054</v>
      </c>
      <c r="R19" s="1316">
        <v>117.91</v>
      </c>
      <c r="S19" s="1316">
        <v>126.79600000000001</v>
      </c>
      <c r="T19" s="1316">
        <v>126.36772727272727</v>
      </c>
      <c r="U19" s="1316">
        <v>126.53</v>
      </c>
      <c r="V19" s="1316">
        <v>125.74800000000002</v>
      </c>
      <c r="W19" s="1317">
        <v>123.42</v>
      </c>
    </row>
    <row r="20" spans="1:23">
      <c r="A20" s="1311" t="s">
        <v>812</v>
      </c>
      <c r="B20" s="1314">
        <v>487.73872513698046</v>
      </c>
      <c r="C20" s="1314">
        <v>528.79992199668175</v>
      </c>
      <c r="D20" s="1314">
        <v>575.31991299903814</v>
      </c>
      <c r="E20" s="1314">
        <v>606.87310204081643</v>
      </c>
      <c r="F20" s="1314">
        <v>603.23929824561378</v>
      </c>
      <c r="G20" s="1314">
        <v>614.5182258064516</v>
      </c>
      <c r="H20" s="1314">
        <v>605.63111111111095</v>
      </c>
      <c r="I20" s="1314">
        <v>603.87904761904792</v>
      </c>
      <c r="J20" s="1314">
        <v>634.70000000000005</v>
      </c>
      <c r="K20" s="1314">
        <v>597.5</v>
      </c>
      <c r="L20" s="1314">
        <v>622.37</v>
      </c>
      <c r="M20" s="1314">
        <v>607.44444444444457</v>
      </c>
      <c r="N20" s="1314">
        <v>608.55899999999997</v>
      </c>
      <c r="O20" s="1314">
        <v>688.05</v>
      </c>
      <c r="P20" s="1314">
        <v>620.38809523809539</v>
      </c>
      <c r="Q20" s="1316">
        <v>577.8552631578948</v>
      </c>
      <c r="R20" s="1316">
        <v>592.63</v>
      </c>
      <c r="S20" s="1316">
        <v>627.52549999999997</v>
      </c>
      <c r="T20" s="1316">
        <v>625.06727272727267</v>
      </c>
      <c r="U20" s="1316">
        <v>614.97</v>
      </c>
      <c r="V20" s="1316">
        <v>605.048</v>
      </c>
      <c r="W20" s="1317">
        <v>602.23</v>
      </c>
    </row>
    <row r="21" spans="1:23">
      <c r="A21" s="1311" t="s">
        <v>813</v>
      </c>
      <c r="B21" s="1314">
        <v>39.672772912876169</v>
      </c>
      <c r="C21" s="1314">
        <v>40.503030835196576</v>
      </c>
      <c r="D21" s="1314">
        <v>45.016925324675334</v>
      </c>
      <c r="E21" s="1314">
        <v>49.688408163265308</v>
      </c>
      <c r="F21" s="1314">
        <v>50.081403508771942</v>
      </c>
      <c r="G21" s="1314">
        <v>50.864838709677407</v>
      </c>
      <c r="H21" s="1314">
        <v>49.254920634920637</v>
      </c>
      <c r="I21" s="1314">
        <v>48.608571428571423</v>
      </c>
      <c r="J21" s="1314">
        <v>48.73</v>
      </c>
      <c r="K21" s="1314">
        <v>45.16</v>
      </c>
      <c r="L21" s="1314">
        <v>45.19</v>
      </c>
      <c r="M21" s="1314">
        <v>47.539444444444442</v>
      </c>
      <c r="N21" s="1314">
        <v>46.753999999999991</v>
      </c>
      <c r="O21" s="1314">
        <v>51.92</v>
      </c>
      <c r="P21" s="1314">
        <v>47.673809523809524</v>
      </c>
      <c r="Q21" s="1316">
        <v>43.46736842105264</v>
      </c>
      <c r="R21" s="1316">
        <v>44.23</v>
      </c>
      <c r="S21" s="1316">
        <v>45.861499999999992</v>
      </c>
      <c r="T21" s="1316">
        <v>45.951818181818176</v>
      </c>
      <c r="U21" s="1316">
        <v>43.8</v>
      </c>
      <c r="V21" s="1316">
        <v>42.406999999999996</v>
      </c>
      <c r="W21" s="1317">
        <v>43.39</v>
      </c>
    </row>
    <row r="22" spans="1:23">
      <c r="A22" s="1311" t="s">
        <v>814</v>
      </c>
      <c r="B22" s="1314">
        <v>255.4338549234582</v>
      </c>
      <c r="C22" s="1314">
        <v>280.58715100121941</v>
      </c>
      <c r="D22" s="1314">
        <v>299.50028805916293</v>
      </c>
      <c r="E22" s="1314">
        <v>317.10285714285726</v>
      </c>
      <c r="F22" s="1314">
        <v>315.24666666666667</v>
      </c>
      <c r="G22" s="1314">
        <v>321.43612903225807</v>
      </c>
      <c r="H22" s="1314">
        <v>314.87587301587291</v>
      </c>
      <c r="I22" s="1314">
        <v>316.74476190476196</v>
      </c>
      <c r="J22" s="1314">
        <v>336.67</v>
      </c>
      <c r="K22" s="1314">
        <v>321.7</v>
      </c>
      <c r="L22" s="1314">
        <v>340.48</v>
      </c>
      <c r="M22" s="1314">
        <v>321.4111111111111</v>
      </c>
      <c r="N22" s="1314">
        <v>322.66550000000001</v>
      </c>
      <c r="O22" s="1314">
        <v>365.86</v>
      </c>
      <c r="P22" s="1314">
        <v>332.50047619047626</v>
      </c>
      <c r="Q22" s="1316">
        <v>311.7752631578947</v>
      </c>
      <c r="R22" s="1316">
        <v>319.97000000000003</v>
      </c>
      <c r="S22" s="1316">
        <v>341.12800000000004</v>
      </c>
      <c r="T22" s="1316">
        <v>343.46909090909094</v>
      </c>
      <c r="U22" s="1316">
        <v>336.89</v>
      </c>
      <c r="V22" s="1316">
        <v>331.42349999999999</v>
      </c>
      <c r="W22" s="1317">
        <v>333.97</v>
      </c>
    </row>
    <row r="23" spans="1:23">
      <c r="A23" s="1311" t="s">
        <v>815</v>
      </c>
      <c r="B23" s="1314">
        <v>72.960378568291617</v>
      </c>
      <c r="C23" s="1314">
        <v>67.565290402583614</v>
      </c>
      <c r="D23" s="1314">
        <v>59.246215608465612</v>
      </c>
      <c r="E23" s="1314">
        <v>49.424040816326539</v>
      </c>
      <c r="F23" s="1314">
        <v>57.141929824561402</v>
      </c>
      <c r="G23" s="1314">
        <v>51.124677419354846</v>
      </c>
      <c r="H23" s="1314">
        <v>49.882063492063487</v>
      </c>
      <c r="I23" s="1314">
        <v>40.309523809523796</v>
      </c>
      <c r="J23" s="1314">
        <v>32.72</v>
      </c>
      <c r="K23" s="1314">
        <v>28.13</v>
      </c>
      <c r="L23" s="1314">
        <v>26.53</v>
      </c>
      <c r="M23" s="1314">
        <v>32.141111111111101</v>
      </c>
      <c r="N23" s="1314">
        <v>31.867500000000007</v>
      </c>
      <c r="O23" s="1314">
        <v>34.18</v>
      </c>
      <c r="P23" s="1314">
        <v>30.829523809523813</v>
      </c>
      <c r="Q23" s="1316">
        <v>27.572105263157891</v>
      </c>
      <c r="R23" s="1316">
        <v>26.04</v>
      </c>
      <c r="S23" s="1316">
        <v>27.322000000000003</v>
      </c>
      <c r="T23" s="1316">
        <v>26.352727272727272</v>
      </c>
      <c r="U23" s="1316">
        <v>25.98</v>
      </c>
      <c r="V23" s="1316">
        <v>25.423500000000001</v>
      </c>
      <c r="W23" s="1317">
        <v>24.92</v>
      </c>
    </row>
    <row r="24" spans="1:23">
      <c r="A24" s="1311" t="s">
        <v>816</v>
      </c>
      <c r="B24" s="1314">
        <v>37.691024165045903</v>
      </c>
      <c r="C24" s="1314">
        <v>40.207706315044568</v>
      </c>
      <c r="D24" s="1314">
        <v>40.125121091871073</v>
      </c>
      <c r="E24" s="1314">
        <v>37.703020408163276</v>
      </c>
      <c r="F24" s="1314">
        <v>37.163859649122813</v>
      </c>
      <c r="G24" s="1314">
        <v>37.876935483870973</v>
      </c>
      <c r="H24" s="1314">
        <v>37.610476190476184</v>
      </c>
      <c r="I24" s="1314">
        <v>38.112222222222229</v>
      </c>
      <c r="J24" s="1314">
        <v>39.119999999999997</v>
      </c>
      <c r="K24" s="1314">
        <v>37.64</v>
      </c>
      <c r="L24" s="1314">
        <v>47.02</v>
      </c>
      <c r="M24" s="1314">
        <v>38.407222222222217</v>
      </c>
      <c r="N24" s="1314">
        <v>38.509499999999996</v>
      </c>
      <c r="O24" s="1314">
        <v>40.44</v>
      </c>
      <c r="P24" s="1314">
        <v>36.325714285714284</v>
      </c>
      <c r="Q24" s="1316">
        <v>35.134736842105269</v>
      </c>
      <c r="R24" s="1316">
        <v>41.07</v>
      </c>
      <c r="S24" s="1316">
        <v>47.047500000000007</v>
      </c>
      <c r="T24" s="1316">
        <v>46.645000000000003</v>
      </c>
      <c r="U24" s="1316">
        <v>47.38</v>
      </c>
      <c r="V24" s="1316">
        <v>47.095500000000001</v>
      </c>
      <c r="W24" s="1317">
        <v>46.2</v>
      </c>
    </row>
    <row r="25" spans="1:23">
      <c r="A25" s="1311" t="s">
        <v>817</v>
      </c>
      <c r="B25" s="1314">
        <v>5.0175450258276344</v>
      </c>
      <c r="C25" s="1314">
        <v>5.4894055491796605</v>
      </c>
      <c r="D25" s="1314">
        <v>5.364477873977874</v>
      </c>
      <c r="E25" s="1314">
        <v>5.0341632653061081</v>
      </c>
      <c r="F25" s="1314">
        <v>4.9687719298245607</v>
      </c>
      <c r="G25" s="1314">
        <v>5.0675806451612919</v>
      </c>
      <c r="H25" s="1314">
        <v>5.0250793650793648</v>
      </c>
      <c r="I25" s="1314">
        <v>5.0695238095238073</v>
      </c>
      <c r="J25" s="1314">
        <v>5.17</v>
      </c>
      <c r="K25" s="1314">
        <v>5.43</v>
      </c>
      <c r="L25" s="1314">
        <v>5.85</v>
      </c>
      <c r="M25" s="1314">
        <v>5.1138888888888898</v>
      </c>
      <c r="N25" s="1314">
        <v>5.1239999999999997</v>
      </c>
      <c r="O25" s="1314">
        <v>5.27</v>
      </c>
      <c r="P25" s="1314">
        <v>5.4085714285714284</v>
      </c>
      <c r="Q25" s="1316">
        <v>5.2994736842105254</v>
      </c>
      <c r="R25" s="1316">
        <v>5.56</v>
      </c>
      <c r="S25" s="1316">
        <v>5.9040000000000008</v>
      </c>
      <c r="T25" s="1316">
        <v>5.7881818181818181</v>
      </c>
      <c r="U25" s="1316">
        <v>5.86</v>
      </c>
      <c r="V25" s="1316">
        <v>5.7734999999999985</v>
      </c>
      <c r="W25" s="1317">
        <v>5.52</v>
      </c>
    </row>
    <row r="26" spans="1:23">
      <c r="A26" s="1311" t="s">
        <v>818</v>
      </c>
      <c r="B26" s="1314">
        <v>20.594830222515004</v>
      </c>
      <c r="C26" s="1314">
        <v>21.898201928375542</v>
      </c>
      <c r="D26" s="1314">
        <v>24.032258778258772</v>
      </c>
      <c r="E26" s="1314">
        <v>24.217183673469385</v>
      </c>
      <c r="F26" s="1314">
        <v>24.128771929824559</v>
      </c>
      <c r="G26" s="1314">
        <v>24.141451612903225</v>
      </c>
      <c r="H26" s="1314">
        <v>24.049682539682536</v>
      </c>
      <c r="I26" s="1314">
        <v>24.539206349206353</v>
      </c>
      <c r="J26" s="1314">
        <v>25.26</v>
      </c>
      <c r="K26" s="1314">
        <v>23.6</v>
      </c>
      <c r="L26" s="1314">
        <v>24.71</v>
      </c>
      <c r="M26" s="1314">
        <v>24.256111111111114</v>
      </c>
      <c r="N26" s="1314">
        <v>24.295499999999997</v>
      </c>
      <c r="O26" s="1314">
        <v>27.22</v>
      </c>
      <c r="P26" s="1314">
        <v>24.699523809523807</v>
      </c>
      <c r="Q26" s="1316">
        <v>22.82</v>
      </c>
      <c r="R26" s="1316">
        <v>23.22</v>
      </c>
      <c r="S26" s="1316">
        <v>24.800999999999995</v>
      </c>
      <c r="T26" s="1316">
        <v>24.728636363636362</v>
      </c>
      <c r="U26" s="1316">
        <v>24.61</v>
      </c>
      <c r="V26" s="1316">
        <v>24.454999999999998</v>
      </c>
      <c r="W26" s="1317">
        <v>24.2</v>
      </c>
    </row>
    <row r="27" spans="1:23">
      <c r="A27" s="1311" t="s">
        <v>819</v>
      </c>
      <c r="B27" s="1314">
        <v>12.681847648325908</v>
      </c>
      <c r="C27" s="1314">
        <v>14.866335066867743</v>
      </c>
      <c r="D27" s="1314">
        <v>15.339846741221741</v>
      </c>
      <c r="E27" s="1314">
        <v>15.646938775510204</v>
      </c>
      <c r="F27" s="1314">
        <v>15.021754385964911</v>
      </c>
      <c r="G27" s="1314">
        <v>15.540000000000001</v>
      </c>
      <c r="H27" s="1314">
        <v>15.837619047619047</v>
      </c>
      <c r="I27" s="1314">
        <v>16.127142857142861</v>
      </c>
      <c r="J27" s="1314">
        <v>15.86</v>
      </c>
      <c r="K27" s="1314">
        <v>15.03</v>
      </c>
      <c r="L27" s="1314">
        <v>13.61</v>
      </c>
      <c r="M27" s="1314">
        <v>15.443888888888889</v>
      </c>
      <c r="N27" s="1314">
        <v>15.270000000000001</v>
      </c>
      <c r="O27" s="1314">
        <v>16.87</v>
      </c>
      <c r="P27" s="1314">
        <v>15.449047619047619</v>
      </c>
      <c r="Q27" s="1316">
        <v>14.623684210526317</v>
      </c>
      <c r="R27" s="1316">
        <v>14.99</v>
      </c>
      <c r="S27" s="1316">
        <v>15.1815</v>
      </c>
      <c r="T27" s="1316">
        <v>12.878636363636366</v>
      </c>
      <c r="U27" s="1316">
        <v>12.9</v>
      </c>
      <c r="V27" s="1316">
        <v>12.829500000000001</v>
      </c>
      <c r="W27" s="1317">
        <v>12.58</v>
      </c>
    </row>
    <row r="28" spans="1:23">
      <c r="A28" s="1311" t="s">
        <v>820</v>
      </c>
      <c r="B28" s="1314">
        <v>42.360037068406641</v>
      </c>
      <c r="C28" s="1314">
        <v>43.529705347273101</v>
      </c>
      <c r="D28" s="1314">
        <v>44.014461580086575</v>
      </c>
      <c r="E28" s="1314">
        <v>49.612816326530606</v>
      </c>
      <c r="F28" s="1314">
        <v>49.336666666666666</v>
      </c>
      <c r="G28" s="1314">
        <v>51.135161290322593</v>
      </c>
      <c r="H28" s="1314">
        <v>48.63174603174604</v>
      </c>
      <c r="I28" s="1314">
        <v>49.345555555555556</v>
      </c>
      <c r="J28" s="1314">
        <v>51.42</v>
      </c>
      <c r="K28" s="1314">
        <v>47.26</v>
      </c>
      <c r="L28" s="1314">
        <v>47.71</v>
      </c>
      <c r="M28" s="1314">
        <v>49.131111111111117</v>
      </c>
      <c r="N28" s="1314">
        <v>48.951000000000001</v>
      </c>
      <c r="O28" s="1314">
        <v>56.18</v>
      </c>
      <c r="P28" s="1314">
        <v>51.172380952380955</v>
      </c>
      <c r="Q28" s="1314">
        <v>44.906315789473688</v>
      </c>
      <c r="R28" s="1314">
        <v>45.55</v>
      </c>
      <c r="S28" s="1314">
        <v>47.563499999999998</v>
      </c>
      <c r="T28" s="1314">
        <v>48.973181818181821</v>
      </c>
      <c r="U28" s="1314">
        <v>46.57</v>
      </c>
      <c r="V28" s="1314">
        <v>44.60349999999999</v>
      </c>
      <c r="W28" s="1315">
        <v>45.64</v>
      </c>
    </row>
    <row r="29" spans="1:23">
      <c r="A29" s="1311" t="s">
        <v>821</v>
      </c>
      <c r="B29" s="1314">
        <v>26.113852379906728</v>
      </c>
      <c r="C29" s="1314">
        <v>26.522559862950796</v>
      </c>
      <c r="D29" s="1314">
        <v>25.210597222222209</v>
      </c>
      <c r="E29" s="1314">
        <v>28.88551020408164</v>
      </c>
      <c r="F29" s="1314">
        <v>28.076315789473689</v>
      </c>
      <c r="G29" s="1314">
        <v>30.325645161290318</v>
      </c>
      <c r="H29" s="1314">
        <v>29.145714285714288</v>
      </c>
      <c r="I29" s="1314">
        <v>27.940158730158728</v>
      </c>
      <c r="J29" s="1314">
        <v>29.87</v>
      </c>
      <c r="K29" s="1314">
        <v>28.56</v>
      </c>
      <c r="L29" s="1314">
        <v>27.97</v>
      </c>
      <c r="M29" s="1314">
        <v>28.016666666666666</v>
      </c>
      <c r="N29" s="1314">
        <v>28.529500000000002</v>
      </c>
      <c r="O29" s="1314">
        <v>33.049999999999997</v>
      </c>
      <c r="P29" s="1314">
        <v>30.398571428571422</v>
      </c>
      <c r="Q29" s="1314">
        <v>27.11684210526316</v>
      </c>
      <c r="R29" s="1314">
        <v>28.06</v>
      </c>
      <c r="S29" s="1314">
        <v>28.282499999999999</v>
      </c>
      <c r="T29" s="1314">
        <v>28.502272727272722</v>
      </c>
      <c r="U29" s="1314">
        <v>27.15</v>
      </c>
      <c r="V29" s="1314">
        <v>26.1175</v>
      </c>
      <c r="W29" s="1315">
        <v>26.43</v>
      </c>
    </row>
    <row r="30" spans="1:23">
      <c r="A30" s="1311" t="s">
        <v>822</v>
      </c>
      <c r="B30" s="1314">
        <v>95.472808444172585</v>
      </c>
      <c r="C30" s="1314">
        <v>99.725764434530518</v>
      </c>
      <c r="D30" s="1314">
        <v>106.10990319865334</v>
      </c>
      <c r="E30" s="1314">
        <v>110.44538775510196</v>
      </c>
      <c r="F30" s="1314">
        <v>111.54035087719296</v>
      </c>
      <c r="G30" s="1314">
        <v>113.88</v>
      </c>
      <c r="H30" s="1314">
        <v>109.99730158730161</v>
      </c>
      <c r="I30" s="1314">
        <v>106.52269841269842</v>
      </c>
      <c r="J30" s="1314">
        <v>110.59</v>
      </c>
      <c r="K30" s="1314">
        <v>101.73</v>
      </c>
      <c r="L30" s="1314">
        <v>101.12</v>
      </c>
      <c r="M30" s="1314">
        <v>107.96722222222223</v>
      </c>
      <c r="N30" s="1314">
        <v>108.36900000000003</v>
      </c>
      <c r="O30" s="1314">
        <v>115.42</v>
      </c>
      <c r="P30" s="1314">
        <v>105.92380952380951</v>
      </c>
      <c r="Q30" s="1314">
        <v>98.012631578947392</v>
      </c>
      <c r="R30" s="1314">
        <v>100.95</v>
      </c>
      <c r="S30" s="1314">
        <v>101.78249999999998</v>
      </c>
      <c r="T30" s="1314">
        <v>102.04363636363637</v>
      </c>
      <c r="U30" s="1314">
        <v>99.59</v>
      </c>
      <c r="V30" s="1314">
        <v>96.400999999999996</v>
      </c>
      <c r="W30" s="1315">
        <v>100.52</v>
      </c>
    </row>
    <row r="31" spans="1:23">
      <c r="A31" s="1311" t="s">
        <v>823</v>
      </c>
      <c r="B31" s="1314">
        <v>12.765032964217751</v>
      </c>
      <c r="C31" s="1314">
        <v>13.188343401832688</v>
      </c>
      <c r="D31" s="1314">
        <v>13.424328463203464</v>
      </c>
      <c r="E31" s="1314">
        <v>14.07730612244897</v>
      </c>
      <c r="F31" s="1314">
        <v>14.037368421052633</v>
      </c>
      <c r="G31" s="1314">
        <v>14.558709677419357</v>
      </c>
      <c r="H31" s="1314">
        <v>14.202539682539681</v>
      </c>
      <c r="I31" s="1314">
        <v>13.514444444444443</v>
      </c>
      <c r="J31" s="1314">
        <v>14.04</v>
      </c>
      <c r="K31" s="1314">
        <v>12.28</v>
      </c>
      <c r="L31" s="1314">
        <v>11.91</v>
      </c>
      <c r="M31" s="1314">
        <v>13.698333333333334</v>
      </c>
      <c r="N31" s="1314">
        <v>13.827000000000002</v>
      </c>
      <c r="O31" s="1314">
        <v>14.6</v>
      </c>
      <c r="P31" s="1314">
        <v>13.140952380952379</v>
      </c>
      <c r="Q31" s="1314">
        <v>11.860000000000001</v>
      </c>
      <c r="R31" s="1314">
        <v>11.82</v>
      </c>
      <c r="S31" s="1314">
        <v>12.036</v>
      </c>
      <c r="T31" s="1314">
        <v>11.998181818181818</v>
      </c>
      <c r="U31" s="1314">
        <v>11.71</v>
      </c>
      <c r="V31" s="1314">
        <v>11.090999999999999</v>
      </c>
      <c r="W31" s="1315">
        <v>11.59</v>
      </c>
    </row>
    <row r="32" spans="1:23">
      <c r="A32" s="1311" t="s">
        <v>824</v>
      </c>
      <c r="B32" s="1314">
        <v>94.724234448522495</v>
      </c>
      <c r="C32" s="1314">
        <v>97.227572083545326</v>
      </c>
      <c r="D32" s="1314">
        <v>80.687208694083708</v>
      </c>
      <c r="E32" s="1314">
        <v>79.110489795918298</v>
      </c>
      <c r="F32" s="1314">
        <v>76.841052631578918</v>
      </c>
      <c r="G32" s="1314">
        <v>80.704838709677432</v>
      </c>
      <c r="H32" s="1314">
        <v>81.620634920634927</v>
      </c>
      <c r="I32" s="1314">
        <v>77.08460317460316</v>
      </c>
      <c r="J32" s="1314">
        <v>87.14</v>
      </c>
      <c r="K32" s="1314">
        <v>90.47</v>
      </c>
      <c r="L32" s="1314">
        <v>90.75</v>
      </c>
      <c r="M32" s="1314">
        <v>78.391111111111101</v>
      </c>
      <c r="N32" s="1314">
        <v>83.444500000000019</v>
      </c>
      <c r="O32" s="1314">
        <v>99.31</v>
      </c>
      <c r="P32" s="1314">
        <v>95.981428571428552</v>
      </c>
      <c r="Q32" s="1314">
        <v>86.970526315789471</v>
      </c>
      <c r="R32" s="1314">
        <v>88.24</v>
      </c>
      <c r="S32" s="1314">
        <v>88.643499999999989</v>
      </c>
      <c r="T32" s="1314">
        <v>92.151363636363641</v>
      </c>
      <c r="U32" s="1314">
        <v>91.25</v>
      </c>
      <c r="V32" s="1314">
        <v>89.718499999999992</v>
      </c>
      <c r="W32" s="1315">
        <v>87.93</v>
      </c>
    </row>
    <row r="33" spans="1:23">
      <c r="A33" s="1311" t="s">
        <v>825</v>
      </c>
      <c r="B33" s="1314">
        <v>85.425271848924012</v>
      </c>
      <c r="C33" s="1314">
        <v>92.43571464658605</v>
      </c>
      <c r="D33" s="1314">
        <v>98.37324122174121</v>
      </c>
      <c r="E33" s="1314">
        <v>102.83624489795919</v>
      </c>
      <c r="F33" s="1314">
        <v>103.36140350877191</v>
      </c>
      <c r="G33" s="1314">
        <v>103.79016129032259</v>
      </c>
      <c r="H33" s="1314">
        <v>101.49269841269842</v>
      </c>
      <c r="I33" s="1314">
        <v>102.76587301587301</v>
      </c>
      <c r="J33" s="1314">
        <v>108.64</v>
      </c>
      <c r="K33" s="1314">
        <v>101.89</v>
      </c>
      <c r="L33" s="1314">
        <v>106.15</v>
      </c>
      <c r="M33" s="1314">
        <v>103.60666666666668</v>
      </c>
      <c r="N33" s="1314">
        <v>103.804</v>
      </c>
      <c r="O33" s="1314">
        <v>118.49</v>
      </c>
      <c r="P33" s="1314">
        <v>106.44619047619047</v>
      </c>
      <c r="Q33" s="1314">
        <v>98.348421052631565</v>
      </c>
      <c r="R33" s="1314">
        <v>100.59</v>
      </c>
      <c r="S33" s="1314">
        <v>107.29300000000001</v>
      </c>
      <c r="T33" s="1314">
        <v>106.39318181818184</v>
      </c>
      <c r="U33" s="1314">
        <v>104.86</v>
      </c>
      <c r="V33" s="1314">
        <v>100.842</v>
      </c>
      <c r="W33" s="1315">
        <v>100.47</v>
      </c>
    </row>
    <row r="34" spans="1:23">
      <c r="A34" s="1311" t="s">
        <v>826</v>
      </c>
      <c r="B34" s="1314">
        <v>43.983068184432312</v>
      </c>
      <c r="C34" s="1314">
        <v>48.850231924168327</v>
      </c>
      <c r="D34" s="1314">
        <v>53.244990800865814</v>
      </c>
      <c r="E34" s="1314">
        <v>54.811265306122422</v>
      </c>
      <c r="F34" s="1314">
        <v>54.111403508771929</v>
      </c>
      <c r="G34" s="1314">
        <v>55.161612903225809</v>
      </c>
      <c r="H34" s="1314">
        <v>54.733650793650781</v>
      </c>
      <c r="I34" s="1314">
        <v>55.177301587301571</v>
      </c>
      <c r="J34" s="1314">
        <v>58.31</v>
      </c>
      <c r="K34" s="1314">
        <v>56.4</v>
      </c>
      <c r="L34" s="1314">
        <v>60.58</v>
      </c>
      <c r="M34" s="1314">
        <v>55.665555555555549</v>
      </c>
      <c r="N34" s="1314">
        <v>55.704499999999996</v>
      </c>
      <c r="O34" s="1314">
        <v>63.56</v>
      </c>
      <c r="P34" s="1314">
        <v>57.819523809523808</v>
      </c>
      <c r="Q34" s="1314">
        <v>54.874210526315785</v>
      </c>
      <c r="R34" s="1314">
        <v>56.36</v>
      </c>
      <c r="S34" s="1314">
        <v>60.654500000000006</v>
      </c>
      <c r="T34" s="1314">
        <v>60.495000000000012</v>
      </c>
      <c r="U34" s="1314">
        <v>60.59</v>
      </c>
      <c r="V34" s="1314">
        <v>60.191500000000005</v>
      </c>
      <c r="W34" s="1315">
        <v>59.22</v>
      </c>
    </row>
    <row r="35" spans="1:23">
      <c r="A35" s="1311" t="s">
        <v>827</v>
      </c>
      <c r="B35" s="1314">
        <v>7.15454310182571</v>
      </c>
      <c r="C35" s="1314">
        <v>7.9905820200106943</v>
      </c>
      <c r="D35" s="1314">
        <v>8.4849237012987029</v>
      </c>
      <c r="E35" s="1314">
        <v>8.4899183673469434</v>
      </c>
      <c r="F35" s="1314">
        <v>8.0435087719298242</v>
      </c>
      <c r="G35" s="1314">
        <v>8.238548387096774</v>
      </c>
      <c r="H35" s="1314">
        <v>8.6874603174603156</v>
      </c>
      <c r="I35" s="1314">
        <v>8.943650793650793</v>
      </c>
      <c r="J35" s="1314">
        <v>9.4</v>
      </c>
      <c r="K35" s="1314">
        <v>9.86</v>
      </c>
      <c r="L35" s="1314">
        <v>11.73</v>
      </c>
      <c r="M35" s="1314">
        <v>9.0549999999999997</v>
      </c>
      <c r="N35" s="1314">
        <v>9.0905000000000005</v>
      </c>
      <c r="O35" s="1314">
        <v>10.050000000000001</v>
      </c>
      <c r="P35" s="1314">
        <v>9.635238095238094</v>
      </c>
      <c r="Q35" s="1314">
        <v>9.4826315789473679</v>
      </c>
      <c r="R35" s="1314">
        <v>10.41</v>
      </c>
      <c r="S35" s="1314">
        <v>11.6835</v>
      </c>
      <c r="T35" s="1314">
        <v>11.80681818181818</v>
      </c>
      <c r="U35" s="1314">
        <v>11.7</v>
      </c>
      <c r="V35" s="1314">
        <v>11.785500000000001</v>
      </c>
      <c r="W35" s="1315">
        <v>11.83</v>
      </c>
    </row>
    <row r="36" spans="1:23">
      <c r="A36" s="1311" t="s">
        <v>828</v>
      </c>
      <c r="B36" s="1314">
        <v>4.2776689618754835</v>
      </c>
      <c r="C36" s="1314">
        <v>4.354987220798451</v>
      </c>
      <c r="D36" s="1314">
        <v>4.1159467893217885</v>
      </c>
      <c r="E36" s="1314">
        <v>4.022163265306121</v>
      </c>
      <c r="F36" s="1314">
        <v>4.0031578947368418</v>
      </c>
      <c r="G36" s="1314">
        <v>4.0703225806451631</v>
      </c>
      <c r="H36" s="1314">
        <v>4.0049206349206345</v>
      </c>
      <c r="I36" s="1314">
        <v>4.0092063492063499</v>
      </c>
      <c r="J36" s="1314">
        <v>4.17</v>
      </c>
      <c r="K36" s="1314">
        <v>3.98</v>
      </c>
      <c r="L36" s="1314">
        <v>4.3499999999999996</v>
      </c>
      <c r="M36" s="1314">
        <v>4.0144444444444431</v>
      </c>
      <c r="N36" s="1314">
        <v>4.0145</v>
      </c>
      <c r="O36" s="1314">
        <v>4.49</v>
      </c>
      <c r="P36" s="1314">
        <v>4.0109523809523822</v>
      </c>
      <c r="Q36" s="1316">
        <v>3.8778947368421055</v>
      </c>
      <c r="R36" s="1316">
        <v>4.05</v>
      </c>
      <c r="S36" s="1316">
        <v>4.3694999999999995</v>
      </c>
      <c r="T36" s="1316">
        <v>4.3545454545454545</v>
      </c>
      <c r="U36" s="1316">
        <v>4.34</v>
      </c>
      <c r="V36" s="1316">
        <v>4.2679999999999989</v>
      </c>
      <c r="W36" s="1317">
        <v>4.16</v>
      </c>
    </row>
    <row r="37" spans="1:23">
      <c r="A37" s="1311" t="s">
        <v>829</v>
      </c>
      <c r="B37" s="1314">
        <v>169.27170076541816</v>
      </c>
      <c r="C37" s="1314">
        <v>183.26201478457338</v>
      </c>
      <c r="D37" s="1314">
        <v>169.9379134199132</v>
      </c>
      <c r="E37" s="1314">
        <v>168.25526530612237</v>
      </c>
      <c r="F37" s="1314">
        <v>162.02877192982461</v>
      </c>
      <c r="G37" s="1314">
        <v>167.94096774193545</v>
      </c>
      <c r="H37" s="1314">
        <v>169.45444444444445</v>
      </c>
      <c r="I37" s="1314">
        <v>172.9988888888889</v>
      </c>
      <c r="J37" s="1314">
        <v>163.98</v>
      </c>
      <c r="K37" s="1314">
        <v>134.30000000000001</v>
      </c>
      <c r="L37" s="1314">
        <v>186.07</v>
      </c>
      <c r="M37" s="1314">
        <v>168.01166666666663</v>
      </c>
      <c r="N37" s="1314">
        <v>167.41549999999998</v>
      </c>
      <c r="O37" s="1314">
        <v>156.53</v>
      </c>
      <c r="P37" s="1314">
        <v>138.93952380952379</v>
      </c>
      <c r="Q37" s="1316">
        <v>130.09736842105266</v>
      </c>
      <c r="R37" s="1316">
        <v>133.5</v>
      </c>
      <c r="S37" s="1316">
        <v>180.28899999999999</v>
      </c>
      <c r="T37" s="1316">
        <v>188.52500000000001</v>
      </c>
      <c r="U37" s="1316">
        <v>188.86</v>
      </c>
      <c r="V37" s="1316">
        <v>186.84299999999996</v>
      </c>
      <c r="W37" s="1317">
        <v>184.11</v>
      </c>
    </row>
    <row r="38" spans="1:23">
      <c r="A38" s="1311" t="s">
        <v>830</v>
      </c>
      <c r="B38" s="1314">
        <v>15.865120637011941</v>
      </c>
      <c r="C38" s="1314">
        <v>16.698910573583849</v>
      </c>
      <c r="D38" s="1314">
        <v>17.833902898027908</v>
      </c>
      <c r="E38" s="1314">
        <v>19.662000000000006</v>
      </c>
      <c r="F38" s="1314">
        <v>19.437192982456143</v>
      </c>
      <c r="G38" s="1314">
        <v>20.119516129032252</v>
      </c>
      <c r="H38" s="1314">
        <v>19.700793650793649</v>
      </c>
      <c r="I38" s="1314">
        <v>19.376349206349204</v>
      </c>
      <c r="J38" s="1314">
        <v>20.74</v>
      </c>
      <c r="K38" s="1314">
        <v>19.190000000000001</v>
      </c>
      <c r="L38" s="1314">
        <v>19.510000000000002</v>
      </c>
      <c r="M38" s="1314">
        <v>20.082777777777778</v>
      </c>
      <c r="N38" s="1314">
        <v>20.186</v>
      </c>
      <c r="O38" s="1314">
        <v>21.94</v>
      </c>
      <c r="P38" s="1314">
        <v>20.143333333333334</v>
      </c>
      <c r="Q38" s="1316">
        <v>18.429999999999996</v>
      </c>
      <c r="R38" s="1316">
        <v>18.95</v>
      </c>
      <c r="S38" s="1316">
        <v>19.734999999999996</v>
      </c>
      <c r="T38" s="1316">
        <v>19.610454545454548</v>
      </c>
      <c r="U38" s="1316">
        <v>19.2</v>
      </c>
      <c r="V38" s="1316">
        <v>18.9115</v>
      </c>
      <c r="W38" s="1317">
        <v>19.37</v>
      </c>
    </row>
    <row r="39" spans="1:23">
      <c r="A39" s="1311" t="s">
        <v>831</v>
      </c>
      <c r="B39" s="1314">
        <v>203.56736215937846</v>
      </c>
      <c r="C39" s="1314">
        <v>226.08720266808621</v>
      </c>
      <c r="D39" s="1314">
        <v>243.92598003848008</v>
      </c>
      <c r="E39" s="1314">
        <v>251.63853061224475</v>
      </c>
      <c r="F39" s="1314">
        <v>247.90526315789464</v>
      </c>
      <c r="G39" s="1314">
        <v>253.00258064516123</v>
      </c>
      <c r="H39" s="1314">
        <v>251.45238095238099</v>
      </c>
      <c r="I39" s="1314">
        <v>253.86000000000007</v>
      </c>
      <c r="J39" s="1314">
        <v>268.81</v>
      </c>
      <c r="K39" s="1314">
        <v>261.36</v>
      </c>
      <c r="L39" s="1314">
        <v>280.81</v>
      </c>
      <c r="M39" s="1314">
        <v>256.15055555555557</v>
      </c>
      <c r="N39" s="1314">
        <v>256.58100000000002</v>
      </c>
      <c r="O39" s="1314">
        <v>293.66000000000003</v>
      </c>
      <c r="P39" s="1314">
        <v>267.74761904761903</v>
      </c>
      <c r="Q39" s="1316">
        <v>254.3910526315789</v>
      </c>
      <c r="R39" s="1316">
        <v>261.27999999999997</v>
      </c>
      <c r="S39" s="1316">
        <v>281.2045</v>
      </c>
      <c r="T39" s="1316">
        <v>280.36772727272722</v>
      </c>
      <c r="U39" s="1316">
        <v>280.89999999999998</v>
      </c>
      <c r="V39" s="1316">
        <v>279.06150000000002</v>
      </c>
      <c r="W39" s="1317">
        <v>273.52999999999997</v>
      </c>
    </row>
    <row r="40" spans="1:23">
      <c r="A40" s="1311" t="s">
        <v>832</v>
      </c>
      <c r="B40" s="1314">
        <v>5.0408357043520082</v>
      </c>
      <c r="C40" s="1314">
        <v>5.4343434913040172</v>
      </c>
      <c r="D40" s="1314">
        <v>5.5735337301587302</v>
      </c>
      <c r="E40" s="1314">
        <v>5.7631020408163325</v>
      </c>
      <c r="F40" s="1314">
        <v>5.758596491228066</v>
      </c>
      <c r="G40" s="1314">
        <v>5.8080645161290345</v>
      </c>
      <c r="H40" s="1314">
        <v>5.7468253968253968</v>
      </c>
      <c r="I40" s="1314">
        <v>5.7392063492063485</v>
      </c>
      <c r="J40" s="1314">
        <v>6.05</v>
      </c>
      <c r="K40" s="1314">
        <v>5.74</v>
      </c>
      <c r="L40" s="1314">
        <v>5.96</v>
      </c>
      <c r="M40" s="1314">
        <v>5.8255555555555549</v>
      </c>
      <c r="N40" s="1314">
        <v>5.7969999999999988</v>
      </c>
      <c r="O40" s="1314">
        <v>6.53</v>
      </c>
      <c r="P40" s="1314">
        <v>5.9561904761904758</v>
      </c>
      <c r="Q40" s="1316">
        <v>5.5747368421052634</v>
      </c>
      <c r="R40" s="1316">
        <v>5.67</v>
      </c>
      <c r="S40" s="1316">
        <v>5.9825000000000017</v>
      </c>
      <c r="T40" s="1316">
        <v>5.9677272727272728</v>
      </c>
      <c r="U40" s="1316">
        <v>5.93</v>
      </c>
      <c r="V40" s="1316">
        <v>5.7459999999999996</v>
      </c>
      <c r="W40" s="1317">
        <v>5.67</v>
      </c>
    </row>
    <row r="41" spans="1:23">
      <c r="A41" s="1311" t="s">
        <v>833</v>
      </c>
      <c r="B41" s="1314">
        <v>10.663374307254742</v>
      </c>
      <c r="C41" s="1314">
        <v>12.335020555680842</v>
      </c>
      <c r="D41" s="1314">
        <v>13.204213504088514</v>
      </c>
      <c r="E41" s="1314">
        <v>13.326571428571441</v>
      </c>
      <c r="F41" s="1314">
        <v>13.88508771929825</v>
      </c>
      <c r="G41" s="1314">
        <v>13.665483870967748</v>
      </c>
      <c r="H41" s="1314">
        <v>12.934126984126982</v>
      </c>
      <c r="I41" s="1314">
        <v>12.880158730158731</v>
      </c>
      <c r="J41" s="1314">
        <v>12.880158730158731</v>
      </c>
      <c r="K41" s="1314">
        <v>12.880158730158731</v>
      </c>
      <c r="L41" s="1314">
        <v>13.08</v>
      </c>
      <c r="M41" s="1314">
        <v>12.927</v>
      </c>
      <c r="N41" s="1314">
        <v>12.927</v>
      </c>
      <c r="O41" s="1314">
        <v>12.927</v>
      </c>
      <c r="P41" s="1314">
        <v>12.927</v>
      </c>
      <c r="Q41" s="1316">
        <v>12.927</v>
      </c>
      <c r="R41" s="1316">
        <v>12.927</v>
      </c>
      <c r="S41" s="1316">
        <v>12.927</v>
      </c>
      <c r="T41" s="1316">
        <v>13.267727272727274</v>
      </c>
      <c r="U41" s="1316">
        <v>12.86</v>
      </c>
      <c r="V41" s="1316">
        <v>12.4655</v>
      </c>
      <c r="W41" s="1317">
        <v>12.71</v>
      </c>
    </row>
    <row r="42" spans="1:23">
      <c r="A42" s="1311" t="s">
        <v>834</v>
      </c>
      <c r="B42" s="1314">
        <v>17.930073919840222</v>
      </c>
      <c r="C42" s="1314">
        <v>19.880730220328203</v>
      </c>
      <c r="D42" s="1314">
        <v>19.327026515151523</v>
      </c>
      <c r="E42" s="1314">
        <v>21.023877551020416</v>
      </c>
      <c r="F42" s="1314">
        <v>20.672280701754385</v>
      </c>
      <c r="G42" s="1314">
        <v>21.391290322580652</v>
      </c>
      <c r="H42" s="1314">
        <v>21.281428571428577</v>
      </c>
      <c r="I42" s="1314">
        <v>20.722857142857155</v>
      </c>
      <c r="J42" s="1314">
        <v>22.18</v>
      </c>
      <c r="K42" s="1314">
        <v>22.12</v>
      </c>
      <c r="L42" s="1314">
        <v>23.5</v>
      </c>
      <c r="M42" s="1314">
        <v>21.178333333333331</v>
      </c>
      <c r="N42" s="1314">
        <v>21.231000000000002</v>
      </c>
      <c r="O42" s="1314">
        <v>24.14</v>
      </c>
      <c r="P42" s="1314">
        <v>22.636666666666663</v>
      </c>
      <c r="Q42" s="1316">
        <v>21.495789473684205</v>
      </c>
      <c r="R42" s="1316">
        <v>22.16</v>
      </c>
      <c r="S42" s="1316">
        <v>23.216499999999996</v>
      </c>
      <c r="T42" s="1316">
        <v>23.568181818181817</v>
      </c>
      <c r="U42" s="1316">
        <v>23.69</v>
      </c>
      <c r="V42" s="1316">
        <v>23.613</v>
      </c>
      <c r="W42" s="1317">
        <v>23.8</v>
      </c>
    </row>
    <row r="43" spans="1:23">
      <c r="A43" s="1311" t="s">
        <v>835</v>
      </c>
      <c r="B43" s="1314">
        <v>8.4531974977518463</v>
      </c>
      <c r="C43" s="1314">
        <v>9.1108104179887039</v>
      </c>
      <c r="D43" s="1314">
        <v>9.8389598364598339</v>
      </c>
      <c r="E43" s="1314">
        <v>10.141632653061212</v>
      </c>
      <c r="F43" s="1314">
        <v>9.9947368421052598</v>
      </c>
      <c r="G43" s="1314">
        <v>10.206451612903228</v>
      </c>
      <c r="H43" s="1314">
        <v>10.128571428571439</v>
      </c>
      <c r="I43" s="1314">
        <v>10.223809523809514</v>
      </c>
      <c r="J43" s="1314">
        <v>10.83</v>
      </c>
      <c r="K43" s="1314">
        <v>10.54</v>
      </c>
      <c r="L43" s="1314">
        <v>11.32</v>
      </c>
      <c r="M43" s="1314">
        <v>10.31666666666667</v>
      </c>
      <c r="N43" s="1314">
        <v>10.339999999999998</v>
      </c>
      <c r="O43" s="1314">
        <v>11.84</v>
      </c>
      <c r="P43" s="1314">
        <v>10.799999999999997</v>
      </c>
      <c r="Q43" s="1316">
        <v>10.247368421052633</v>
      </c>
      <c r="R43" s="1316">
        <v>10.54</v>
      </c>
      <c r="S43" s="1316">
        <v>11.335000000000003</v>
      </c>
      <c r="T43" s="1316">
        <v>11.286363636363639</v>
      </c>
      <c r="U43" s="1316">
        <v>11.33</v>
      </c>
      <c r="V43" s="1316">
        <v>11.26</v>
      </c>
      <c r="W43" s="1317">
        <v>11.04</v>
      </c>
    </row>
    <row r="44" spans="1:23">
      <c r="A44" s="1318"/>
      <c r="B44" s="1319"/>
      <c r="C44" s="1319"/>
      <c r="D44" s="1319"/>
      <c r="E44" s="1319"/>
      <c r="F44" s="1319"/>
      <c r="G44" s="1319"/>
      <c r="H44" s="1319"/>
      <c r="I44" s="1319"/>
      <c r="J44" s="1319"/>
      <c r="K44" s="1319"/>
      <c r="L44" s="1319"/>
      <c r="M44" s="1319"/>
      <c r="N44" s="1319"/>
      <c r="O44" s="1319"/>
      <c r="P44" s="1319"/>
      <c r="Q44" s="1319"/>
      <c r="R44" s="1319"/>
      <c r="S44" s="1319"/>
      <c r="T44" s="1319"/>
      <c r="U44" s="1319"/>
      <c r="V44" s="1319"/>
      <c r="W44" s="1320"/>
    </row>
    <row r="45" spans="1:23">
      <c r="A45" s="916" t="s">
        <v>836</v>
      </c>
    </row>
    <row r="46" spans="1:23">
      <c r="A46" s="1724" t="s">
        <v>996</v>
      </c>
    </row>
    <row r="47" spans="1:23">
      <c r="A47" s="916"/>
    </row>
    <row r="48" spans="1:23">
      <c r="A48" s="916"/>
    </row>
    <row r="49" spans="1:1">
      <c r="A49" s="916"/>
    </row>
  </sheetData>
  <mergeCells count="10">
    <mergeCell ref="A1:W1"/>
    <mergeCell ref="A3:W3"/>
    <mergeCell ref="A6:A7"/>
    <mergeCell ref="B6:B7"/>
    <mergeCell ref="C6:C7"/>
    <mergeCell ref="D6:D7"/>
    <mergeCell ref="E6:E7"/>
    <mergeCell ref="F6:I6"/>
    <mergeCell ref="J6:L6"/>
    <mergeCell ref="M6:W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orientation="landscape" r:id="rId1"/>
  <rowBreaks count="1" manualBreakCount="1">
    <brk id="50" max="1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J42"/>
  <sheetViews>
    <sheetView view="pageBreakPreview" topLeftCell="A22" zoomScale="80" zoomScaleNormal="85" zoomScaleSheetLayoutView="80" zoomScalePageLayoutView="80" workbookViewId="0">
      <selection activeCell="A39" sqref="A39"/>
    </sheetView>
  </sheetViews>
  <sheetFormatPr defaultColWidth="9.140625" defaultRowHeight="12.95" customHeight="1"/>
  <cols>
    <col min="1" max="1" width="15" style="1322" customWidth="1"/>
    <col min="2" max="10" width="17.7109375" style="1322" customWidth="1"/>
    <col min="11" max="11" width="9.140625" style="1321"/>
    <col min="12" max="12" width="11.42578125" style="1321" bestFit="1" customWidth="1"/>
    <col min="13" max="16384" width="9.140625" style="1321"/>
  </cols>
  <sheetData>
    <row r="1" spans="1:10" ht="19.5" thickBot="1">
      <c r="A1" s="2045" t="s">
        <v>673</v>
      </c>
      <c r="B1" s="2045"/>
      <c r="C1" s="2045"/>
      <c r="D1" s="2045"/>
      <c r="E1" s="2045"/>
      <c r="F1" s="2045"/>
      <c r="G1" s="2045"/>
      <c r="H1" s="2045"/>
      <c r="I1" s="2045"/>
      <c r="J1" s="2045"/>
    </row>
    <row r="2" spans="1:10" ht="15" customHeight="1">
      <c r="A2" s="284"/>
    </row>
    <row r="3" spans="1:10" s="1323" customFormat="1" ht="15.75" customHeight="1">
      <c r="A3" s="2201" t="s">
        <v>837</v>
      </c>
      <c r="B3" s="2201"/>
      <c r="C3" s="2201"/>
      <c r="D3" s="2201"/>
      <c r="E3" s="2201"/>
      <c r="F3" s="2201"/>
      <c r="G3" s="2201"/>
      <c r="H3" s="2201"/>
      <c r="I3" s="2201"/>
      <c r="J3" s="2201"/>
    </row>
    <row r="4" spans="1:10" ht="15">
      <c r="A4" s="284"/>
    </row>
    <row r="5" spans="1:10" s="1325" customFormat="1" ht="14.1" customHeight="1">
      <c r="A5" s="284" t="s">
        <v>838</v>
      </c>
      <c r="B5" s="1322"/>
      <c r="C5" s="1322"/>
      <c r="D5" s="1322"/>
      <c r="E5" s="1322"/>
      <c r="F5" s="1322"/>
      <c r="G5" s="1322"/>
      <c r="H5" s="1324"/>
      <c r="I5" s="332"/>
      <c r="J5" s="332"/>
    </row>
    <row r="6" spans="1:10" s="1329" customFormat="1" ht="20.25" customHeight="1">
      <c r="A6" s="2202"/>
      <c r="B6" s="1326" t="s">
        <v>439</v>
      </c>
      <c r="C6" s="1327"/>
      <c r="D6" s="1328"/>
      <c r="E6" s="1326" t="s">
        <v>440</v>
      </c>
      <c r="F6" s="1327"/>
      <c r="G6" s="1328"/>
      <c r="H6" s="1326" t="s">
        <v>441</v>
      </c>
      <c r="I6" s="1327"/>
      <c r="J6" s="1328"/>
    </row>
    <row r="7" spans="1:10" s="1330" customFormat="1" ht="31.5">
      <c r="A7" s="2203"/>
      <c r="B7" s="1101" t="s">
        <v>839</v>
      </c>
      <c r="C7" s="1101" t="s">
        <v>840</v>
      </c>
      <c r="D7" s="1101" t="s">
        <v>841</v>
      </c>
      <c r="E7" s="1101" t="s">
        <v>839</v>
      </c>
      <c r="F7" s="1101" t="s">
        <v>840</v>
      </c>
      <c r="G7" s="1101" t="s">
        <v>841</v>
      </c>
      <c r="H7" s="1101" t="s">
        <v>839</v>
      </c>
      <c r="I7" s="1101" t="s">
        <v>842</v>
      </c>
      <c r="J7" s="1101" t="s">
        <v>841</v>
      </c>
    </row>
    <row r="8" spans="1:10" s="1330" customFormat="1" ht="19.5" customHeight="1">
      <c r="A8" s="1331"/>
      <c r="B8" s="1332">
        <v>1</v>
      </c>
      <c r="C8" s="1332">
        <v>2</v>
      </c>
      <c r="D8" s="1332" t="s">
        <v>843</v>
      </c>
      <c r="E8" s="1332">
        <v>4</v>
      </c>
      <c r="F8" s="1332">
        <v>5</v>
      </c>
      <c r="G8" s="1332" t="s">
        <v>844</v>
      </c>
      <c r="H8" s="1332">
        <v>7</v>
      </c>
      <c r="I8" s="1332">
        <v>8</v>
      </c>
      <c r="J8" s="1332" t="s">
        <v>845</v>
      </c>
    </row>
    <row r="9" spans="1:10" s="1336" customFormat="1" ht="15" customHeight="1">
      <c r="A9" s="1333">
        <v>2017</v>
      </c>
      <c r="B9" s="1334">
        <v>3432892</v>
      </c>
      <c r="C9" s="1334">
        <v>123251</v>
      </c>
      <c r="D9" s="1334">
        <v>3309641</v>
      </c>
      <c r="E9" s="1334">
        <v>303818</v>
      </c>
      <c r="F9" s="1334">
        <v>28858</v>
      </c>
      <c r="G9" s="1334">
        <v>274960</v>
      </c>
      <c r="H9" s="1334">
        <v>38246000</v>
      </c>
      <c r="I9" s="1334">
        <v>5966894</v>
      </c>
      <c r="J9" s="1335">
        <v>32279106</v>
      </c>
    </row>
    <row r="10" spans="1:10" s="1336" customFormat="1" ht="15" customHeight="1">
      <c r="A10" s="1333">
        <v>2018</v>
      </c>
      <c r="B10" s="1337">
        <v>3449669</v>
      </c>
      <c r="C10" s="1337">
        <v>244161</v>
      </c>
      <c r="D10" s="1337">
        <v>3205508</v>
      </c>
      <c r="E10" s="1337">
        <v>415609</v>
      </c>
      <c r="F10" s="1337">
        <v>31601</v>
      </c>
      <c r="G10" s="1337">
        <v>384008</v>
      </c>
      <c r="H10" s="1337">
        <v>61294500</v>
      </c>
      <c r="I10" s="1337">
        <v>7274846</v>
      </c>
      <c r="J10" s="1338">
        <v>54019654</v>
      </c>
    </row>
    <row r="11" spans="1:10" s="1336" customFormat="1" ht="15" customHeight="1">
      <c r="A11" s="1333">
        <v>2019</v>
      </c>
      <c r="B11" s="1337">
        <v>4188532</v>
      </c>
      <c r="C11" s="1337">
        <v>64541</v>
      </c>
      <c r="D11" s="1337">
        <v>4123991</v>
      </c>
      <c r="E11" s="1337">
        <v>549830</v>
      </c>
      <c r="F11" s="1337">
        <v>6162</v>
      </c>
      <c r="G11" s="1337">
        <v>543668</v>
      </c>
      <c r="H11" s="1337">
        <v>34857000</v>
      </c>
      <c r="I11" s="1337">
        <v>14703481</v>
      </c>
      <c r="J11" s="1338">
        <v>20153519</v>
      </c>
    </row>
    <row r="12" spans="1:10" s="1336" customFormat="1" ht="15" customHeight="1">
      <c r="A12" s="1333">
        <v>2020</v>
      </c>
      <c r="B12" s="1337">
        <v>2492900</v>
      </c>
      <c r="C12" s="1337">
        <v>298376</v>
      </c>
      <c r="D12" s="1337">
        <v>2194524</v>
      </c>
      <c r="E12" s="1337">
        <v>297850</v>
      </c>
      <c r="F12" s="1337">
        <v>2860</v>
      </c>
      <c r="G12" s="1337">
        <v>294990</v>
      </c>
      <c r="H12" s="1337">
        <v>64176065</v>
      </c>
      <c r="I12" s="1337">
        <v>5332963</v>
      </c>
      <c r="J12" s="1338">
        <v>58843102</v>
      </c>
    </row>
    <row r="13" spans="1:10" s="1336" customFormat="1" ht="15" customHeight="1">
      <c r="A13" s="1333">
        <v>2021</v>
      </c>
      <c r="B13" s="1337">
        <v>2058787</v>
      </c>
      <c r="C13" s="1337">
        <v>337453</v>
      </c>
      <c r="D13" s="1337">
        <v>1721334</v>
      </c>
      <c r="E13" s="1337">
        <v>469100</v>
      </c>
      <c r="F13" s="1337">
        <v>11382</v>
      </c>
      <c r="G13" s="1337">
        <v>457718</v>
      </c>
      <c r="H13" s="1337">
        <v>84069602</v>
      </c>
      <c r="I13" s="1337">
        <v>5523196</v>
      </c>
      <c r="J13" s="1338">
        <v>78546406</v>
      </c>
    </row>
    <row r="14" spans="1:10" s="1340" customFormat="1" ht="15" customHeight="1">
      <c r="A14" s="1339"/>
      <c r="B14" s="1334"/>
      <c r="C14" s="230"/>
      <c r="D14" s="230"/>
      <c r="E14" s="230"/>
      <c r="F14" s="230"/>
      <c r="G14" s="230"/>
      <c r="H14" s="230"/>
      <c r="I14" s="230"/>
      <c r="J14" s="231"/>
    </row>
    <row r="15" spans="1:10" s="1340" customFormat="1" ht="15" customHeight="1">
      <c r="A15" s="1339" t="s">
        <v>687</v>
      </c>
      <c r="B15" s="1334"/>
      <c r="C15" s="230"/>
      <c r="D15" s="230"/>
      <c r="E15" s="230"/>
      <c r="F15" s="230"/>
      <c r="G15" s="230"/>
      <c r="H15" s="230"/>
      <c r="I15" s="230"/>
      <c r="J15" s="231"/>
    </row>
    <row r="16" spans="1:10" s="1340" customFormat="1" ht="15" customHeight="1">
      <c r="A16" s="1341" t="s">
        <v>646</v>
      </c>
      <c r="B16" s="1334">
        <v>239085</v>
      </c>
      <c r="C16" s="230">
        <v>98608</v>
      </c>
      <c r="D16" s="230">
        <v>140477</v>
      </c>
      <c r="E16" s="230">
        <v>139200</v>
      </c>
      <c r="F16" s="230">
        <v>3000</v>
      </c>
      <c r="G16" s="230">
        <v>136200</v>
      </c>
      <c r="H16" s="230">
        <v>15270000</v>
      </c>
      <c r="I16" s="230">
        <v>684050</v>
      </c>
      <c r="J16" s="231">
        <v>14585950</v>
      </c>
    </row>
    <row r="17" spans="1:10" s="1340" customFormat="1" ht="15" customHeight="1">
      <c r="A17" s="1341" t="s">
        <v>647</v>
      </c>
      <c r="B17" s="1334">
        <v>123180</v>
      </c>
      <c r="C17" s="230">
        <v>117912</v>
      </c>
      <c r="D17" s="230">
        <v>5268</v>
      </c>
      <c r="E17" s="230">
        <v>61970</v>
      </c>
      <c r="F17" s="230">
        <v>612</v>
      </c>
      <c r="G17" s="230">
        <v>61358</v>
      </c>
      <c r="H17" s="230">
        <v>18650000</v>
      </c>
      <c r="I17" s="230">
        <v>2105995</v>
      </c>
      <c r="J17" s="231">
        <v>16544005</v>
      </c>
    </row>
    <row r="18" spans="1:10" s="1340" customFormat="1" ht="15" customHeight="1">
      <c r="A18" s="1341" t="s">
        <v>648</v>
      </c>
      <c r="B18" s="1334">
        <v>465322</v>
      </c>
      <c r="C18" s="230">
        <v>74755</v>
      </c>
      <c r="D18" s="230">
        <v>390567</v>
      </c>
      <c r="E18" s="230">
        <v>114930</v>
      </c>
      <c r="F18" s="230">
        <v>2186</v>
      </c>
      <c r="G18" s="230">
        <v>112744</v>
      </c>
      <c r="H18" s="230">
        <v>22984602</v>
      </c>
      <c r="I18" s="230">
        <v>1973412</v>
      </c>
      <c r="J18" s="231">
        <v>21011190</v>
      </c>
    </row>
    <row r="19" spans="1:10" s="1340" customFormat="1" ht="15" customHeight="1">
      <c r="A19" s="1341" t="s">
        <v>649</v>
      </c>
      <c r="B19" s="1334">
        <v>1231200</v>
      </c>
      <c r="C19" s="1334">
        <v>46178</v>
      </c>
      <c r="D19" s="1334">
        <v>1185022</v>
      </c>
      <c r="E19" s="1334">
        <v>153000</v>
      </c>
      <c r="F19" s="1334">
        <v>5584</v>
      </c>
      <c r="G19" s="1334">
        <v>147416</v>
      </c>
      <c r="H19" s="1334">
        <v>27165000</v>
      </c>
      <c r="I19" s="1334">
        <v>759739</v>
      </c>
      <c r="J19" s="1335">
        <v>26405261</v>
      </c>
    </row>
    <row r="20" spans="1:10" s="1340" customFormat="1" ht="15" customHeight="1">
      <c r="A20" s="1339"/>
      <c r="B20" s="1334"/>
      <c r="C20" s="230"/>
      <c r="D20" s="230"/>
      <c r="E20" s="230"/>
      <c r="F20" s="230"/>
      <c r="G20" s="230"/>
      <c r="H20" s="230"/>
      <c r="I20" s="230"/>
      <c r="J20" s="231"/>
    </row>
    <row r="21" spans="1:10" ht="15" customHeight="1">
      <c r="A21" s="1339" t="s">
        <v>688</v>
      </c>
      <c r="B21" s="230"/>
      <c r="C21" s="230"/>
      <c r="D21" s="230"/>
      <c r="E21" s="230"/>
      <c r="F21" s="230"/>
      <c r="G21" s="230"/>
      <c r="H21" s="230"/>
      <c r="I21" s="230"/>
      <c r="J21" s="1335"/>
    </row>
    <row r="22" spans="1:10" ht="15" customHeight="1">
      <c r="A22" s="1341" t="s">
        <v>646</v>
      </c>
      <c r="B22" s="230">
        <v>1641310</v>
      </c>
      <c r="C22" s="230">
        <v>7710</v>
      </c>
      <c r="D22" s="230">
        <v>1633600</v>
      </c>
      <c r="E22" s="230">
        <v>197564</v>
      </c>
      <c r="F22" s="230" t="s">
        <v>209</v>
      </c>
      <c r="G22" s="230">
        <v>197564</v>
      </c>
      <c r="H22" s="230">
        <v>29484500</v>
      </c>
      <c r="I22" s="230">
        <v>11100</v>
      </c>
      <c r="J22" s="1335">
        <v>29473400</v>
      </c>
    </row>
    <row r="23" spans="1:10" ht="15" customHeight="1">
      <c r="A23" s="1341" t="s">
        <v>647</v>
      </c>
      <c r="B23" s="230">
        <v>733700</v>
      </c>
      <c r="C23" s="230" t="s">
        <v>209</v>
      </c>
      <c r="D23" s="230">
        <v>733700</v>
      </c>
      <c r="E23" s="230">
        <v>9950</v>
      </c>
      <c r="F23" s="230" t="s">
        <v>209</v>
      </c>
      <c r="G23" s="230">
        <v>9950</v>
      </c>
      <c r="H23" s="230">
        <v>1770000</v>
      </c>
      <c r="I23" s="230">
        <v>164250</v>
      </c>
      <c r="J23" s="1335">
        <v>1605750</v>
      </c>
    </row>
    <row r="24" spans="1:10" ht="15" customHeight="1">
      <c r="A24" s="1341" t="s">
        <v>648</v>
      </c>
      <c r="B24" s="230">
        <v>328000</v>
      </c>
      <c r="C24" s="230">
        <v>2059</v>
      </c>
      <c r="D24" s="230">
        <v>325941</v>
      </c>
      <c r="E24" s="230">
        <v>84690</v>
      </c>
      <c r="F24" s="230">
        <v>317</v>
      </c>
      <c r="G24" s="230">
        <v>84373</v>
      </c>
      <c r="H24" s="230" t="s">
        <v>209</v>
      </c>
      <c r="I24" s="230">
        <v>34275285</v>
      </c>
      <c r="J24" s="1335">
        <v>-34275285</v>
      </c>
    </row>
    <row r="25" spans="1:10" ht="15" customHeight="1">
      <c r="A25" s="1339"/>
      <c r="B25" s="230"/>
      <c r="C25" s="230"/>
      <c r="D25" s="230"/>
      <c r="E25" s="230"/>
      <c r="F25" s="230"/>
      <c r="G25" s="230"/>
      <c r="H25" s="230"/>
      <c r="I25" s="230"/>
      <c r="J25" s="231"/>
    </row>
    <row r="26" spans="1:10" ht="15" customHeight="1">
      <c r="A26" s="1339" t="s">
        <v>688</v>
      </c>
      <c r="B26" s="230"/>
      <c r="C26" s="230"/>
      <c r="D26" s="230"/>
      <c r="E26" s="230"/>
      <c r="F26" s="230"/>
      <c r="G26" s="230"/>
      <c r="H26" s="230"/>
      <c r="I26" s="230"/>
      <c r="J26" s="1335"/>
    </row>
    <row r="27" spans="1:10" ht="15" customHeight="1">
      <c r="A27" s="1341" t="s">
        <v>154</v>
      </c>
      <c r="B27" s="230">
        <v>456510</v>
      </c>
      <c r="C27" s="230" t="s">
        <v>209</v>
      </c>
      <c r="D27" s="230">
        <v>456510</v>
      </c>
      <c r="E27" s="230">
        <v>27200</v>
      </c>
      <c r="F27" s="230" t="s">
        <v>209</v>
      </c>
      <c r="G27" s="230">
        <v>27200</v>
      </c>
      <c r="H27" s="230">
        <v>10790500</v>
      </c>
      <c r="I27" s="230" t="s">
        <v>209</v>
      </c>
      <c r="J27" s="1335">
        <v>10790500</v>
      </c>
    </row>
    <row r="28" spans="1:10" ht="15" customHeight="1">
      <c r="A28" s="1341" t="s">
        <v>155</v>
      </c>
      <c r="B28" s="230">
        <v>458000</v>
      </c>
      <c r="C28" s="230">
        <v>7710</v>
      </c>
      <c r="D28" s="230">
        <v>450290</v>
      </c>
      <c r="E28" s="230">
        <v>39900</v>
      </c>
      <c r="F28" s="230" t="s">
        <v>209</v>
      </c>
      <c r="G28" s="230">
        <v>39900</v>
      </c>
      <c r="H28" s="230">
        <v>9660000</v>
      </c>
      <c r="I28" s="230">
        <v>11100</v>
      </c>
      <c r="J28" s="1335">
        <v>9648900</v>
      </c>
    </row>
    <row r="29" spans="1:10" ht="15" customHeight="1">
      <c r="A29" s="1341" t="s">
        <v>156</v>
      </c>
      <c r="B29" s="230">
        <v>726800</v>
      </c>
      <c r="C29" s="230" t="s">
        <v>209</v>
      </c>
      <c r="D29" s="230">
        <v>726800</v>
      </c>
      <c r="E29" s="230">
        <v>130464</v>
      </c>
      <c r="F29" s="230" t="s">
        <v>209</v>
      </c>
      <c r="G29" s="230">
        <v>130464</v>
      </c>
      <c r="H29" s="230">
        <v>9034000</v>
      </c>
      <c r="I29" s="230" t="s">
        <v>209</v>
      </c>
      <c r="J29" s="1335">
        <v>9034000</v>
      </c>
    </row>
    <row r="30" spans="1:10" ht="15" customHeight="1">
      <c r="A30" s="1341" t="s">
        <v>157</v>
      </c>
      <c r="B30" s="230">
        <v>335200</v>
      </c>
      <c r="C30" s="230" t="s">
        <v>209</v>
      </c>
      <c r="D30" s="230">
        <v>335200</v>
      </c>
      <c r="E30" s="230">
        <v>3000</v>
      </c>
      <c r="F30" s="230" t="s">
        <v>209</v>
      </c>
      <c r="G30" s="230">
        <v>3000</v>
      </c>
      <c r="H30" s="230">
        <v>1770000</v>
      </c>
      <c r="I30" s="230">
        <v>164250</v>
      </c>
      <c r="J30" s="1335">
        <v>1605750</v>
      </c>
    </row>
    <row r="31" spans="1:10" ht="15" customHeight="1">
      <c r="A31" s="1341" t="s">
        <v>158</v>
      </c>
      <c r="B31" s="230">
        <v>337500</v>
      </c>
      <c r="C31" s="230" t="s">
        <v>209</v>
      </c>
      <c r="D31" s="230">
        <v>337500</v>
      </c>
      <c r="E31" s="230" t="s">
        <v>209</v>
      </c>
      <c r="F31" s="230" t="s">
        <v>209</v>
      </c>
      <c r="G31" s="230" t="s">
        <v>209</v>
      </c>
      <c r="H31" s="230" t="s">
        <v>209</v>
      </c>
      <c r="I31" s="230" t="s">
        <v>209</v>
      </c>
      <c r="J31" s="231" t="s">
        <v>209</v>
      </c>
    </row>
    <row r="32" spans="1:10" ht="15" customHeight="1">
      <c r="A32" s="1341" t="s">
        <v>159</v>
      </c>
      <c r="B32" s="230">
        <v>61000</v>
      </c>
      <c r="C32" s="230" t="s">
        <v>209</v>
      </c>
      <c r="D32" s="230">
        <v>61000</v>
      </c>
      <c r="E32" s="230">
        <v>6950</v>
      </c>
      <c r="F32" s="230" t="s">
        <v>209</v>
      </c>
      <c r="G32" s="230">
        <v>6950</v>
      </c>
      <c r="H32" s="230" t="s">
        <v>209</v>
      </c>
      <c r="I32" s="230" t="s">
        <v>209</v>
      </c>
      <c r="J32" s="231" t="s">
        <v>209</v>
      </c>
    </row>
    <row r="33" spans="1:10" ht="15" customHeight="1">
      <c r="A33" s="1341" t="s">
        <v>160</v>
      </c>
      <c r="B33" s="230" t="s">
        <v>209</v>
      </c>
      <c r="C33" s="230" t="s">
        <v>209</v>
      </c>
      <c r="D33" s="230" t="s">
        <v>209</v>
      </c>
      <c r="E33" s="230">
        <v>2740</v>
      </c>
      <c r="F33" s="230" t="s">
        <v>209</v>
      </c>
      <c r="G33" s="230">
        <v>2740</v>
      </c>
      <c r="H33" s="230" t="s">
        <v>209</v>
      </c>
      <c r="I33" s="230">
        <v>26267728</v>
      </c>
      <c r="J33" s="1335">
        <v>-26267728</v>
      </c>
    </row>
    <row r="34" spans="1:10" ht="15" customHeight="1">
      <c r="A34" s="1341" t="s">
        <v>161</v>
      </c>
      <c r="B34" s="230">
        <v>82000</v>
      </c>
      <c r="C34" s="230">
        <v>2059</v>
      </c>
      <c r="D34" s="230">
        <v>79941</v>
      </c>
      <c r="E34" s="230">
        <v>32000</v>
      </c>
      <c r="F34" s="230">
        <v>317</v>
      </c>
      <c r="G34" s="230">
        <v>31683</v>
      </c>
      <c r="H34" s="230" t="s">
        <v>209</v>
      </c>
      <c r="I34" s="230">
        <v>8007557</v>
      </c>
      <c r="J34" s="1335">
        <v>-8007557</v>
      </c>
    </row>
    <row r="35" spans="1:10" ht="15" customHeight="1">
      <c r="A35" s="1341" t="s">
        <v>998</v>
      </c>
      <c r="B35" s="230">
        <v>246000</v>
      </c>
      <c r="C35" s="230" t="s">
        <v>209</v>
      </c>
      <c r="D35" s="230">
        <v>246000</v>
      </c>
      <c r="E35" s="230">
        <v>49950</v>
      </c>
      <c r="F35" s="230" t="s">
        <v>209</v>
      </c>
      <c r="G35" s="230">
        <v>49950</v>
      </c>
      <c r="H35" s="230" t="s">
        <v>209</v>
      </c>
      <c r="I35" s="230" t="s">
        <v>209</v>
      </c>
      <c r="J35" s="231" t="s">
        <v>209</v>
      </c>
    </row>
    <row r="36" spans="1:10" ht="15" customHeight="1">
      <c r="A36" s="1341" t="s">
        <v>1090</v>
      </c>
      <c r="B36" s="230">
        <v>330000</v>
      </c>
      <c r="C36" s="230" t="s">
        <v>209</v>
      </c>
      <c r="D36" s="230">
        <v>330000</v>
      </c>
      <c r="E36" s="230">
        <v>10000</v>
      </c>
      <c r="F36" s="230" t="s">
        <v>209</v>
      </c>
      <c r="G36" s="230">
        <v>10000</v>
      </c>
      <c r="H36" s="230" t="s">
        <v>209</v>
      </c>
      <c r="I36" s="230" t="s">
        <v>209</v>
      </c>
      <c r="J36" s="231" t="s">
        <v>209</v>
      </c>
    </row>
    <row r="37" spans="1:10" ht="15" customHeight="1">
      <c r="A37" s="1341" t="s">
        <v>1116</v>
      </c>
      <c r="B37" s="230">
        <v>450000</v>
      </c>
      <c r="C37" s="230">
        <v>1011</v>
      </c>
      <c r="D37" s="230">
        <v>448989</v>
      </c>
      <c r="E37" s="230" t="s">
        <v>209</v>
      </c>
      <c r="F37" s="230">
        <v>119</v>
      </c>
      <c r="G37" s="230">
        <v>-119</v>
      </c>
      <c r="H37" s="230" t="s">
        <v>209</v>
      </c>
      <c r="I37" s="230" t="s">
        <v>209</v>
      </c>
      <c r="J37" s="231" t="s">
        <v>209</v>
      </c>
    </row>
    <row r="38" spans="1:10" ht="15" customHeight="1">
      <c r="A38" s="1901" t="s">
        <v>298</v>
      </c>
      <c r="B38" s="242"/>
      <c r="C38" s="242"/>
      <c r="D38" s="242"/>
      <c r="E38" s="242"/>
      <c r="F38" s="242"/>
      <c r="G38" s="242"/>
      <c r="H38" s="242"/>
      <c r="I38" s="242"/>
      <c r="J38" s="243"/>
    </row>
    <row r="39" spans="1:10" ht="12.95" customHeight="1">
      <c r="A39" s="1722" t="s">
        <v>996</v>
      </c>
      <c r="B39" s="141"/>
      <c r="C39" s="141"/>
      <c r="D39" s="141"/>
      <c r="E39" s="141"/>
      <c r="F39" s="141"/>
      <c r="G39" s="141"/>
      <c r="H39" s="141"/>
      <c r="I39" s="1342"/>
      <c r="J39" s="141"/>
    </row>
    <row r="40" spans="1:10" ht="12.95" customHeight="1">
      <c r="B40" s="1343"/>
      <c r="C40" s="1343"/>
      <c r="D40" s="1343"/>
      <c r="E40" s="1343"/>
      <c r="F40" s="1343"/>
      <c r="G40" s="1343"/>
      <c r="H40" s="1343"/>
      <c r="I40" s="1343"/>
      <c r="J40" s="1343"/>
    </row>
    <row r="41" spans="1:10" ht="12.95" customHeight="1">
      <c r="B41" s="1344"/>
      <c r="C41" s="1344"/>
      <c r="D41" s="1345"/>
      <c r="E41" s="1344"/>
      <c r="F41" s="1343"/>
      <c r="G41" s="1344"/>
      <c r="H41" s="1344"/>
      <c r="I41" s="1344"/>
      <c r="J41" s="1345"/>
    </row>
    <row r="42" spans="1:10" ht="12.95" customHeight="1">
      <c r="B42" s="1343"/>
      <c r="C42" s="1343"/>
      <c r="D42" s="1343"/>
      <c r="E42" s="1343"/>
      <c r="F42" s="1343"/>
      <c r="G42" s="1343"/>
      <c r="H42" s="1343"/>
      <c r="I42" s="1343"/>
      <c r="J42" s="1343"/>
    </row>
  </sheetData>
  <mergeCells count="3">
    <mergeCell ref="A1:J1"/>
    <mergeCell ref="A3:J3"/>
    <mergeCell ref="A6:A7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view="pageBreakPreview" topLeftCell="A134" zoomScaleNormal="100" zoomScaleSheetLayoutView="100" zoomScalePageLayoutView="85" workbookViewId="0">
      <selection activeCell="A139" sqref="A139"/>
    </sheetView>
  </sheetViews>
  <sheetFormatPr defaultColWidth="8" defaultRowHeight="12.75"/>
  <cols>
    <col min="1" max="1" width="60.85546875" style="1460" customWidth="1"/>
    <col min="2" max="16" width="13.5703125" style="1071" customWidth="1"/>
    <col min="17" max="16384" width="8" style="1071"/>
  </cols>
  <sheetData>
    <row r="1" spans="1:16" s="1346" customFormat="1" ht="19.5" thickBot="1">
      <c r="A1" s="2052" t="s">
        <v>846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</row>
    <row r="2" spans="1:16" s="1346" customFormat="1" ht="17.25">
      <c r="A2" s="948"/>
      <c r="B2" s="1071"/>
      <c r="C2" s="1347"/>
      <c r="D2" s="1347"/>
      <c r="E2" s="1347"/>
      <c r="F2" s="1347"/>
      <c r="G2" s="1347"/>
      <c r="H2" s="1347"/>
      <c r="I2" s="1347"/>
      <c r="J2" s="1347"/>
      <c r="K2" s="1347"/>
      <c r="L2" s="1347"/>
      <c r="M2" s="1347"/>
      <c r="N2" s="1347"/>
      <c r="O2" s="1347"/>
      <c r="P2" s="1347"/>
    </row>
    <row r="3" spans="1:16" s="1348" customFormat="1" ht="21">
      <c r="A3" s="2119" t="s">
        <v>847</v>
      </c>
      <c r="B3" s="2119"/>
      <c r="C3" s="2119"/>
      <c r="D3" s="2119"/>
      <c r="E3" s="2119"/>
      <c r="F3" s="2119"/>
      <c r="G3" s="2119"/>
      <c r="H3" s="2119"/>
      <c r="I3" s="2119"/>
      <c r="J3" s="2119"/>
      <c r="K3" s="2119"/>
      <c r="L3" s="2119"/>
      <c r="M3" s="2119"/>
      <c r="N3" s="2119"/>
      <c r="O3" s="2119"/>
      <c r="P3" s="2119"/>
    </row>
    <row r="4" spans="1:16" ht="17.25">
      <c r="A4" s="1349"/>
    </row>
    <row r="5" spans="1:16" ht="15">
      <c r="A5" s="1350" t="s">
        <v>468</v>
      </c>
    </row>
    <row r="6" spans="1:16" s="1352" customFormat="1" ht="25.5" customHeight="1">
      <c r="A6" s="1351"/>
      <c r="B6" s="625" t="s">
        <v>469</v>
      </c>
      <c r="C6" s="625" t="s">
        <v>358</v>
      </c>
      <c r="D6" s="625" t="s">
        <v>359</v>
      </c>
      <c r="E6" s="625" t="s">
        <v>687</v>
      </c>
      <c r="F6" s="625" t="s">
        <v>154</v>
      </c>
      <c r="G6" s="625" t="s">
        <v>155</v>
      </c>
      <c r="H6" s="625" t="s">
        <v>156</v>
      </c>
      <c r="I6" s="625" t="s">
        <v>157</v>
      </c>
      <c r="J6" s="625" t="s">
        <v>158</v>
      </c>
      <c r="K6" s="625" t="s">
        <v>159</v>
      </c>
      <c r="L6" s="625" t="s">
        <v>160</v>
      </c>
      <c r="M6" s="625" t="s">
        <v>161</v>
      </c>
      <c r="N6" s="625" t="s">
        <v>998</v>
      </c>
      <c r="O6" s="625" t="s">
        <v>1090</v>
      </c>
      <c r="P6" s="625" t="s">
        <v>1116</v>
      </c>
    </row>
    <row r="7" spans="1:16" s="1356" customFormat="1" ht="33.75" customHeight="1">
      <c r="A7" s="1353" t="s">
        <v>848</v>
      </c>
      <c r="B7" s="1354"/>
      <c r="C7" s="1355"/>
      <c r="D7" s="1355"/>
      <c r="E7" s="1355"/>
      <c r="F7" s="1355"/>
      <c r="G7" s="1355"/>
      <c r="H7" s="1355"/>
      <c r="I7" s="1355"/>
      <c r="J7" s="1355"/>
      <c r="K7" s="1355"/>
      <c r="L7" s="1355"/>
      <c r="M7" s="1355"/>
      <c r="N7" s="1355"/>
      <c r="O7" s="1355"/>
      <c r="P7" s="1967"/>
    </row>
    <row r="8" spans="1:16" s="1361" customFormat="1" ht="15" customHeight="1">
      <c r="A8" s="1357" t="s">
        <v>849</v>
      </c>
      <c r="B8" s="1358">
        <v>42941.899000000012</v>
      </c>
      <c r="C8" s="1359">
        <v>41615.300000000003</v>
      </c>
      <c r="D8" s="1359">
        <v>51084.109000000004</v>
      </c>
      <c r="E8" s="1359">
        <v>59346.777999999991</v>
      </c>
      <c r="F8" s="1359">
        <v>4185.2490000000007</v>
      </c>
      <c r="G8" s="1359">
        <v>5684.3739999999998</v>
      </c>
      <c r="H8" s="1359">
        <v>5553.7340000000004</v>
      </c>
      <c r="I8" s="1359">
        <v>5500.3499999999995</v>
      </c>
      <c r="J8" s="1359">
        <v>5108.3099999999986</v>
      </c>
      <c r="K8" s="1359">
        <v>5163.7429999999986</v>
      </c>
      <c r="L8" s="1359">
        <v>5352.5309999999999</v>
      </c>
      <c r="M8" s="1359">
        <v>6131.5740000000005</v>
      </c>
      <c r="N8" s="1359">
        <v>5413.5889999999999</v>
      </c>
      <c r="O8" s="1359">
        <v>5307.1640000000007</v>
      </c>
      <c r="P8" s="1360">
        <v>5704.7009999999973</v>
      </c>
    </row>
    <row r="9" spans="1:16" ht="15" customHeight="1">
      <c r="A9" s="1362" t="s">
        <v>402</v>
      </c>
      <c r="B9" s="1363"/>
      <c r="C9" s="1364"/>
      <c r="D9" s="1364"/>
      <c r="E9" s="1364"/>
      <c r="F9" s="1364"/>
      <c r="G9" s="1364"/>
      <c r="H9" s="1364"/>
      <c r="I9" s="1364"/>
      <c r="J9" s="1364"/>
      <c r="K9" s="1364"/>
      <c r="L9" s="1364"/>
      <c r="M9" s="1364"/>
      <c r="N9" s="1364"/>
      <c r="O9" s="1364"/>
      <c r="P9" s="1365"/>
    </row>
    <row r="10" spans="1:16" s="1369" customFormat="1" ht="15" customHeight="1">
      <c r="A10" s="1366" t="s">
        <v>850</v>
      </c>
      <c r="B10" s="1367">
        <v>16764.696000000011</v>
      </c>
      <c r="C10" s="1368">
        <v>14517.8</v>
      </c>
      <c r="D10" s="1368">
        <v>15009.846</v>
      </c>
      <c r="E10" s="1368">
        <v>18820.986000000001</v>
      </c>
      <c r="F10" s="1368">
        <v>1224.4810000000007</v>
      </c>
      <c r="G10" s="1368">
        <v>1627.6320000000001</v>
      </c>
      <c r="H10" s="1368">
        <v>1925.67</v>
      </c>
      <c r="I10" s="1368">
        <v>2010.11</v>
      </c>
      <c r="J10" s="1368">
        <v>1844.3639999999989</v>
      </c>
      <c r="K10" s="1368">
        <v>1746.5409999999988</v>
      </c>
      <c r="L10" s="1368">
        <v>1675.7450000000001</v>
      </c>
      <c r="M10" s="1368">
        <v>1873.0740000000003</v>
      </c>
      <c r="N10" s="1368">
        <v>1800.5940000000003</v>
      </c>
      <c r="O10" s="1368">
        <v>1765.2030000000002</v>
      </c>
      <c r="P10" s="1968">
        <v>1953.1619999999975</v>
      </c>
    </row>
    <row r="11" spans="1:16" ht="15" customHeight="1">
      <c r="A11" s="1370" t="s">
        <v>851</v>
      </c>
      <c r="B11" s="1371">
        <v>39.040415981603438</v>
      </c>
      <c r="C11" s="1372">
        <v>34.885727124398954</v>
      </c>
      <c r="D11" s="1372">
        <f>D10/D8*100</f>
        <v>29.3826128982694</v>
      </c>
      <c r="E11" s="1372">
        <f t="shared" ref="E11:O11" si="0">E10/E8*100</f>
        <v>31.71357676738576</v>
      </c>
      <c r="F11" s="1372">
        <f t="shared" si="0"/>
        <v>29.257064513963222</v>
      </c>
      <c r="G11" s="1372">
        <f t="shared" si="0"/>
        <v>28.633443190050478</v>
      </c>
      <c r="H11" s="1372">
        <f t="shared" si="0"/>
        <v>34.673428723809963</v>
      </c>
      <c r="I11" s="1372">
        <f t="shared" si="0"/>
        <v>36.54512894633978</v>
      </c>
      <c r="J11" s="1372">
        <f t="shared" si="0"/>
        <v>36.10516981154236</v>
      </c>
      <c r="K11" s="1372">
        <f t="shared" si="0"/>
        <v>33.823158898496672</v>
      </c>
      <c r="L11" s="1372">
        <f t="shared" si="0"/>
        <v>31.307525355761605</v>
      </c>
      <c r="M11" s="1372">
        <f t="shared" si="0"/>
        <v>30.548012631014487</v>
      </c>
      <c r="N11" s="1372">
        <f t="shared" si="0"/>
        <v>33.260633564904914</v>
      </c>
      <c r="O11" s="1372">
        <f t="shared" si="0"/>
        <v>33.260758476655326</v>
      </c>
      <c r="P11" s="1969">
        <v>34.2377628555817</v>
      </c>
    </row>
    <row r="12" spans="1:16" s="1369" customFormat="1" ht="15" customHeight="1">
      <c r="A12" s="1366" t="s">
        <v>852</v>
      </c>
      <c r="B12" s="1367">
        <v>26177.203000000001</v>
      </c>
      <c r="C12" s="1368">
        <v>27097.4</v>
      </c>
      <c r="D12" s="1368">
        <v>36074.262999999999</v>
      </c>
      <c r="E12" s="1368">
        <v>40525.792000000001</v>
      </c>
      <c r="F12" s="1368">
        <v>2960.768</v>
      </c>
      <c r="G12" s="1368">
        <v>4056.7420000000002</v>
      </c>
      <c r="H12" s="1368">
        <v>3628.0639999999999</v>
      </c>
      <c r="I12" s="1368">
        <v>3490.24</v>
      </c>
      <c r="J12" s="1368">
        <v>3263.9459999999999</v>
      </c>
      <c r="K12" s="1368">
        <v>3417.2019999999998</v>
      </c>
      <c r="L12" s="1368">
        <v>3676.7860000000001</v>
      </c>
      <c r="M12" s="1368">
        <v>4258.5</v>
      </c>
      <c r="N12" s="1368">
        <v>3612.9949999999999</v>
      </c>
      <c r="O12" s="1368">
        <v>3541.9610000000002</v>
      </c>
      <c r="P12" s="1968">
        <v>3751.5389999999998</v>
      </c>
    </row>
    <row r="13" spans="1:16" ht="15" customHeight="1">
      <c r="A13" s="1370" t="s">
        <v>851</v>
      </c>
      <c r="B13" s="1371">
        <v>60.959584018396562</v>
      </c>
      <c r="C13" s="1372">
        <v>65.114032579363837</v>
      </c>
      <c r="D13" s="1372">
        <f>D12/D8*100</f>
        <v>70.617387101730586</v>
      </c>
      <c r="E13" s="1372">
        <f t="shared" ref="E13:O13" si="1">E12/E8*100</f>
        <v>68.286423232614254</v>
      </c>
      <c r="F13" s="1372">
        <f t="shared" si="1"/>
        <v>70.742935486036785</v>
      </c>
      <c r="G13" s="1372">
        <f t="shared" si="1"/>
        <v>71.366556809949515</v>
      </c>
      <c r="H13" s="1372">
        <f t="shared" si="1"/>
        <v>65.326571276190023</v>
      </c>
      <c r="I13" s="1372">
        <f t="shared" si="1"/>
        <v>63.45487105366022</v>
      </c>
      <c r="J13" s="1372">
        <f t="shared" si="1"/>
        <v>63.894830188457654</v>
      </c>
      <c r="K13" s="1372">
        <f t="shared" si="1"/>
        <v>66.176841101503328</v>
      </c>
      <c r="L13" s="1372">
        <f t="shared" si="1"/>
        <v>68.692474644238402</v>
      </c>
      <c r="M13" s="1372">
        <f t="shared" si="1"/>
        <v>69.451987368985513</v>
      </c>
      <c r="N13" s="1372">
        <f t="shared" si="1"/>
        <v>66.739366435095093</v>
      </c>
      <c r="O13" s="1372">
        <f t="shared" si="1"/>
        <v>66.739241523344674</v>
      </c>
      <c r="P13" s="1969">
        <f>0.657622371444183*100</f>
        <v>65.762237144418307</v>
      </c>
    </row>
    <row r="14" spans="1:16" s="1374" customFormat="1" ht="15" customHeight="1">
      <c r="A14" s="1357" t="s">
        <v>853</v>
      </c>
      <c r="B14" s="1373">
        <v>834563708.07433712</v>
      </c>
      <c r="C14" s="1364">
        <v>762062811.89999998</v>
      </c>
      <c r="D14" s="1364">
        <v>645493443.07753742</v>
      </c>
      <c r="E14" s="1364">
        <v>782086436.26071239</v>
      </c>
      <c r="F14" s="1364">
        <v>52538965.032453306</v>
      </c>
      <c r="G14" s="1364">
        <v>56261110.100000001</v>
      </c>
      <c r="H14" s="1364">
        <v>59283529.509755872</v>
      </c>
      <c r="I14" s="1364">
        <v>55663205.299999997</v>
      </c>
      <c r="J14" s="1364">
        <v>52764801.03307195</v>
      </c>
      <c r="K14" s="1364">
        <v>63343652.417070501</v>
      </c>
      <c r="L14" s="1364">
        <v>65363329.904271588</v>
      </c>
      <c r="M14" s="1364">
        <v>72143342.352394715</v>
      </c>
      <c r="N14" s="1364">
        <v>66446315.273588642</v>
      </c>
      <c r="O14" s="1364">
        <v>66271846.009610265</v>
      </c>
      <c r="P14" s="1365">
        <v>87451544.374672562</v>
      </c>
    </row>
    <row r="15" spans="1:16" ht="15" customHeight="1">
      <c r="A15" s="1375" t="s">
        <v>854</v>
      </c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968"/>
    </row>
    <row r="16" spans="1:16" s="1369" customFormat="1" ht="15" customHeight="1">
      <c r="A16" s="1366" t="s">
        <v>850</v>
      </c>
      <c r="B16" s="1367">
        <v>828120640.11329043</v>
      </c>
      <c r="C16" s="1368">
        <v>754959606</v>
      </c>
      <c r="D16" s="1368">
        <v>638074195.19367516</v>
      </c>
      <c r="E16" s="1368">
        <v>773395879.80022919</v>
      </c>
      <c r="F16" s="1368">
        <v>52034780.442654558</v>
      </c>
      <c r="G16" s="1368">
        <v>55519684</v>
      </c>
      <c r="H16" s="1368">
        <v>58497224.950680301</v>
      </c>
      <c r="I16" s="1368">
        <v>54795251.799999997</v>
      </c>
      <c r="J16" s="1368">
        <v>51928190.772924483</v>
      </c>
      <c r="K16" s="1368">
        <v>62413170.8015773</v>
      </c>
      <c r="L16" s="1368">
        <v>64512340.427036345</v>
      </c>
      <c r="M16" s="1368">
        <v>71226205.851056948</v>
      </c>
      <c r="N16" s="1368">
        <v>65560779.307232954</v>
      </c>
      <c r="O16" s="1368">
        <v>65390773.505762078</v>
      </c>
      <c r="P16" s="1968">
        <v>86448530.22672154</v>
      </c>
    </row>
    <row r="17" spans="1:16" ht="15" customHeight="1">
      <c r="A17" s="1370" t="s">
        <v>855</v>
      </c>
      <c r="B17" s="1376">
        <v>99.227971705609704</v>
      </c>
      <c r="C17" s="1377">
        <v>99.067897581527433</v>
      </c>
      <c r="D17" s="1377">
        <f>D16/D14*100</f>
        <v>98.850608327097902</v>
      </c>
      <c r="E17" s="1377">
        <f t="shared" ref="E17:L17" si="2">E16/E14*100</f>
        <v>98.888798468103573</v>
      </c>
      <c r="F17" s="1377">
        <f t="shared" si="2"/>
        <v>99.040360636172949</v>
      </c>
      <c r="G17" s="1377">
        <f t="shared" si="2"/>
        <v>98.682169444075711</v>
      </c>
      <c r="H17" s="1377">
        <f t="shared" si="2"/>
        <v>98.673654275347801</v>
      </c>
      <c r="I17" s="1377">
        <f t="shared" si="2"/>
        <v>98.440705138480411</v>
      </c>
      <c r="J17" s="1377">
        <f t="shared" si="2"/>
        <v>98.414453871202696</v>
      </c>
      <c r="K17" s="1377">
        <f t="shared" si="2"/>
        <v>98.531057840860399</v>
      </c>
      <c r="L17" s="1377">
        <f t="shared" si="2"/>
        <v>98.698062845816509</v>
      </c>
      <c r="M17" s="1377">
        <f>M16/M14*100</f>
        <v>98.72873023146353</v>
      </c>
      <c r="N17" s="1377">
        <f>N16/N14*100</f>
        <v>98.667291086481541</v>
      </c>
      <c r="O17" s="1377">
        <f>O16/O14*100</f>
        <v>98.670517637730484</v>
      </c>
      <c r="P17" s="1970">
        <f>0.988530629674717*100</f>
        <v>98.853062967471701</v>
      </c>
    </row>
    <row r="18" spans="1:16" s="1369" customFormat="1" ht="15" customHeight="1">
      <c r="A18" s="1366" t="s">
        <v>852</v>
      </c>
      <c r="B18" s="1367">
        <v>6443067.9610467479</v>
      </c>
      <c r="C18" s="1368">
        <v>7103205.9000000004</v>
      </c>
      <c r="D18" s="1368">
        <v>7419247.8838623213</v>
      </c>
      <c r="E18" s="1368">
        <v>8690556.460483199</v>
      </c>
      <c r="F18" s="1368">
        <v>504184.58979874995</v>
      </c>
      <c r="G18" s="1368">
        <v>741426.1</v>
      </c>
      <c r="H18" s="1368">
        <v>786304.55907556997</v>
      </c>
      <c r="I18" s="1368">
        <v>867953.5</v>
      </c>
      <c r="J18" s="1368">
        <v>836610.26014746993</v>
      </c>
      <c r="K18" s="1368">
        <v>930481.61549320002</v>
      </c>
      <c r="L18" s="1368">
        <v>850989.47723524005</v>
      </c>
      <c r="M18" s="1368">
        <v>917136.50133776013</v>
      </c>
      <c r="N18" s="1368">
        <v>885535.96635569015</v>
      </c>
      <c r="O18" s="1368">
        <v>881072.50384818984</v>
      </c>
      <c r="P18" s="1968">
        <v>1003014.1479510198</v>
      </c>
    </row>
    <row r="19" spans="1:16" ht="15" customHeight="1">
      <c r="A19" s="1370" t="s">
        <v>855</v>
      </c>
      <c r="B19" s="1376">
        <v>0.77202829439030007</v>
      </c>
      <c r="C19" s="1377">
        <v>0.93210241847257369</v>
      </c>
      <c r="D19" s="1377">
        <f>D18/D14*100</f>
        <v>1.1493916729021076</v>
      </c>
      <c r="E19" s="1377">
        <f t="shared" ref="E19:M19" si="3">E18/E14*100</f>
        <v>1.1112015318964257</v>
      </c>
      <c r="F19" s="1377">
        <f t="shared" si="3"/>
        <v>0.95963936382704762</v>
      </c>
      <c r="G19" s="1377">
        <f t="shared" si="3"/>
        <v>1.3178305559242776</v>
      </c>
      <c r="H19" s="1377">
        <f t="shared" si="3"/>
        <v>1.3263457246521959</v>
      </c>
      <c r="I19" s="1377">
        <f t="shared" si="3"/>
        <v>1.5592948615195901</v>
      </c>
      <c r="J19" s="1377">
        <f t="shared" si="3"/>
        <v>1.5855461287972998</v>
      </c>
      <c r="K19" s="1377">
        <f t="shared" si="3"/>
        <v>1.4689421591396019</v>
      </c>
      <c r="L19" s="1377">
        <f t="shared" si="3"/>
        <v>1.3019371541834908</v>
      </c>
      <c r="M19" s="1377">
        <f t="shared" si="3"/>
        <v>1.2712697685364682</v>
      </c>
      <c r="N19" s="1377">
        <f>N18/N14*100</f>
        <v>1.3327089135184547</v>
      </c>
      <c r="O19" s="1377">
        <f>O18/O14*100</f>
        <v>1.3294823622695269</v>
      </c>
      <c r="P19" s="1970">
        <f>0.0114693703252828*100</f>
        <v>1.1469370325282799</v>
      </c>
    </row>
    <row r="20" spans="1:16" s="1380" customFormat="1" ht="31.5">
      <c r="A20" s="1379" t="s">
        <v>856</v>
      </c>
      <c r="B20" s="1367"/>
      <c r="C20" s="1368"/>
      <c r="D20" s="1368"/>
      <c r="E20" s="1368"/>
      <c r="F20" s="1368"/>
      <c r="G20" s="1368"/>
      <c r="H20" s="1368"/>
      <c r="I20" s="1368"/>
      <c r="J20" s="1368"/>
      <c r="K20" s="1368"/>
      <c r="L20" s="1368"/>
      <c r="M20" s="1368"/>
      <c r="N20" s="1368"/>
      <c r="O20" s="1368"/>
      <c r="P20" s="1968"/>
    </row>
    <row r="21" spans="1:16" ht="15" customHeight="1">
      <c r="A21" s="1366" t="s">
        <v>850</v>
      </c>
      <c r="B21" s="1367">
        <v>43</v>
      </c>
      <c r="C21" s="1368">
        <v>39</v>
      </c>
      <c r="D21" s="1368">
        <v>38</v>
      </c>
      <c r="E21" s="1368">
        <v>38</v>
      </c>
      <c r="F21" s="1368">
        <v>33</v>
      </c>
      <c r="G21" s="1368">
        <v>33</v>
      </c>
      <c r="H21" s="1368">
        <v>32</v>
      </c>
      <c r="I21" s="1368">
        <v>32</v>
      </c>
      <c r="J21" s="1368">
        <v>32</v>
      </c>
      <c r="K21" s="1368">
        <v>32</v>
      </c>
      <c r="L21" s="1368">
        <v>32</v>
      </c>
      <c r="M21" s="1368">
        <v>32</v>
      </c>
      <c r="N21" s="1368">
        <v>32</v>
      </c>
      <c r="O21" s="1368">
        <v>31</v>
      </c>
      <c r="P21" s="1968">
        <v>31</v>
      </c>
    </row>
    <row r="22" spans="1:16" ht="15" customHeight="1">
      <c r="A22" s="1366" t="s">
        <v>852</v>
      </c>
      <c r="B22" s="1367">
        <v>35</v>
      </c>
      <c r="C22" s="1368">
        <v>31</v>
      </c>
      <c r="D22" s="1368">
        <v>26</v>
      </c>
      <c r="E22" s="1368">
        <v>26</v>
      </c>
      <c r="F22" s="1368">
        <v>23</v>
      </c>
      <c r="G22" s="1368">
        <v>23</v>
      </c>
      <c r="H22" s="1368">
        <v>23</v>
      </c>
      <c r="I22" s="1368">
        <v>23</v>
      </c>
      <c r="J22" s="1368">
        <v>23</v>
      </c>
      <c r="K22" s="1368">
        <v>23</v>
      </c>
      <c r="L22" s="1368">
        <v>23</v>
      </c>
      <c r="M22" s="1368">
        <v>22</v>
      </c>
      <c r="N22" s="1368">
        <v>22</v>
      </c>
      <c r="O22" s="1368">
        <v>22</v>
      </c>
      <c r="P22" s="1968">
        <v>22</v>
      </c>
    </row>
    <row r="23" spans="1:16" ht="31.5">
      <c r="A23" s="1902" t="s">
        <v>857</v>
      </c>
      <c r="B23" s="1367"/>
      <c r="C23" s="1368"/>
      <c r="D23" s="1368"/>
      <c r="E23" s="1368"/>
      <c r="F23" s="1368"/>
      <c r="G23" s="1368"/>
      <c r="H23" s="1368"/>
      <c r="I23" s="1368"/>
      <c r="J23" s="1368"/>
      <c r="K23" s="1368"/>
      <c r="L23" s="1368"/>
      <c r="M23" s="1368"/>
      <c r="N23" s="1368"/>
      <c r="O23" s="1368"/>
      <c r="P23" s="1968"/>
    </row>
    <row r="24" spans="1:16" s="1383" customFormat="1" ht="15" customHeight="1">
      <c r="A24" s="1357" t="s">
        <v>849</v>
      </c>
      <c r="B24" s="1381">
        <v>11383.292999999998</v>
      </c>
      <c r="C24" s="1382">
        <v>13353.3</v>
      </c>
      <c r="D24" s="1382">
        <v>14190.217000000001</v>
      </c>
      <c r="E24" s="1382">
        <v>15915.557999999999</v>
      </c>
      <c r="F24" s="1382">
        <v>760.91599999999994</v>
      </c>
      <c r="G24" s="1382">
        <v>1185.1590000000001</v>
      </c>
      <c r="H24" s="1382">
        <v>1203.973</v>
      </c>
      <c r="I24" s="1382">
        <v>888.30600000000004</v>
      </c>
      <c r="J24" s="1382">
        <v>852.28400000000011</v>
      </c>
      <c r="K24" s="1382">
        <v>1003.8689999999999</v>
      </c>
      <c r="L24" s="1382">
        <v>945.745</v>
      </c>
      <c r="M24" s="1382">
        <v>998.64599999999996</v>
      </c>
      <c r="N24" s="1382">
        <v>1111.1379999999999</v>
      </c>
      <c r="O24" s="1382">
        <v>1017.337</v>
      </c>
      <c r="P24" s="1365">
        <v>1050.1979999999999</v>
      </c>
    </row>
    <row r="25" spans="1:16" ht="15" customHeight="1">
      <c r="A25" s="1362" t="s">
        <v>402</v>
      </c>
      <c r="B25" s="1367"/>
      <c r="C25" s="1368"/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  <c r="O25" s="1368"/>
      <c r="P25" s="1968"/>
    </row>
    <row r="26" spans="1:16" ht="15" customHeight="1">
      <c r="A26" s="1370" t="s">
        <v>858</v>
      </c>
      <c r="B26" s="1367">
        <v>7207.146999999999</v>
      </c>
      <c r="C26" s="1368">
        <v>6796.2</v>
      </c>
      <c r="D26" s="1368">
        <v>6727.4739999999983</v>
      </c>
      <c r="E26" s="1368">
        <v>7821.5840000000007</v>
      </c>
      <c r="F26" s="1368">
        <v>452.98700000000002</v>
      </c>
      <c r="G26" s="1368">
        <v>598.26</v>
      </c>
      <c r="H26" s="1368">
        <v>613.94000000000005</v>
      </c>
      <c r="I26" s="1368">
        <v>351.17599999999999</v>
      </c>
      <c r="J26" s="1368">
        <v>299.16500000000002</v>
      </c>
      <c r="K26" s="1368">
        <v>376.82</v>
      </c>
      <c r="L26" s="1368">
        <v>356.59199999999998</v>
      </c>
      <c r="M26" s="1368">
        <v>391.15600000000001</v>
      </c>
      <c r="N26" s="1368">
        <v>421.10199999999998</v>
      </c>
      <c r="O26" s="1368">
        <v>378.53300000000002</v>
      </c>
      <c r="P26" s="1968">
        <v>368.25599999999997</v>
      </c>
    </row>
    <row r="27" spans="1:16" ht="15" customHeight="1">
      <c r="A27" s="1370" t="s">
        <v>851</v>
      </c>
      <c r="B27" s="1376">
        <v>63.313375136702533</v>
      </c>
      <c r="C27" s="1377">
        <v>50.895284311743161</v>
      </c>
      <c r="D27" s="1377">
        <f>D26/D24*100</f>
        <v>47.4092397600403</v>
      </c>
      <c r="E27" s="1377">
        <f t="shared" ref="E27:O27" si="4">E26/E24*100</f>
        <v>49.144265001578965</v>
      </c>
      <c r="F27" s="1377">
        <f t="shared" si="4"/>
        <v>59.531801144935848</v>
      </c>
      <c r="G27" s="1377">
        <f t="shared" si="4"/>
        <v>50.479302777095725</v>
      </c>
      <c r="H27" s="1377">
        <f t="shared" si="4"/>
        <v>50.992837879254772</v>
      </c>
      <c r="I27" s="1377">
        <f t="shared" si="4"/>
        <v>39.533223911580016</v>
      </c>
      <c r="J27" s="1377">
        <f t="shared" si="4"/>
        <v>35.101562390001448</v>
      </c>
      <c r="K27" s="1377">
        <f t="shared" si="4"/>
        <v>37.536770235957086</v>
      </c>
      <c r="L27" s="1377">
        <f t="shared" si="4"/>
        <v>37.704878164833012</v>
      </c>
      <c r="M27" s="1377">
        <f t="shared" si="4"/>
        <v>39.168634330884018</v>
      </c>
      <c r="N27" s="1377">
        <f t="shared" si="4"/>
        <v>37.898262862038742</v>
      </c>
      <c r="O27" s="1377">
        <f t="shared" si="4"/>
        <v>37.208221071287099</v>
      </c>
      <c r="P27" s="1970">
        <f>0.350653876697537*100</f>
        <v>35.065387669753697</v>
      </c>
    </row>
    <row r="28" spans="1:16" ht="15" customHeight="1">
      <c r="A28" s="1370" t="s">
        <v>859</v>
      </c>
      <c r="B28" s="1367">
        <v>4176.1459999999997</v>
      </c>
      <c r="C28" s="1368">
        <v>6557.1</v>
      </c>
      <c r="D28" s="1368">
        <v>7462.7430000000004</v>
      </c>
      <c r="E28" s="1368">
        <v>8093.9740000000011</v>
      </c>
      <c r="F28" s="1368">
        <v>307.92899999999997</v>
      </c>
      <c r="G28" s="1368">
        <v>586.899</v>
      </c>
      <c r="H28" s="1368">
        <v>590.03300000000002</v>
      </c>
      <c r="I28" s="1368">
        <v>537.13</v>
      </c>
      <c r="J28" s="1368">
        <v>553.11900000000003</v>
      </c>
      <c r="K28" s="1368">
        <v>627.04899999999998</v>
      </c>
      <c r="L28" s="1368">
        <v>589.15300000000002</v>
      </c>
      <c r="M28" s="1368">
        <v>607.49</v>
      </c>
      <c r="N28" s="1368">
        <v>690.03599999999994</v>
      </c>
      <c r="O28" s="1368">
        <v>638.80399999999997</v>
      </c>
      <c r="P28" s="1968">
        <v>681.94200000000001</v>
      </c>
    </row>
    <row r="29" spans="1:16" ht="15" customHeight="1">
      <c r="A29" s="1370" t="s">
        <v>851</v>
      </c>
      <c r="B29" s="1376">
        <v>36.686624863297467</v>
      </c>
      <c r="C29" s="1377">
        <v>49.104715688256839</v>
      </c>
      <c r="D29" s="1377">
        <f>D28/D24*100</f>
        <v>52.590760239959685</v>
      </c>
      <c r="E29" s="1377">
        <f t="shared" ref="E29:O29" si="5">E28/E24*100</f>
        <v>50.855734998421056</v>
      </c>
      <c r="F29" s="1377">
        <f t="shared" si="5"/>
        <v>40.468198855064159</v>
      </c>
      <c r="G29" s="1377">
        <f t="shared" si="5"/>
        <v>49.520697222904261</v>
      </c>
      <c r="H29" s="1377">
        <f t="shared" si="5"/>
        <v>49.007162120745235</v>
      </c>
      <c r="I29" s="1377">
        <f t="shared" si="5"/>
        <v>60.466776088419984</v>
      </c>
      <c r="J29" s="1377">
        <f t="shared" si="5"/>
        <v>64.898437609998538</v>
      </c>
      <c r="K29" s="1377">
        <f t="shared" si="5"/>
        <v>62.463229764042914</v>
      </c>
      <c r="L29" s="1377">
        <f t="shared" si="5"/>
        <v>62.295121835166988</v>
      </c>
      <c r="M29" s="1377">
        <f t="shared" si="5"/>
        <v>60.831365669115989</v>
      </c>
      <c r="N29" s="1377">
        <f t="shared" si="5"/>
        <v>62.101737137961265</v>
      </c>
      <c r="O29" s="1377">
        <f t="shared" si="5"/>
        <v>62.791778928712901</v>
      </c>
      <c r="P29" s="1970">
        <f>0.649346123302463*100</f>
        <v>64.934612330246296</v>
      </c>
    </row>
    <row r="30" spans="1:16" s="1383" customFormat="1" ht="15" customHeight="1">
      <c r="A30" s="1357" t="s">
        <v>853</v>
      </c>
      <c r="B30" s="1381">
        <v>5894530.7316349996</v>
      </c>
      <c r="C30" s="1382">
        <v>6340933</v>
      </c>
      <c r="D30" s="1382">
        <v>6302868.5139622008</v>
      </c>
      <c r="E30" s="1382">
        <v>7789467.6883622138</v>
      </c>
      <c r="F30" s="1382">
        <v>505786.17899926013</v>
      </c>
      <c r="G30" s="1382">
        <v>545587.18850576936</v>
      </c>
      <c r="H30" s="1382">
        <v>624118.97840579099</v>
      </c>
      <c r="I30" s="1382">
        <v>414325.37724920025</v>
      </c>
      <c r="J30" s="1382">
        <v>398339.56925121008</v>
      </c>
      <c r="K30" s="1382">
        <v>522538.97314766957</v>
      </c>
      <c r="L30" s="1382">
        <v>529373.7523138799</v>
      </c>
      <c r="M30" s="1382">
        <v>614043.36756641988</v>
      </c>
      <c r="N30" s="1382">
        <v>663214.69182707043</v>
      </c>
      <c r="O30" s="1382">
        <v>562767.06756930985</v>
      </c>
      <c r="P30" s="1365">
        <v>541839.36617208936</v>
      </c>
    </row>
    <row r="31" spans="1:16" ht="15" customHeight="1">
      <c r="A31" s="1362" t="s">
        <v>402</v>
      </c>
      <c r="B31" s="1367"/>
      <c r="C31" s="1368"/>
      <c r="D31" s="1368"/>
      <c r="E31" s="1368"/>
      <c r="F31" s="1368"/>
      <c r="G31" s="1368"/>
      <c r="H31" s="1368"/>
      <c r="I31" s="1368"/>
      <c r="J31" s="1368"/>
      <c r="K31" s="1368"/>
      <c r="L31" s="1368"/>
      <c r="M31" s="1368"/>
      <c r="N31" s="1368"/>
      <c r="O31" s="1368"/>
      <c r="P31" s="1968"/>
    </row>
    <row r="32" spans="1:16" ht="15" customHeight="1">
      <c r="A32" s="1370" t="s">
        <v>858</v>
      </c>
      <c r="B32" s="1367">
        <v>3895254.10787265</v>
      </c>
      <c r="C32" s="1368">
        <v>3848453.9</v>
      </c>
      <c r="D32" s="1368">
        <v>3700578.183973751</v>
      </c>
      <c r="E32" s="1368">
        <v>4992041.3192158518</v>
      </c>
      <c r="F32" s="1368">
        <v>375997.13739792031</v>
      </c>
      <c r="G32" s="1368">
        <v>394993.84728377947</v>
      </c>
      <c r="H32" s="1368">
        <v>447290.85295906081</v>
      </c>
      <c r="I32" s="1368">
        <v>242532.01709279008</v>
      </c>
      <c r="J32" s="1368">
        <v>218811.20532528995</v>
      </c>
      <c r="K32" s="1368">
        <v>311415.86262306932</v>
      </c>
      <c r="L32" s="1368">
        <v>310541.32902789983</v>
      </c>
      <c r="M32" s="1368">
        <v>354147.15758289018</v>
      </c>
      <c r="N32" s="1368">
        <v>377211.56829444005</v>
      </c>
      <c r="O32" s="1368">
        <v>327018.36809972004</v>
      </c>
      <c r="P32" s="1968">
        <v>313600.74964266998</v>
      </c>
    </row>
    <row r="33" spans="1:16" ht="15" customHeight="1">
      <c r="A33" s="1370" t="s">
        <v>855</v>
      </c>
      <c r="B33" s="1376">
        <v>66.082514201977887</v>
      </c>
      <c r="C33" s="1377">
        <v>60.692234092364636</v>
      </c>
      <c r="D33" s="1377">
        <f>D32/D30*100</f>
        <v>58.712603250030995</v>
      </c>
      <c r="E33" s="1377">
        <f t="shared" ref="E33:N33" si="6">E32/E30*100</f>
        <v>64.087066266083468</v>
      </c>
      <c r="F33" s="1377">
        <f t="shared" si="6"/>
        <v>74.339148242813152</v>
      </c>
      <c r="G33" s="1377">
        <f t="shared" si="6"/>
        <v>72.397933017007148</v>
      </c>
      <c r="H33" s="1377">
        <f t="shared" si="6"/>
        <v>71.667561544369562</v>
      </c>
      <c r="I33" s="1377">
        <f t="shared" si="6"/>
        <v>58.536606833743789</v>
      </c>
      <c r="J33" s="1377">
        <f t="shared" si="6"/>
        <v>54.930823401904675</v>
      </c>
      <c r="K33" s="1377">
        <f t="shared" si="6"/>
        <v>59.5966767315293</v>
      </c>
      <c r="L33" s="1377">
        <f t="shared" si="6"/>
        <v>58.662018596602337</v>
      </c>
      <c r="M33" s="1377">
        <f t="shared" si="6"/>
        <v>57.674616531801036</v>
      </c>
      <c r="N33" s="1377">
        <f t="shared" si="6"/>
        <v>56.876238259329135</v>
      </c>
      <c r="O33" s="1377">
        <f>O32/O30*100</f>
        <v>58.109009383255142</v>
      </c>
      <c r="P33" s="1970">
        <f>0.578770700730278*100</f>
        <v>57.877070073027802</v>
      </c>
    </row>
    <row r="34" spans="1:16" ht="15" customHeight="1">
      <c r="A34" s="1370" t="s">
        <v>859</v>
      </c>
      <c r="B34" s="1367">
        <v>1999276.6237623498</v>
      </c>
      <c r="C34" s="1368">
        <v>2492479.1</v>
      </c>
      <c r="D34" s="1368">
        <v>2602290.3299884498</v>
      </c>
      <c r="E34" s="1368">
        <v>2797426.369146361</v>
      </c>
      <c r="F34" s="1368">
        <v>129789.04160133984</v>
      </c>
      <c r="G34" s="1368">
        <v>150593.34122198989</v>
      </c>
      <c r="H34" s="1368">
        <v>176828.12544673021</v>
      </c>
      <c r="I34" s="1368">
        <v>171793.3601564102</v>
      </c>
      <c r="J34" s="1368">
        <v>179528.3639259201</v>
      </c>
      <c r="K34" s="1368">
        <v>211123.11052460026</v>
      </c>
      <c r="L34" s="1368">
        <v>218832.42328598004</v>
      </c>
      <c r="M34" s="1368">
        <v>259896.20998352973</v>
      </c>
      <c r="N34" s="1368">
        <v>286003.12353263033</v>
      </c>
      <c r="O34" s="1368">
        <v>235748.69946958974</v>
      </c>
      <c r="P34" s="1968">
        <v>228238.61652941938</v>
      </c>
    </row>
    <row r="35" spans="1:16" ht="15" customHeight="1">
      <c r="A35" s="1370" t="s">
        <v>855</v>
      </c>
      <c r="B35" s="1371">
        <v>33.917485798022113</v>
      </c>
      <c r="C35" s="1372">
        <v>39.307765907635364</v>
      </c>
      <c r="D35" s="1372">
        <f>D34/D30*100</f>
        <v>41.287396749969012</v>
      </c>
      <c r="E35" s="1372">
        <f t="shared" ref="E35:O35" si="7">E34/E30*100</f>
        <v>35.912933733916525</v>
      </c>
      <c r="F35" s="1372">
        <f t="shared" si="7"/>
        <v>25.66085175718684</v>
      </c>
      <c r="G35" s="1372">
        <f t="shared" si="7"/>
        <v>27.602066982992845</v>
      </c>
      <c r="H35" s="1372">
        <f t="shared" si="7"/>
        <v>28.332438455630449</v>
      </c>
      <c r="I35" s="1372">
        <f t="shared" si="7"/>
        <v>41.463393166256218</v>
      </c>
      <c r="J35" s="1372">
        <f t="shared" si="7"/>
        <v>45.069176598095325</v>
      </c>
      <c r="K35" s="1372">
        <f t="shared" si="7"/>
        <v>40.4033232684707</v>
      </c>
      <c r="L35" s="1372">
        <f t="shared" si="7"/>
        <v>41.337981403397656</v>
      </c>
      <c r="M35" s="1372">
        <f t="shared" si="7"/>
        <v>42.325383468198972</v>
      </c>
      <c r="N35" s="1372">
        <f t="shared" si="7"/>
        <v>43.123761740670858</v>
      </c>
      <c r="O35" s="1372">
        <f t="shared" si="7"/>
        <v>41.890990616744851</v>
      </c>
      <c r="P35" s="1969">
        <f>0.421229299269722*100</f>
        <v>42.122929926972205</v>
      </c>
    </row>
    <row r="36" spans="1:16">
      <c r="A36" s="1384"/>
      <c r="B36" s="1385"/>
      <c r="C36" s="1386"/>
      <c r="D36" s="1386"/>
      <c r="E36" s="1386"/>
      <c r="F36" s="1386"/>
      <c r="G36" s="1386"/>
      <c r="H36" s="1386"/>
      <c r="I36" s="1386"/>
      <c r="J36" s="1386"/>
      <c r="K36" s="1386"/>
      <c r="L36" s="1386"/>
      <c r="M36" s="1386"/>
      <c r="N36" s="1386"/>
      <c r="O36" s="1386"/>
      <c r="P36" s="1387"/>
    </row>
    <row r="37" spans="1:16">
      <c r="A37" s="1388"/>
      <c r="B37" s="1389"/>
      <c r="C37" s="1389"/>
      <c r="D37" s="1389"/>
      <c r="E37" s="1389"/>
      <c r="F37" s="1389"/>
      <c r="G37" s="1389"/>
      <c r="H37" s="1389"/>
      <c r="I37" s="1389"/>
      <c r="J37" s="1389"/>
      <c r="K37" s="1389"/>
      <c r="L37" s="1389"/>
      <c r="M37" s="1389"/>
      <c r="N37" s="1389"/>
      <c r="O37" s="1389"/>
      <c r="P37" s="1389"/>
    </row>
    <row r="38" spans="1:16" ht="15.75">
      <c r="A38" s="1390" t="s">
        <v>860</v>
      </c>
      <c r="B38" s="1354"/>
      <c r="C38" s="1391"/>
      <c r="D38" s="1391"/>
      <c r="E38" s="1391"/>
      <c r="F38" s="1391"/>
      <c r="G38" s="1391"/>
      <c r="H38" s="1391"/>
      <c r="I38" s="1391"/>
      <c r="J38" s="1391"/>
      <c r="K38" s="1391"/>
      <c r="L38" s="1391"/>
      <c r="M38" s="1391"/>
      <c r="N38" s="1391"/>
      <c r="O38" s="1391"/>
      <c r="P38" s="1392"/>
    </row>
    <row r="39" spans="1:16" ht="15" customHeight="1">
      <c r="A39" s="1379" t="s">
        <v>861</v>
      </c>
      <c r="B39" s="718">
        <v>1085156.5642001</v>
      </c>
      <c r="C39" s="719">
        <v>1899245.9</v>
      </c>
      <c r="D39" s="719">
        <v>3510819.361</v>
      </c>
      <c r="E39" s="719">
        <v>6915281.8960000006</v>
      </c>
      <c r="F39" s="719">
        <v>489797.7</v>
      </c>
      <c r="G39" s="719">
        <v>642197.30000000005</v>
      </c>
      <c r="H39" s="719">
        <v>725569.29999999993</v>
      </c>
      <c r="I39" s="719">
        <v>713512.94400000013</v>
      </c>
      <c r="J39" s="719">
        <v>784910.89599999983</v>
      </c>
      <c r="K39" s="719">
        <v>813831.951</v>
      </c>
      <c r="L39" s="719">
        <v>814133.12700000009</v>
      </c>
      <c r="M39" s="719">
        <v>863690.76700000011</v>
      </c>
      <c r="N39" s="719">
        <v>861143.97900000005</v>
      </c>
      <c r="O39" s="719">
        <v>895453.74399999995</v>
      </c>
      <c r="P39" s="1406">
        <v>865836.39300000004</v>
      </c>
    </row>
    <row r="40" spans="1:16" ht="15" customHeight="1">
      <c r="A40" s="1370" t="s">
        <v>862</v>
      </c>
      <c r="B40" s="1393">
        <v>230171.43899999998</v>
      </c>
      <c r="C40" s="1394">
        <v>242196.5</v>
      </c>
      <c r="D40" s="1394">
        <v>271443.28200000001</v>
      </c>
      <c r="E40" s="1394">
        <v>293140.52100000001</v>
      </c>
      <c r="F40" s="1394">
        <v>21227.8</v>
      </c>
      <c r="G40" s="1394">
        <v>27123.3</v>
      </c>
      <c r="H40" s="1394">
        <v>27154.400000000001</v>
      </c>
      <c r="I40" s="1394">
        <v>26842.543000000001</v>
      </c>
      <c r="J40" s="1394">
        <v>27234.748</v>
      </c>
      <c r="K40" s="1394">
        <v>26697.429</v>
      </c>
      <c r="L40" s="1394">
        <v>26609.003000000001</v>
      </c>
      <c r="M40" s="1394">
        <v>30603.651999999998</v>
      </c>
      <c r="N40" s="1394">
        <v>27854.637999999999</v>
      </c>
      <c r="O40" s="1394">
        <v>27822.496999999999</v>
      </c>
      <c r="P40" s="1408">
        <v>30127.013999999999</v>
      </c>
    </row>
    <row r="41" spans="1:16" ht="15" customHeight="1">
      <c r="A41" s="1370" t="s">
        <v>863</v>
      </c>
      <c r="B41" s="1393">
        <v>2077.1099999999997</v>
      </c>
      <c r="C41" s="1394">
        <v>1598</v>
      </c>
      <c r="D41" s="1394">
        <v>1109.508</v>
      </c>
      <c r="E41" s="1394">
        <v>1599.2339999999999</v>
      </c>
      <c r="F41" s="1394">
        <v>117.5</v>
      </c>
      <c r="G41" s="1394">
        <v>149.80000000000001</v>
      </c>
      <c r="H41" s="1394">
        <v>174.1</v>
      </c>
      <c r="I41" s="1394">
        <v>230.55699999999999</v>
      </c>
      <c r="J41" s="1394">
        <v>296.25799999999998</v>
      </c>
      <c r="K41" s="1394">
        <v>248.98099999999999</v>
      </c>
      <c r="L41" s="1394">
        <v>221.197</v>
      </c>
      <c r="M41" s="1394">
        <v>296.88400000000001</v>
      </c>
      <c r="N41" s="1394">
        <v>292.13299999999998</v>
      </c>
      <c r="O41" s="1394">
        <v>319.25299999999999</v>
      </c>
      <c r="P41" s="1408">
        <v>307.04599999999999</v>
      </c>
    </row>
    <row r="42" spans="1:16" s="1395" customFormat="1" ht="15" customHeight="1">
      <c r="A42" s="1370" t="s">
        <v>864</v>
      </c>
      <c r="B42" s="1393">
        <v>2.8340000000000001</v>
      </c>
      <c r="C42" s="1394">
        <v>1.7</v>
      </c>
      <c r="D42" s="1394">
        <v>1.3359999999999999</v>
      </c>
      <c r="E42" s="1394">
        <v>1.3670000000000002</v>
      </c>
      <c r="F42" s="1394">
        <v>0.1</v>
      </c>
      <c r="G42" s="1394">
        <v>0.2</v>
      </c>
      <c r="H42" s="1394">
        <v>0.2</v>
      </c>
      <c r="I42" s="1394">
        <v>0.129</v>
      </c>
      <c r="J42" s="1394">
        <v>0.127</v>
      </c>
      <c r="K42" s="1394">
        <v>0.14299999999999999</v>
      </c>
      <c r="L42" s="1394">
        <v>0.108</v>
      </c>
      <c r="M42" s="1394">
        <v>0.16700000000000001</v>
      </c>
      <c r="N42" s="1394">
        <v>0.122</v>
      </c>
      <c r="O42" s="1394">
        <v>9.9000000000000005E-2</v>
      </c>
      <c r="P42" s="1408">
        <v>0.105</v>
      </c>
    </row>
    <row r="43" spans="1:16" ht="15" customHeight="1">
      <c r="A43" s="1370" t="s">
        <v>865</v>
      </c>
      <c r="B43" s="1393">
        <v>3332.7339999999999</v>
      </c>
      <c r="C43" s="1394">
        <v>46592.5</v>
      </c>
      <c r="D43" s="1394">
        <v>29927.981999999996</v>
      </c>
      <c r="E43" s="1394">
        <v>49194.204000000005</v>
      </c>
      <c r="F43" s="1394">
        <v>10243.700000000001</v>
      </c>
      <c r="G43" s="1394">
        <v>12382.9</v>
      </c>
      <c r="H43" s="1394">
        <v>14261.2</v>
      </c>
      <c r="I43" s="1394">
        <v>13710.431</v>
      </c>
      <c r="J43" s="1394">
        <v>15557.884</v>
      </c>
      <c r="K43" s="1394">
        <v>15758.27</v>
      </c>
      <c r="L43" s="1394">
        <v>17056.985000000001</v>
      </c>
      <c r="M43" s="1394">
        <v>19674.234</v>
      </c>
      <c r="N43" s="1394">
        <v>19373.553</v>
      </c>
      <c r="O43" s="1394">
        <v>33301.894999999997</v>
      </c>
      <c r="P43" s="1408">
        <v>22890.311000000002</v>
      </c>
    </row>
    <row r="44" spans="1:16" ht="15" customHeight="1">
      <c r="A44" s="1370" t="s">
        <v>866</v>
      </c>
      <c r="B44" s="1393">
        <v>588.35700000000008</v>
      </c>
      <c r="C44" s="1394">
        <v>960.8</v>
      </c>
      <c r="D44" s="1394">
        <v>1475.6309999999999</v>
      </c>
      <c r="E44" s="1394">
        <v>2072.0259999999998</v>
      </c>
      <c r="F44" s="1394">
        <v>123.6</v>
      </c>
      <c r="G44" s="1394">
        <v>197.8</v>
      </c>
      <c r="H44" s="1394">
        <v>244.7</v>
      </c>
      <c r="I44" s="1394">
        <v>244.40199999999999</v>
      </c>
      <c r="J44" s="1394">
        <v>292.42200000000003</v>
      </c>
      <c r="K44" s="1394">
        <v>279.57900000000001</v>
      </c>
      <c r="L44" s="1394">
        <v>234.267</v>
      </c>
      <c r="M44" s="1394">
        <v>303.49900000000002</v>
      </c>
      <c r="N44" s="1394">
        <v>330.98899999999998</v>
      </c>
      <c r="O44" s="1394">
        <v>361.233</v>
      </c>
      <c r="P44" s="1408">
        <v>381.19400000000002</v>
      </c>
    </row>
    <row r="45" spans="1:16" ht="15" customHeight="1">
      <c r="A45" s="1370" t="s">
        <v>867</v>
      </c>
      <c r="B45" s="1393">
        <v>810210.26420009998</v>
      </c>
      <c r="C45" s="1394">
        <v>1571455.1</v>
      </c>
      <c r="D45" s="1394">
        <v>3174351.3119999999</v>
      </c>
      <c r="E45" s="1394">
        <v>6542485.862999999</v>
      </c>
      <c r="F45" s="1394">
        <v>456427.7</v>
      </c>
      <c r="G45" s="1394">
        <v>600226.9</v>
      </c>
      <c r="H45" s="1394">
        <v>680896.5</v>
      </c>
      <c r="I45" s="1394">
        <v>669850.50100000005</v>
      </c>
      <c r="J45" s="1394">
        <v>739244.57299999986</v>
      </c>
      <c r="K45" s="1394">
        <v>768712.56799999997</v>
      </c>
      <c r="L45" s="1394">
        <v>767550.80200000003</v>
      </c>
      <c r="M45" s="1394">
        <v>810054.40600000008</v>
      </c>
      <c r="N45" s="1394">
        <v>810932.83199999994</v>
      </c>
      <c r="O45" s="1394">
        <v>831374.76300000004</v>
      </c>
      <c r="P45" s="1408">
        <v>810231.054</v>
      </c>
    </row>
    <row r="46" spans="1:16" ht="15" customHeight="1">
      <c r="A46" s="1370" t="s">
        <v>868</v>
      </c>
      <c r="B46" s="1393">
        <v>38773.826000000001</v>
      </c>
      <c r="C46" s="1394">
        <v>36441.300000000003</v>
      </c>
      <c r="D46" s="1394">
        <v>32510.31</v>
      </c>
      <c r="E46" s="1394">
        <v>26788.681</v>
      </c>
      <c r="F46" s="1394">
        <v>1657.3</v>
      </c>
      <c r="G46" s="1394">
        <v>2116.4</v>
      </c>
      <c r="H46" s="1394">
        <v>2838.2</v>
      </c>
      <c r="I46" s="1394">
        <v>2634.3809999999999</v>
      </c>
      <c r="J46" s="1394">
        <v>2284.884</v>
      </c>
      <c r="K46" s="1394">
        <v>2134.9810000000002</v>
      </c>
      <c r="L46" s="1394">
        <v>2460.7649999999999</v>
      </c>
      <c r="M46" s="1394">
        <v>2757.9250000000002</v>
      </c>
      <c r="N46" s="1394">
        <v>2359.712</v>
      </c>
      <c r="O46" s="1394">
        <v>2274.0039999999999</v>
      </c>
      <c r="P46" s="1408">
        <v>1899.6690000000001</v>
      </c>
    </row>
    <row r="47" spans="1:16" ht="15" customHeight="1">
      <c r="A47" s="1396" t="s">
        <v>869</v>
      </c>
      <c r="B47" s="1397">
        <v>342305111.37188894</v>
      </c>
      <c r="C47" s="1398">
        <v>457067009</v>
      </c>
      <c r="D47" s="1398">
        <v>469771950.64613235</v>
      </c>
      <c r="E47" s="1398">
        <v>656945175.47830677</v>
      </c>
      <c r="F47" s="1398">
        <v>43315666.900000006</v>
      </c>
      <c r="G47" s="1398">
        <v>51753926.977149941</v>
      </c>
      <c r="H47" s="1398">
        <v>55324332.889871925</v>
      </c>
      <c r="I47" s="1398">
        <v>51496965.652384266</v>
      </c>
      <c r="J47" s="1398">
        <v>50143819.61488761</v>
      </c>
      <c r="K47" s="1398">
        <v>57403509.086778954</v>
      </c>
      <c r="L47" s="1398">
        <v>60080160.729554206</v>
      </c>
      <c r="M47" s="1398">
        <v>63928694.518896841</v>
      </c>
      <c r="N47" s="1398">
        <v>61273467.995024189</v>
      </c>
      <c r="O47" s="1398">
        <v>61323336.649183773</v>
      </c>
      <c r="P47" s="453">
        <v>73925537.619135037</v>
      </c>
    </row>
    <row r="48" spans="1:16" ht="15" customHeight="1">
      <c r="A48" s="1399" t="s">
        <v>862</v>
      </c>
      <c r="B48" s="1393">
        <v>318806275.02942514</v>
      </c>
      <c r="C48" s="1394">
        <v>419807695.10000002</v>
      </c>
      <c r="D48" s="1394">
        <v>408597895.39888245</v>
      </c>
      <c r="E48" s="1394">
        <v>551946973.5342145</v>
      </c>
      <c r="F48" s="1394">
        <v>35785386.5</v>
      </c>
      <c r="G48" s="1394">
        <v>42439337.326688051</v>
      </c>
      <c r="H48" s="1394">
        <v>44008049.154206179</v>
      </c>
      <c r="I48" s="1394">
        <v>40918887.353190035</v>
      </c>
      <c r="J48" s="1394">
        <v>38944103.451667175</v>
      </c>
      <c r="K48" s="1394">
        <v>45581394.980289191</v>
      </c>
      <c r="L48" s="1394">
        <v>48061915.66112864</v>
      </c>
      <c r="M48" s="1394">
        <v>51515621.147796132</v>
      </c>
      <c r="N48" s="1394">
        <v>49047722.611691594</v>
      </c>
      <c r="O48" s="1394">
        <v>48359996.818122409</v>
      </c>
      <c r="P48" s="1408">
        <v>60488520.185247399</v>
      </c>
    </row>
    <row r="49" spans="1:16" ht="15" customHeight="1">
      <c r="A49" s="1370" t="s">
        <v>870</v>
      </c>
      <c r="B49" s="1393">
        <v>47146.416309970002</v>
      </c>
      <c r="C49" s="1394">
        <v>30772.5</v>
      </c>
      <c r="D49" s="1394">
        <v>33953.274396040004</v>
      </c>
      <c r="E49" s="1394">
        <v>50234.538533530002</v>
      </c>
      <c r="F49" s="1394">
        <v>3527.1</v>
      </c>
      <c r="G49" s="1394">
        <v>3635.4115416099967</v>
      </c>
      <c r="H49" s="1394">
        <v>4473.4671272100004</v>
      </c>
      <c r="I49" s="1394">
        <v>5478.0284178399979</v>
      </c>
      <c r="J49" s="1394">
        <v>6194.7634323100037</v>
      </c>
      <c r="K49" s="1394">
        <v>5360.7051349500007</v>
      </c>
      <c r="L49" s="1394">
        <v>5048.3732994400034</v>
      </c>
      <c r="M49" s="1394">
        <v>5698.3994133399983</v>
      </c>
      <c r="N49" s="1394">
        <v>6252.7002233699977</v>
      </c>
      <c r="O49" s="1394">
        <v>6558.0423588999975</v>
      </c>
      <c r="P49" s="1408">
        <v>6480.684414440002</v>
      </c>
    </row>
    <row r="50" spans="1:16" ht="15" customHeight="1">
      <c r="A50" s="1370" t="s">
        <v>864</v>
      </c>
      <c r="B50" s="1393">
        <v>27459.463608449998</v>
      </c>
      <c r="C50" s="1394">
        <v>7428.3</v>
      </c>
      <c r="D50" s="1394">
        <v>6710.81715171</v>
      </c>
      <c r="E50" s="1394">
        <v>3674.2484693399997</v>
      </c>
      <c r="F50" s="1394">
        <v>230.5</v>
      </c>
      <c r="G50" s="1394">
        <v>309.48435435000005</v>
      </c>
      <c r="H50" s="1394">
        <v>336.63467600000001</v>
      </c>
      <c r="I50" s="1394">
        <v>270.35491765</v>
      </c>
      <c r="J50" s="1394">
        <v>242.37931300000002</v>
      </c>
      <c r="K50" s="1394">
        <v>317.69539400000002</v>
      </c>
      <c r="L50" s="1394">
        <v>292.769386</v>
      </c>
      <c r="M50" s="1394">
        <v>275.16354852000001</v>
      </c>
      <c r="N50" s="1394">
        <v>294.04268897000003</v>
      </c>
      <c r="O50" s="1394">
        <v>254.01533476</v>
      </c>
      <c r="P50" s="1408">
        <v>277.59558215000004</v>
      </c>
    </row>
    <row r="51" spans="1:16" s="1383" customFormat="1" ht="15" customHeight="1">
      <c r="A51" s="1370" t="s">
        <v>865</v>
      </c>
      <c r="B51" s="1393">
        <v>2673045.08439699</v>
      </c>
      <c r="C51" s="1394">
        <v>5183606.9000000004</v>
      </c>
      <c r="D51" s="1394">
        <v>7580080.5629814602</v>
      </c>
      <c r="E51" s="1394">
        <v>9116289.5184759498</v>
      </c>
      <c r="F51" s="1394">
        <v>707633.5</v>
      </c>
      <c r="G51" s="1394">
        <v>654508.1951943601</v>
      </c>
      <c r="H51" s="1394">
        <v>1182956.1107955098</v>
      </c>
      <c r="I51" s="1394">
        <v>1033801.8943590702</v>
      </c>
      <c r="J51" s="1394">
        <v>1264730.1185817393</v>
      </c>
      <c r="K51" s="1394">
        <v>807657.62333246996</v>
      </c>
      <c r="L51" s="1394">
        <v>734847.27686578</v>
      </c>
      <c r="M51" s="1394">
        <v>738798.94081823016</v>
      </c>
      <c r="N51" s="1394">
        <v>906827.92316093005</v>
      </c>
      <c r="O51" s="1394">
        <v>1045462.7591233797</v>
      </c>
      <c r="P51" s="1408">
        <v>1126291.1674554402</v>
      </c>
    </row>
    <row r="52" spans="1:16" s="1383" customFormat="1" ht="15" customHeight="1">
      <c r="A52" s="1370" t="s">
        <v>866</v>
      </c>
      <c r="B52" s="1393">
        <v>105317.52625708</v>
      </c>
      <c r="C52" s="1394">
        <v>184397.5</v>
      </c>
      <c r="D52" s="1394">
        <v>182282.62748651998</v>
      </c>
      <c r="E52" s="1394">
        <v>330108.90585698001</v>
      </c>
      <c r="F52" s="1394">
        <v>13634.7</v>
      </c>
      <c r="G52" s="1394">
        <v>47172.61157662997</v>
      </c>
      <c r="H52" s="1394">
        <v>81337.156081730049</v>
      </c>
      <c r="I52" s="1394">
        <v>36179.689289030001</v>
      </c>
      <c r="J52" s="1394">
        <v>24846.922740150003</v>
      </c>
      <c r="K52" s="1394">
        <v>34953.039475680009</v>
      </c>
      <c r="L52" s="1394">
        <v>27288.163559209999</v>
      </c>
      <c r="M52" s="1394">
        <v>28557.573604140009</v>
      </c>
      <c r="N52" s="1394">
        <v>28096.427114109989</v>
      </c>
      <c r="O52" s="1394">
        <v>27709.532849930001</v>
      </c>
      <c r="P52" s="1408">
        <v>30296.904659569998</v>
      </c>
    </row>
    <row r="53" spans="1:16" s="1400" customFormat="1" ht="15" customHeight="1">
      <c r="A53" s="1370" t="s">
        <v>867</v>
      </c>
      <c r="B53" s="1393">
        <v>19972650.248757299</v>
      </c>
      <c r="C53" s="1394">
        <v>30375386.800000001</v>
      </c>
      <c r="D53" s="1394">
        <v>51915292.226498298</v>
      </c>
      <c r="E53" s="1394">
        <v>93713258.7229283</v>
      </c>
      <c r="F53" s="1394">
        <v>6665022.0999999996</v>
      </c>
      <c r="G53" s="1394">
        <v>8448755.3839539997</v>
      </c>
      <c r="H53" s="1394">
        <v>9855400</v>
      </c>
      <c r="I53" s="1394">
        <v>9289776.7855949979</v>
      </c>
      <c r="J53" s="1394">
        <v>9694960.3039839994</v>
      </c>
      <c r="K53" s="1394">
        <v>10759210.865031999</v>
      </c>
      <c r="L53" s="1394">
        <v>11012025.716461999</v>
      </c>
      <c r="M53" s="1394">
        <v>11365233.966723001</v>
      </c>
      <c r="N53" s="1394">
        <v>11055540.117707001</v>
      </c>
      <c r="O53" s="1394">
        <v>11641817.363774</v>
      </c>
      <c r="P53" s="1408">
        <v>12020031.111435</v>
      </c>
    </row>
    <row r="54" spans="1:16" ht="15" customHeight="1">
      <c r="A54" s="1370" t="s">
        <v>868</v>
      </c>
      <c r="B54" s="1393">
        <v>673217.60313397006</v>
      </c>
      <c r="C54" s="1394">
        <v>1477721.9</v>
      </c>
      <c r="D54" s="1394">
        <v>1455735.7387358702</v>
      </c>
      <c r="E54" s="1394">
        <v>1784636.0098282699</v>
      </c>
      <c r="F54" s="1394">
        <v>140232.5</v>
      </c>
      <c r="G54" s="1394">
        <v>160208.56384092997</v>
      </c>
      <c r="H54" s="1394">
        <v>191780.36698528999</v>
      </c>
      <c r="I54" s="1394">
        <v>212571.54661564002</v>
      </c>
      <c r="J54" s="1394">
        <v>208741.67516923993</v>
      </c>
      <c r="K54" s="1394">
        <v>214614.17812066007</v>
      </c>
      <c r="L54" s="1394">
        <v>238742.76885312994</v>
      </c>
      <c r="M54" s="1394">
        <v>274509.32699347992</v>
      </c>
      <c r="N54" s="1394">
        <v>228734.17243820999</v>
      </c>
      <c r="O54" s="1394">
        <v>241538.11762039</v>
      </c>
      <c r="P54" s="1408">
        <v>253639.97034103997</v>
      </c>
    </row>
    <row r="55" spans="1:16" s="1403" customFormat="1" ht="15.75">
      <c r="A55" s="1401" t="s">
        <v>871</v>
      </c>
      <c r="B55" s="1363"/>
      <c r="C55" s="1402"/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  <c r="O55" s="1402"/>
      <c r="P55" s="1971"/>
    </row>
    <row r="56" spans="1:16" s="1369" customFormat="1" ht="15" customHeight="1">
      <c r="A56" s="1404" t="s">
        <v>872</v>
      </c>
      <c r="B56" s="1405">
        <v>810210.26420009998</v>
      </c>
      <c r="C56" s="893">
        <v>1571455.1</v>
      </c>
      <c r="D56" s="893">
        <v>3175866.1580000008</v>
      </c>
      <c r="E56" s="893">
        <v>6542485.8439999996</v>
      </c>
      <c r="F56" s="893">
        <v>456427.67300000007</v>
      </c>
      <c r="G56" s="893">
        <v>600226.90700000012</v>
      </c>
      <c r="H56" s="893">
        <v>680896.51599999995</v>
      </c>
      <c r="I56" s="893">
        <v>669850.50100000005</v>
      </c>
      <c r="J56" s="893">
        <v>739244.57299999986</v>
      </c>
      <c r="K56" s="893">
        <v>768712.56799999997</v>
      </c>
      <c r="L56" s="893">
        <v>767550.80200000003</v>
      </c>
      <c r="M56" s="893">
        <v>810054.40600000008</v>
      </c>
      <c r="N56" s="893">
        <v>810932.83199999994</v>
      </c>
      <c r="O56" s="893">
        <v>831374.76300000004</v>
      </c>
      <c r="P56" s="1406">
        <v>810231.054</v>
      </c>
    </row>
    <row r="57" spans="1:16" s="1369" customFormat="1" ht="15" customHeight="1">
      <c r="A57" s="1362" t="s">
        <v>402</v>
      </c>
      <c r="B57" s="1407"/>
      <c r="C57" s="889"/>
      <c r="D57" s="889"/>
      <c r="E57" s="889"/>
      <c r="F57" s="889"/>
      <c r="G57" s="889"/>
      <c r="H57" s="889"/>
      <c r="I57" s="889"/>
      <c r="J57" s="889"/>
      <c r="K57" s="889"/>
      <c r="L57" s="889"/>
      <c r="M57" s="889"/>
      <c r="N57" s="889"/>
      <c r="O57" s="889"/>
      <c r="P57" s="1408"/>
    </row>
    <row r="58" spans="1:16" s="1369" customFormat="1" ht="15" customHeight="1">
      <c r="A58" s="1409" t="s">
        <v>873</v>
      </c>
      <c r="B58" s="1405">
        <v>523847.44020010001</v>
      </c>
      <c r="C58" s="893">
        <v>1195626.6000000001</v>
      </c>
      <c r="D58" s="893">
        <v>2878475.8959999997</v>
      </c>
      <c r="E58" s="893">
        <v>6271337.6140000001</v>
      </c>
      <c r="F58" s="893">
        <v>438469.33700000006</v>
      </c>
      <c r="G58" s="893">
        <v>580878.42300000007</v>
      </c>
      <c r="H58" s="893">
        <v>658883.44999999995</v>
      </c>
      <c r="I58" s="893">
        <v>647523.44700000004</v>
      </c>
      <c r="J58" s="893">
        <v>716664.53499999992</v>
      </c>
      <c r="K58" s="893">
        <v>745611.92200000002</v>
      </c>
      <c r="L58" s="893">
        <v>745611.92200000002</v>
      </c>
      <c r="M58" s="893">
        <v>788129.27800000005</v>
      </c>
      <c r="N58" s="893">
        <v>790539.05099999998</v>
      </c>
      <c r="O58" s="893">
        <v>810332.32000000007</v>
      </c>
      <c r="P58" s="1406">
        <v>790377.01699999999</v>
      </c>
    </row>
    <row r="59" spans="1:16" s="1369" customFormat="1" ht="15" customHeight="1">
      <c r="A59" s="1410" t="s">
        <v>874</v>
      </c>
      <c r="B59" s="1407">
        <v>35.704999999999998</v>
      </c>
      <c r="C59" s="889">
        <v>345351.1</v>
      </c>
      <c r="D59" s="889">
        <v>1979329.8560000001</v>
      </c>
      <c r="E59" s="889">
        <v>5124993.3900000006</v>
      </c>
      <c r="F59" s="889">
        <v>362523.15500000003</v>
      </c>
      <c r="G59" s="889">
        <v>487408.69400000002</v>
      </c>
      <c r="H59" s="889">
        <v>559164.46699999995</v>
      </c>
      <c r="I59" s="889">
        <v>557366.91899999999</v>
      </c>
      <c r="J59" s="889">
        <v>619890.75199999998</v>
      </c>
      <c r="K59" s="889">
        <v>631175.83200000005</v>
      </c>
      <c r="L59" s="889">
        <v>646492.68000000005</v>
      </c>
      <c r="M59" s="889">
        <v>670283.70600000001</v>
      </c>
      <c r="N59" s="889">
        <v>675322.603</v>
      </c>
      <c r="O59" s="889">
        <v>686470.58600000001</v>
      </c>
      <c r="P59" s="1408">
        <v>668740.05200000003</v>
      </c>
    </row>
    <row r="60" spans="1:16" ht="15" customHeight="1">
      <c r="A60" s="1410" t="s">
        <v>875</v>
      </c>
      <c r="B60" s="1407">
        <v>523811.7352001</v>
      </c>
      <c r="C60" s="889">
        <v>850275.4</v>
      </c>
      <c r="D60" s="889">
        <v>899146.04000000015</v>
      </c>
      <c r="E60" s="889">
        <v>1146344.2239999999</v>
      </c>
      <c r="F60" s="889">
        <v>75946.182000000001</v>
      </c>
      <c r="G60" s="889">
        <v>93469.729000000007</v>
      </c>
      <c r="H60" s="889">
        <v>99718.982999999993</v>
      </c>
      <c r="I60" s="889">
        <v>90156.528000000006</v>
      </c>
      <c r="J60" s="889">
        <v>96773.782999999996</v>
      </c>
      <c r="K60" s="889">
        <v>114436.09</v>
      </c>
      <c r="L60" s="889">
        <v>114081.68399999999</v>
      </c>
      <c r="M60" s="889">
        <v>117845.572</v>
      </c>
      <c r="N60" s="889">
        <v>115216.448</v>
      </c>
      <c r="O60" s="889">
        <v>123861.734</v>
      </c>
      <c r="P60" s="1408">
        <v>121636.965</v>
      </c>
    </row>
    <row r="61" spans="1:16" s="1403" customFormat="1" ht="15" customHeight="1">
      <c r="A61" s="1411" t="s">
        <v>876</v>
      </c>
      <c r="B61" s="1407">
        <v>230175.9712001</v>
      </c>
      <c r="C61" s="889">
        <v>225845.7</v>
      </c>
      <c r="D61" s="889">
        <v>340276.55900000001</v>
      </c>
      <c r="E61" s="889">
        <v>716074.6129999999</v>
      </c>
      <c r="F61" s="889">
        <v>55836.675000000003</v>
      </c>
      <c r="G61" s="889">
        <v>70221.065000000002</v>
      </c>
      <c r="H61" s="889">
        <v>76676.341</v>
      </c>
      <c r="I61" s="889">
        <v>69977.760999999999</v>
      </c>
      <c r="J61" s="889">
        <v>76479.437999999995</v>
      </c>
      <c r="K61" s="889">
        <v>79976.289999999994</v>
      </c>
      <c r="L61" s="889">
        <v>81663.326000000001</v>
      </c>
      <c r="M61" s="889">
        <v>85867.735000000001</v>
      </c>
      <c r="N61" s="889">
        <v>86594.020999999993</v>
      </c>
      <c r="O61" s="889">
        <v>92258.868000000002</v>
      </c>
      <c r="P61" s="1408">
        <v>91341.933999999994</v>
      </c>
    </row>
    <row r="62" spans="1:16" s="1369" customFormat="1" ht="15" customHeight="1">
      <c r="A62" s="1411" t="s">
        <v>877</v>
      </c>
      <c r="B62" s="1407">
        <v>285350.82299999997</v>
      </c>
      <c r="C62" s="889">
        <v>619030</v>
      </c>
      <c r="D62" s="889">
        <v>553572.72900000005</v>
      </c>
      <c r="E62" s="889">
        <v>413445.43200000003</v>
      </c>
      <c r="F62" s="889">
        <v>19348.648000000001</v>
      </c>
      <c r="G62" s="889">
        <v>22387.7</v>
      </c>
      <c r="H62" s="889">
        <v>22133.202000000001</v>
      </c>
      <c r="I62" s="889">
        <v>19325.857</v>
      </c>
      <c r="J62" s="889">
        <v>19435.685000000001</v>
      </c>
      <c r="K62" s="889">
        <v>18281.004000000001</v>
      </c>
      <c r="L62" s="889">
        <v>17431.321</v>
      </c>
      <c r="M62" s="889">
        <v>16466.188999999998</v>
      </c>
      <c r="N62" s="889">
        <v>15096.513999999999</v>
      </c>
      <c r="O62" s="889">
        <v>14753.294</v>
      </c>
      <c r="P62" s="1408">
        <v>13408.422</v>
      </c>
    </row>
    <row r="63" spans="1:16" s="1369" customFormat="1" ht="31.5">
      <c r="A63" s="1412" t="s">
        <v>878</v>
      </c>
      <c r="B63" s="1413">
        <v>64.655739793333936</v>
      </c>
      <c r="C63" s="890">
        <f>C58/C56*100</f>
        <v>76.084044653900705</v>
      </c>
      <c r="D63" s="890">
        <f>D58/D56*100</f>
        <v>90.63593214560143</v>
      </c>
      <c r="E63" s="890">
        <f t="shared" ref="E63:N63" si="8">E58/E56*100</f>
        <v>95.85557788789616</v>
      </c>
      <c r="F63" s="890">
        <f t="shared" si="8"/>
        <v>96.065458546375197</v>
      </c>
      <c r="G63" s="890">
        <f t="shared" si="8"/>
        <v>96.776471735213292</v>
      </c>
      <c r="H63" s="890">
        <f t="shared" si="8"/>
        <v>96.76704675633853</v>
      </c>
      <c r="I63" s="890">
        <f t="shared" si="8"/>
        <v>96.666860147649572</v>
      </c>
      <c r="J63" s="890">
        <f t="shared" si="8"/>
        <v>96.945525361333978</v>
      </c>
      <c r="K63" s="890">
        <f t="shared" si="8"/>
        <v>96.99489159386296</v>
      </c>
      <c r="L63" s="890">
        <v>97.2</v>
      </c>
      <c r="M63" s="890">
        <f t="shared" si="8"/>
        <v>97.293375872336156</v>
      </c>
      <c r="N63" s="890">
        <f t="shared" si="8"/>
        <v>97.485145477498691</v>
      </c>
      <c r="O63" s="890">
        <v>97.468958171875613</v>
      </c>
      <c r="P63" s="891">
        <f>0.975495833068872*100</f>
        <v>97.5495833068872</v>
      </c>
    </row>
    <row r="64" spans="1:16" s="1369" customFormat="1" ht="15" customHeight="1">
      <c r="A64" s="1409" t="s">
        <v>879</v>
      </c>
      <c r="B64" s="1405">
        <v>286362.82400000002</v>
      </c>
      <c r="C64" s="893">
        <v>375828.5</v>
      </c>
      <c r="D64" s="893">
        <v>297390.26199999999</v>
      </c>
      <c r="E64" s="893">
        <v>271148.23</v>
      </c>
      <c r="F64" s="893">
        <v>17958.335999999999</v>
      </c>
      <c r="G64" s="893">
        <v>19348.484</v>
      </c>
      <c r="H64" s="893">
        <v>22013.066000000003</v>
      </c>
      <c r="I64" s="893">
        <v>22327.054</v>
      </c>
      <c r="J64" s="893">
        <v>22580.037999999997</v>
      </c>
      <c r="K64" s="893">
        <v>23100.646000000001</v>
      </c>
      <c r="L64" s="893">
        <v>21938.880000000001</v>
      </c>
      <c r="M64" s="893">
        <v>21925.128000000001</v>
      </c>
      <c r="N64" s="893">
        <v>20393.780999999999</v>
      </c>
      <c r="O64" s="893">
        <v>21042.442999999999</v>
      </c>
      <c r="P64" s="1406">
        <v>19854.037</v>
      </c>
    </row>
    <row r="65" spans="1:16" s="1369" customFormat="1" ht="15" customHeight="1">
      <c r="A65" s="1410" t="s">
        <v>874</v>
      </c>
      <c r="B65" s="1407">
        <v>355.55500000000001</v>
      </c>
      <c r="C65" s="889">
        <v>6042.6</v>
      </c>
      <c r="D65" s="889">
        <v>9846.0770000000011</v>
      </c>
      <c r="E65" s="889">
        <v>20995.339</v>
      </c>
      <c r="F65" s="889">
        <v>1519.8969999999999</v>
      </c>
      <c r="G65" s="889">
        <v>1975.9480000000001</v>
      </c>
      <c r="H65" s="889">
        <v>2475.114</v>
      </c>
      <c r="I65" s="889">
        <v>2949.5909999999999</v>
      </c>
      <c r="J65" s="889">
        <v>3293.1889999999999</v>
      </c>
      <c r="K65" s="889">
        <v>3457.0889999999999</v>
      </c>
      <c r="L65" s="889">
        <v>3554.913</v>
      </c>
      <c r="M65" s="889">
        <v>3726.0569999999998</v>
      </c>
      <c r="N65" s="889">
        <v>3695.1729999999998</v>
      </c>
      <c r="O65" s="889">
        <v>3908.2939999999999</v>
      </c>
      <c r="P65" s="1408">
        <v>3808.1660000000002</v>
      </c>
    </row>
    <row r="66" spans="1:16" ht="15" customHeight="1">
      <c r="A66" s="1410" t="s">
        <v>875</v>
      </c>
      <c r="B66" s="1407">
        <v>286007.26900000003</v>
      </c>
      <c r="C66" s="889">
        <v>369785.9</v>
      </c>
      <c r="D66" s="889">
        <v>287544.185</v>
      </c>
      <c r="E66" s="889">
        <v>250152.891</v>
      </c>
      <c r="F66" s="889">
        <v>16438.438999999998</v>
      </c>
      <c r="G66" s="889">
        <v>17372.536</v>
      </c>
      <c r="H66" s="889">
        <v>19537.952000000001</v>
      </c>
      <c r="I66" s="889">
        <v>19377.463</v>
      </c>
      <c r="J66" s="889">
        <v>19286.848999999998</v>
      </c>
      <c r="K66" s="889">
        <v>19643.557000000001</v>
      </c>
      <c r="L66" s="889">
        <v>18383.967000000001</v>
      </c>
      <c r="M66" s="889">
        <v>18199.071</v>
      </c>
      <c r="N66" s="889">
        <v>16698.608</v>
      </c>
      <c r="O66" s="889">
        <v>17134.149000000001</v>
      </c>
      <c r="P66" s="1408">
        <v>16045.870999999999</v>
      </c>
    </row>
    <row r="67" spans="1:16" s="1400" customFormat="1" ht="15" customHeight="1">
      <c r="A67" s="1411" t="s">
        <v>876</v>
      </c>
      <c r="B67" s="1407">
        <v>149852.44999999998</v>
      </c>
      <c r="C67" s="889">
        <v>147768.29999999999</v>
      </c>
      <c r="D67" s="889">
        <v>134965.46499999997</v>
      </c>
      <c r="E67" s="889">
        <v>157969.62099999998</v>
      </c>
      <c r="F67" s="889">
        <v>11678.040999999999</v>
      </c>
      <c r="G67" s="889">
        <v>12482.63</v>
      </c>
      <c r="H67" s="889">
        <v>14418.053</v>
      </c>
      <c r="I67" s="889">
        <v>14519.582</v>
      </c>
      <c r="J67" s="889">
        <v>14641.293</v>
      </c>
      <c r="K67" s="889">
        <v>15070.8</v>
      </c>
      <c r="L67" s="889">
        <v>14272.566999999999</v>
      </c>
      <c r="M67" s="889">
        <v>14302.424999999999</v>
      </c>
      <c r="N67" s="889">
        <v>13301.004000000001</v>
      </c>
      <c r="O67" s="889">
        <v>13785.78</v>
      </c>
      <c r="P67" s="1408">
        <v>13035.092000000001</v>
      </c>
    </row>
    <row r="68" spans="1:16" s="1369" customFormat="1" ht="15" customHeight="1">
      <c r="A68" s="1411" t="s">
        <v>877</v>
      </c>
      <c r="B68" s="1407">
        <v>120699.92</v>
      </c>
      <c r="C68" s="889">
        <v>207097.1</v>
      </c>
      <c r="D68" s="889">
        <v>140109.33799999999</v>
      </c>
      <c r="E68" s="889">
        <v>81127.505000000005</v>
      </c>
      <c r="F68" s="889">
        <v>4000.0309999999999</v>
      </c>
      <c r="G68" s="889">
        <v>4126.9269999999997</v>
      </c>
      <c r="H68" s="889">
        <v>4319.8770000000004</v>
      </c>
      <c r="I68" s="889">
        <v>4074.1219999999998</v>
      </c>
      <c r="J68" s="889">
        <v>3857.9630000000002</v>
      </c>
      <c r="K68" s="889">
        <v>3774.297</v>
      </c>
      <c r="L68" s="889">
        <v>3375.1819999999998</v>
      </c>
      <c r="M68" s="889">
        <v>3151.1509999999998</v>
      </c>
      <c r="N68" s="889">
        <v>2690.8760000000002</v>
      </c>
      <c r="O68" s="889">
        <v>2669.4189999999999</v>
      </c>
      <c r="P68" s="1408">
        <v>2387.1979999999999</v>
      </c>
    </row>
    <row r="69" spans="1:16" s="1403" customFormat="1" ht="15" customHeight="1">
      <c r="A69" s="1412" t="s">
        <v>880</v>
      </c>
      <c r="B69" s="1414">
        <v>35.344260206666078</v>
      </c>
      <c r="C69" s="1415">
        <v>23.915955346099299</v>
      </c>
      <c r="D69" s="1415">
        <f>D64/D56*100</f>
        <v>9.3640678543985381</v>
      </c>
      <c r="E69" s="1415">
        <f t="shared" ref="E69:N69" si="9">E64/E56*100</f>
        <v>4.1444221121038467</v>
      </c>
      <c r="F69" s="1415">
        <f t="shared" si="9"/>
        <v>3.9345414536247887</v>
      </c>
      <c r="G69" s="1415">
        <f t="shared" si="9"/>
        <v>3.2235282647867027</v>
      </c>
      <c r="H69" s="1415">
        <f t="shared" si="9"/>
        <v>3.2329532436614796</v>
      </c>
      <c r="I69" s="1415">
        <f t="shared" si="9"/>
        <v>3.3331398523504272</v>
      </c>
      <c r="J69" s="1415">
        <f t="shared" si="9"/>
        <v>3.054474638666032</v>
      </c>
      <c r="K69" s="1415">
        <f t="shared" si="9"/>
        <v>3.0051084061370519</v>
      </c>
      <c r="L69" s="1415">
        <v>2.8</v>
      </c>
      <c r="M69" s="1415">
        <f t="shared" si="9"/>
        <v>2.7066241276638396</v>
      </c>
      <c r="N69" s="1415">
        <f t="shared" si="9"/>
        <v>2.5148545225013161</v>
      </c>
      <c r="O69" s="1415">
        <v>2.5310418281243878</v>
      </c>
      <c r="P69" s="1416">
        <f>0.0245041669311283*100</f>
        <v>2.4504166931128299</v>
      </c>
    </row>
    <row r="70" spans="1:16" s="1369" customFormat="1" ht="15" customHeight="1">
      <c r="A70" s="1357" t="s">
        <v>881</v>
      </c>
      <c r="B70" s="1405">
        <v>19972650.248757299</v>
      </c>
      <c r="C70" s="893">
        <v>30375386.800000001</v>
      </c>
      <c r="D70" s="893">
        <v>51915292.226498298</v>
      </c>
      <c r="E70" s="893">
        <v>93713258.743548304</v>
      </c>
      <c r="F70" s="893">
        <v>6665022.0973089989</v>
      </c>
      <c r="G70" s="893">
        <v>8448755.3839539997</v>
      </c>
      <c r="H70" s="893">
        <v>9855389.7696050014</v>
      </c>
      <c r="I70" s="893">
        <v>9289776.7855949979</v>
      </c>
      <c r="J70" s="893">
        <v>9694960.3039839994</v>
      </c>
      <c r="K70" s="893">
        <v>10759210.865031999</v>
      </c>
      <c r="L70" s="893">
        <v>11012025.716461999</v>
      </c>
      <c r="M70" s="893">
        <v>11365233.966723001</v>
      </c>
      <c r="N70" s="893">
        <v>11055540.117707001</v>
      </c>
      <c r="O70" s="893">
        <v>11641817.363774</v>
      </c>
      <c r="P70" s="1406">
        <v>12020031.111435</v>
      </c>
    </row>
    <row r="71" spans="1:16" s="1369" customFormat="1" ht="15" customHeight="1">
      <c r="A71" s="1375" t="s">
        <v>854</v>
      </c>
      <c r="B71" s="1407"/>
      <c r="C71" s="889"/>
      <c r="D71" s="889"/>
      <c r="E71" s="889"/>
      <c r="F71" s="889"/>
      <c r="G71" s="889"/>
      <c r="H71" s="889"/>
      <c r="I71" s="889"/>
      <c r="J71" s="889"/>
      <c r="K71" s="889"/>
      <c r="L71" s="889"/>
      <c r="M71" s="889"/>
      <c r="N71" s="889"/>
      <c r="O71" s="889"/>
      <c r="P71" s="1408"/>
    </row>
    <row r="72" spans="1:16" s="1369" customFormat="1" ht="15" customHeight="1">
      <c r="A72" s="1409" t="s">
        <v>873</v>
      </c>
      <c r="B72" s="1405">
        <v>6387177.4389995001</v>
      </c>
      <c r="C72" s="893">
        <v>14050810</v>
      </c>
      <c r="D72" s="893">
        <v>35294805.464572296</v>
      </c>
      <c r="E72" s="893">
        <v>73123296.719309613</v>
      </c>
      <c r="F72" s="893">
        <v>5384410.0209899992</v>
      </c>
      <c r="G72" s="893">
        <v>6857361.0907270005</v>
      </c>
      <c r="H72" s="893">
        <v>8016640.9847880024</v>
      </c>
      <c r="I72" s="893">
        <v>7448400.711265997</v>
      </c>
      <c r="J72" s="893">
        <v>7909726.5132289995</v>
      </c>
      <c r="K72" s="893">
        <v>8815999.9892989993</v>
      </c>
      <c r="L72" s="893">
        <v>9167165.7784599997</v>
      </c>
      <c r="M72" s="893">
        <v>9509307.4593480006</v>
      </c>
      <c r="N72" s="893">
        <v>9299503.6901559997</v>
      </c>
      <c r="O72" s="893">
        <v>9843614.8351339996</v>
      </c>
      <c r="P72" s="1406">
        <v>10222943.760334</v>
      </c>
    </row>
    <row r="73" spans="1:16" s="1369" customFormat="1" ht="15" customHeight="1">
      <c r="A73" s="1410" t="s">
        <v>874</v>
      </c>
      <c r="B73" s="1407">
        <v>38272.301029999995</v>
      </c>
      <c r="C73" s="889">
        <v>4916831.7</v>
      </c>
      <c r="D73" s="889">
        <v>25635425.598485999</v>
      </c>
      <c r="E73" s="889">
        <v>58304597.659215003</v>
      </c>
      <c r="F73" s="889">
        <v>4239853.7373699993</v>
      </c>
      <c r="G73" s="889">
        <v>5515407.8237979999</v>
      </c>
      <c r="H73" s="889">
        <v>6509381.1420500008</v>
      </c>
      <c r="I73" s="889">
        <v>6099409.713891997</v>
      </c>
      <c r="J73" s="889">
        <v>6442418.8367319992</v>
      </c>
      <c r="K73" s="889">
        <v>6451078.3800379988</v>
      </c>
      <c r="L73" s="889">
        <v>6879160.8383689998</v>
      </c>
      <c r="M73" s="889">
        <v>7191439.4930849997</v>
      </c>
      <c r="N73" s="889">
        <v>7038695.2517610015</v>
      </c>
      <c r="O73" s="889">
        <v>7501222.289454001</v>
      </c>
      <c r="P73" s="1408">
        <v>7854577.7238430008</v>
      </c>
    </row>
    <row r="74" spans="1:16" ht="15" customHeight="1">
      <c r="A74" s="1410" t="s">
        <v>875</v>
      </c>
      <c r="B74" s="1407">
        <v>6348905.1379695004</v>
      </c>
      <c r="C74" s="889">
        <v>9133978.3000000007</v>
      </c>
      <c r="D74" s="889">
        <v>9659379.8660863005</v>
      </c>
      <c r="E74" s="889">
        <v>14818699.060094599</v>
      </c>
      <c r="F74" s="889">
        <v>1144556.2836200004</v>
      </c>
      <c r="G74" s="889">
        <v>1341953.2669290008</v>
      </c>
      <c r="H74" s="889">
        <v>1507259.8427380014</v>
      </c>
      <c r="I74" s="889">
        <v>1348990.9973739998</v>
      </c>
      <c r="J74" s="889">
        <v>1467307.6764970003</v>
      </c>
      <c r="K74" s="889">
        <v>2364921.6092610001</v>
      </c>
      <c r="L74" s="889">
        <v>2288004.9400909999</v>
      </c>
      <c r="M74" s="889">
        <v>2317867.9662630004</v>
      </c>
      <c r="N74" s="889">
        <v>2260808.4383949982</v>
      </c>
      <c r="O74" s="889">
        <v>2342392.5456799981</v>
      </c>
      <c r="P74" s="1408">
        <v>2368366.0364909992</v>
      </c>
    </row>
    <row r="75" spans="1:16" s="1403" customFormat="1" ht="15" customHeight="1">
      <c r="A75" s="1411" t="s">
        <v>876</v>
      </c>
      <c r="B75" s="1407">
        <v>3366855.7544470998</v>
      </c>
      <c r="C75" s="889">
        <v>3681473.5</v>
      </c>
      <c r="D75" s="889">
        <v>5179820.1016259994</v>
      </c>
      <c r="E75" s="889">
        <v>10189814.053494502</v>
      </c>
      <c r="F75" s="889">
        <v>851918.37841000012</v>
      </c>
      <c r="G75" s="889">
        <v>998417.49286799994</v>
      </c>
      <c r="H75" s="889">
        <v>1139913.2690119999</v>
      </c>
      <c r="I75" s="889">
        <v>1017503.3917939996</v>
      </c>
      <c r="J75" s="889">
        <v>1107396.620847</v>
      </c>
      <c r="K75" s="889">
        <v>1183538.6325100001</v>
      </c>
      <c r="L75" s="889">
        <v>1189829.9622010002</v>
      </c>
      <c r="M75" s="889">
        <v>1249997.1678999993</v>
      </c>
      <c r="N75" s="889">
        <v>1279216.5756989997</v>
      </c>
      <c r="O75" s="889">
        <v>1319065.1687120004</v>
      </c>
      <c r="P75" s="1408">
        <v>1324944.6956609993</v>
      </c>
    </row>
    <row r="76" spans="1:16" s="1369" customFormat="1" ht="15" customHeight="1">
      <c r="A76" s="1411" t="s">
        <v>877</v>
      </c>
      <c r="B76" s="1407">
        <v>2797633.4428644003</v>
      </c>
      <c r="C76" s="889">
        <v>5354718.2</v>
      </c>
      <c r="D76" s="889">
        <v>4410663.6269493001</v>
      </c>
      <c r="E76" s="889">
        <v>4487834.7334260996</v>
      </c>
      <c r="F76" s="889">
        <v>280173.81872300018</v>
      </c>
      <c r="G76" s="889">
        <v>329294.40862300014</v>
      </c>
      <c r="H76" s="889">
        <v>351463.77701999986</v>
      </c>
      <c r="I76" s="889">
        <v>317111.88147600001</v>
      </c>
      <c r="J76" s="889">
        <v>345150.88788499992</v>
      </c>
      <c r="K76" s="889">
        <v>391124.56132800004</v>
      </c>
      <c r="L76" s="889">
        <v>384338.90339399985</v>
      </c>
      <c r="M76" s="889">
        <v>361343.64861699997</v>
      </c>
      <c r="N76" s="889">
        <v>360587.64762099984</v>
      </c>
      <c r="O76" s="889">
        <v>357972.50150500011</v>
      </c>
      <c r="P76" s="1408">
        <v>361356.24504299968</v>
      </c>
    </row>
    <row r="77" spans="1:16" s="1369" customFormat="1" ht="31.5">
      <c r="A77" s="1412" t="s">
        <v>882</v>
      </c>
      <c r="B77" s="1417">
        <v>31.979618926120789</v>
      </c>
      <c r="C77" s="1418">
        <v>46.257221652894309</v>
      </c>
      <c r="D77" s="1418">
        <f>D72/D70*100</f>
        <v>67.985373771155096</v>
      </c>
      <c r="E77" s="1418">
        <f t="shared" ref="E77:N77" si="10">E72/E70*100</f>
        <v>78.028763165109538</v>
      </c>
      <c r="F77" s="1418">
        <f t="shared" si="10"/>
        <v>80.786079061372547</v>
      </c>
      <c r="G77" s="1418">
        <f t="shared" si="10"/>
        <v>81.164157075142711</v>
      </c>
      <c r="H77" s="1418">
        <f t="shared" si="10"/>
        <v>81.342708631495412</v>
      </c>
      <c r="I77" s="1418">
        <f t="shared" si="10"/>
        <v>80.178468042587497</v>
      </c>
      <c r="J77" s="1418">
        <f t="shared" si="10"/>
        <v>81.585960800464704</v>
      </c>
      <c r="K77" s="1418">
        <f t="shared" si="10"/>
        <v>81.939094789483718</v>
      </c>
      <c r="L77" s="1418">
        <f t="shared" si="10"/>
        <v>83.246861335929339</v>
      </c>
      <c r="M77" s="1418">
        <f t="shared" si="10"/>
        <v>83.670142534600814</v>
      </c>
      <c r="N77" s="1418">
        <f t="shared" si="10"/>
        <v>84.116231239227631</v>
      </c>
      <c r="O77" s="1418">
        <v>84.553936276001963</v>
      </c>
      <c r="P77" s="1972">
        <v>85.049228787840804</v>
      </c>
    </row>
    <row r="78" spans="1:16" s="1369" customFormat="1">
      <c r="A78" s="1420"/>
      <c r="B78" s="1420"/>
      <c r="C78" s="1421"/>
      <c r="D78" s="1421"/>
      <c r="E78" s="1421"/>
      <c r="F78" s="1421"/>
      <c r="G78" s="1421"/>
      <c r="H78" s="1421"/>
      <c r="I78" s="1421"/>
      <c r="J78" s="1421"/>
      <c r="K78" s="1421"/>
      <c r="L78" s="1421"/>
      <c r="M78" s="1421"/>
      <c r="N78" s="1421"/>
      <c r="O78" s="1421"/>
      <c r="P78" s="1958"/>
    </row>
    <row r="79" spans="1:16" s="1369" customFormat="1">
      <c r="A79" s="1422"/>
      <c r="B79" s="1422"/>
      <c r="C79" s="1422"/>
      <c r="D79" s="1422"/>
      <c r="E79" s="1422"/>
      <c r="F79" s="1422"/>
      <c r="G79" s="1422"/>
      <c r="H79" s="1422"/>
      <c r="I79" s="1422"/>
      <c r="J79" s="1422"/>
      <c r="K79" s="1422"/>
      <c r="L79" s="1422"/>
      <c r="M79" s="1422"/>
      <c r="N79" s="1422"/>
      <c r="O79" s="1422"/>
      <c r="P79" s="1973"/>
    </row>
    <row r="80" spans="1:16" s="1427" customFormat="1" ht="15.75">
      <c r="A80" s="1423" t="s">
        <v>879</v>
      </c>
      <c r="B80" s="1424">
        <v>13585472.809757799</v>
      </c>
      <c r="C80" s="1425">
        <v>16324576.699999999</v>
      </c>
      <c r="D80" s="1425">
        <v>16620486.761926001</v>
      </c>
      <c r="E80" s="1425">
        <v>20589962.024238698</v>
      </c>
      <c r="F80" s="1425">
        <v>1280612.076319</v>
      </c>
      <c r="G80" s="1425">
        <v>1591394.2932269999</v>
      </c>
      <c r="H80" s="1425">
        <v>1838748.7848169997</v>
      </c>
      <c r="I80" s="1425">
        <v>1841376.0743290007</v>
      </c>
      <c r="J80" s="1425">
        <v>1785233.790755</v>
      </c>
      <c r="K80" s="1425">
        <v>1943210.8757330002</v>
      </c>
      <c r="L80" s="1425">
        <v>1844859.9380020001</v>
      </c>
      <c r="M80" s="1425">
        <v>1855926.507375</v>
      </c>
      <c r="N80" s="1425">
        <v>1756036.4275510008</v>
      </c>
      <c r="O80" s="1425">
        <v>1798202.5286400001</v>
      </c>
      <c r="P80" s="1426">
        <v>1797087.3511010006</v>
      </c>
    </row>
    <row r="81" spans="1:16" s="1427" customFormat="1" ht="15.75">
      <c r="A81" s="1410" t="s">
        <v>874</v>
      </c>
      <c r="B81" s="1407">
        <v>17519.006311000001</v>
      </c>
      <c r="C81" s="889">
        <v>286336.7</v>
      </c>
      <c r="D81" s="889">
        <v>392452.18850000005</v>
      </c>
      <c r="E81" s="889">
        <v>1298014.75</v>
      </c>
      <c r="F81" s="889">
        <v>88571.634000000005</v>
      </c>
      <c r="G81" s="889">
        <v>131061.17200000001</v>
      </c>
      <c r="H81" s="889">
        <v>165648.234</v>
      </c>
      <c r="I81" s="889">
        <v>185556.38800000001</v>
      </c>
      <c r="J81" s="889">
        <v>204824.45499999999</v>
      </c>
      <c r="K81" s="889">
        <v>229748.05100000001</v>
      </c>
      <c r="L81" s="889">
        <v>246539.76699999999</v>
      </c>
      <c r="M81" s="889">
        <v>262883.75</v>
      </c>
      <c r="N81" s="889">
        <v>262494.90600000002</v>
      </c>
      <c r="O81" s="889">
        <v>283016.56800000003</v>
      </c>
      <c r="P81" s="1408">
        <v>295139.55499999999</v>
      </c>
    </row>
    <row r="82" spans="1:16" s="1427" customFormat="1" ht="15.75">
      <c r="A82" s="1410" t="s">
        <v>875</v>
      </c>
      <c r="B82" s="1407">
        <v>13567953.8034468</v>
      </c>
      <c r="C82" s="889">
        <v>16038240.1</v>
      </c>
      <c r="D82" s="889">
        <v>16228034.573426001</v>
      </c>
      <c r="E82" s="889">
        <v>19291947.274238698</v>
      </c>
      <c r="F82" s="889">
        <v>1192040.4423189999</v>
      </c>
      <c r="G82" s="889">
        <v>1460333.1212269999</v>
      </c>
      <c r="H82" s="889">
        <v>1673100.5508169997</v>
      </c>
      <c r="I82" s="889">
        <v>1655819.6863290006</v>
      </c>
      <c r="J82" s="889">
        <v>1580409.3357549999</v>
      </c>
      <c r="K82" s="889">
        <v>1713462.8247330002</v>
      </c>
      <c r="L82" s="889">
        <v>1598320.1710020001</v>
      </c>
      <c r="M82" s="889">
        <v>1593042.757375</v>
      </c>
      <c r="N82" s="889">
        <v>1493541.5215510009</v>
      </c>
      <c r="O82" s="889">
        <v>1515185.9606400002</v>
      </c>
      <c r="P82" s="1408">
        <v>1501947.7961010006</v>
      </c>
    </row>
    <row r="83" spans="1:16" s="1427" customFormat="1" ht="15.75">
      <c r="A83" s="1411" t="s">
        <v>876</v>
      </c>
      <c r="B83" s="1407">
        <v>8307015.7771751005</v>
      </c>
      <c r="C83" s="889">
        <v>8036068.2000000002</v>
      </c>
      <c r="D83" s="889">
        <v>8713007.4748200011</v>
      </c>
      <c r="E83" s="889">
        <v>12567200.161742102</v>
      </c>
      <c r="F83" s="889">
        <v>840845.75270700001</v>
      </c>
      <c r="G83" s="889">
        <v>1039127.0039380001</v>
      </c>
      <c r="H83" s="889">
        <v>1216192.7802550001</v>
      </c>
      <c r="I83" s="889">
        <v>1218516.253359</v>
      </c>
      <c r="J83" s="889">
        <v>1179175.264683</v>
      </c>
      <c r="K83" s="889">
        <v>1283715.2237980003</v>
      </c>
      <c r="L83" s="889">
        <v>1218354.2220900001</v>
      </c>
      <c r="M83" s="889">
        <v>1231335.5503420001</v>
      </c>
      <c r="N83" s="889">
        <v>1162933.6922459996</v>
      </c>
      <c r="O83" s="889">
        <v>1191823.2773820003</v>
      </c>
      <c r="P83" s="1408">
        <v>1188944.0272660004</v>
      </c>
    </row>
    <row r="84" spans="1:16" s="1427" customFormat="1" ht="15.75">
      <c r="A84" s="1411" t="s">
        <v>877</v>
      </c>
      <c r="B84" s="1407">
        <v>4646837.2241193</v>
      </c>
      <c r="C84" s="889">
        <v>7320578.2999999998</v>
      </c>
      <c r="D84" s="889">
        <v>6870991.1223160001</v>
      </c>
      <c r="E84" s="889">
        <v>6074346.6089865994</v>
      </c>
      <c r="F84" s="889">
        <v>305362.06406900007</v>
      </c>
      <c r="G84" s="889">
        <v>373801.97211099998</v>
      </c>
      <c r="H84" s="889">
        <v>407913.05158700002</v>
      </c>
      <c r="I84" s="889">
        <v>389644.53363100009</v>
      </c>
      <c r="J84" s="889">
        <v>354070.74181399989</v>
      </c>
      <c r="K84" s="889">
        <v>379647.51867199998</v>
      </c>
      <c r="L84" s="889">
        <v>334251.95239800005</v>
      </c>
      <c r="M84" s="889">
        <v>314823.66488400003</v>
      </c>
      <c r="N84" s="889">
        <v>285771.37232899992</v>
      </c>
      <c r="O84" s="889">
        <v>280015.40220500011</v>
      </c>
      <c r="P84" s="1408">
        <v>271902.87025000004</v>
      </c>
    </row>
    <row r="85" spans="1:16" s="1427" customFormat="1" ht="15.75">
      <c r="A85" s="1428" t="s">
        <v>883</v>
      </c>
      <c r="B85" s="1418">
        <v>68.020381073879207</v>
      </c>
      <c r="C85" s="1418">
        <v>53.742778017891766</v>
      </c>
      <c r="D85" s="1418">
        <f t="shared" ref="D85:N85" si="11">D80/D70*100</f>
        <v>32.014626228844904</v>
      </c>
      <c r="E85" s="1418">
        <f t="shared" si="11"/>
        <v>21.971236834890469</v>
      </c>
      <c r="F85" s="1418">
        <f t="shared" si="11"/>
        <v>19.213920938627446</v>
      </c>
      <c r="G85" s="1418">
        <f t="shared" si="11"/>
        <v>18.835842924857303</v>
      </c>
      <c r="H85" s="1418">
        <f t="shared" si="11"/>
        <v>18.657291368504602</v>
      </c>
      <c r="I85" s="1418">
        <f t="shared" si="11"/>
        <v>19.821531957412507</v>
      </c>
      <c r="J85" s="1418">
        <f t="shared" si="11"/>
        <v>18.414039199535296</v>
      </c>
      <c r="K85" s="1418">
        <f t="shared" si="11"/>
        <v>18.060905210516299</v>
      </c>
      <c r="L85" s="1418">
        <f t="shared" si="11"/>
        <v>16.753138664070665</v>
      </c>
      <c r="M85" s="1418">
        <f t="shared" si="11"/>
        <v>16.329857465399186</v>
      </c>
      <c r="N85" s="1418">
        <f t="shared" si="11"/>
        <v>15.883768760772362</v>
      </c>
      <c r="O85" s="1418">
        <v>15.446063723998035</v>
      </c>
      <c r="P85" s="1419">
        <f>0.149507712121592*100</f>
        <v>14.9507712121592</v>
      </c>
    </row>
    <row r="86" spans="1:16" s="1369" customFormat="1" ht="31.5">
      <c r="A86" s="1429" t="s">
        <v>884</v>
      </c>
      <c r="B86" s="1405">
        <v>23389.9</v>
      </c>
      <c r="C86" s="893">
        <v>32048.3</v>
      </c>
      <c r="D86" s="893">
        <v>47965.721999999994</v>
      </c>
      <c r="E86" s="893">
        <v>59258.256999999998</v>
      </c>
      <c r="F86" s="893">
        <v>57891.207999999999</v>
      </c>
      <c r="G86" s="893">
        <v>56875.504000000001</v>
      </c>
      <c r="H86" s="893">
        <v>57683.724000000002</v>
      </c>
      <c r="I86" s="893">
        <v>58638.976000000002</v>
      </c>
      <c r="J86" s="893">
        <v>58537.9</v>
      </c>
      <c r="K86" s="893">
        <v>60199.964</v>
      </c>
      <c r="L86" s="893">
        <v>61490.772999999986</v>
      </c>
      <c r="M86" s="893">
        <v>61777.615999999995</v>
      </c>
      <c r="N86" s="893">
        <v>62650.413</v>
      </c>
      <c r="O86" s="893">
        <v>63562.885999999999</v>
      </c>
      <c r="P86" s="1406">
        <v>64353.206000000006</v>
      </c>
    </row>
    <row r="87" spans="1:16" s="1369" customFormat="1" ht="15.75">
      <c r="A87" s="1410" t="s">
        <v>874</v>
      </c>
      <c r="B87" s="1407">
        <v>34.241</v>
      </c>
      <c r="C87" s="889">
        <v>5019.5</v>
      </c>
      <c r="D87" s="889">
        <v>14057.344000000001</v>
      </c>
      <c r="E87" s="889">
        <v>19649.477000000003</v>
      </c>
      <c r="F87" s="889">
        <v>18965.605</v>
      </c>
      <c r="G87" s="889">
        <v>19219.834999999999</v>
      </c>
      <c r="H87" s="889">
        <v>19501.967000000001</v>
      </c>
      <c r="I87" s="889">
        <v>19801.972000000002</v>
      </c>
      <c r="J87" s="889">
        <v>20092</v>
      </c>
      <c r="K87" s="889">
        <v>20370.440999999999</v>
      </c>
      <c r="L87" s="889">
        <v>20654.437999999998</v>
      </c>
      <c r="M87" s="889">
        <v>20952.687000000002</v>
      </c>
      <c r="N87" s="889">
        <v>21241.144</v>
      </c>
      <c r="O87" s="889">
        <v>21552.690999999999</v>
      </c>
      <c r="P87" s="1408">
        <v>21887.355</v>
      </c>
    </row>
    <row r="88" spans="1:16" s="1400" customFormat="1" ht="15.75">
      <c r="A88" s="1410" t="s">
        <v>875</v>
      </c>
      <c r="B88" s="1407">
        <v>23355.659</v>
      </c>
      <c r="C88" s="889">
        <v>27028.799999999999</v>
      </c>
      <c r="D88" s="889">
        <v>33908.377999999997</v>
      </c>
      <c r="E88" s="889">
        <v>39608.78</v>
      </c>
      <c r="F88" s="889">
        <v>38925.603000000003</v>
      </c>
      <c r="G88" s="889">
        <v>37655.669000000002</v>
      </c>
      <c r="H88" s="889">
        <v>38181.756999999998</v>
      </c>
      <c r="I88" s="889">
        <v>38837.004000000001</v>
      </c>
      <c r="J88" s="889">
        <v>38445.9</v>
      </c>
      <c r="K88" s="889">
        <v>39829.523000000001</v>
      </c>
      <c r="L88" s="889">
        <v>40836.334999999992</v>
      </c>
      <c r="M88" s="889">
        <v>40824.928999999996</v>
      </c>
      <c r="N88" s="889">
        <v>41409.269</v>
      </c>
      <c r="O88" s="889">
        <v>42010.195</v>
      </c>
      <c r="P88" s="1408">
        <v>42465.851000000002</v>
      </c>
    </row>
    <row r="89" spans="1:16" s="1430" customFormat="1" ht="15.75">
      <c r="A89" s="1411" t="s">
        <v>876</v>
      </c>
      <c r="B89" s="1407">
        <v>14814.269</v>
      </c>
      <c r="C89" s="889">
        <v>16103.9</v>
      </c>
      <c r="D89" s="889">
        <v>22348.541000000001</v>
      </c>
      <c r="E89" s="889">
        <v>28904.856</v>
      </c>
      <c r="F89" s="889">
        <v>28382.972000000002</v>
      </c>
      <c r="G89" s="889">
        <v>27342.044000000002</v>
      </c>
      <c r="H89" s="889">
        <v>28022.829000000002</v>
      </c>
      <c r="I89" s="889">
        <v>28849.441999999999</v>
      </c>
      <c r="J89" s="889">
        <v>28618.6</v>
      </c>
      <c r="K89" s="889">
        <v>29967.064999999999</v>
      </c>
      <c r="L89" s="889">
        <v>30913.294000000002</v>
      </c>
      <c r="M89" s="889">
        <v>30962.927</v>
      </c>
      <c r="N89" s="889">
        <v>31584</v>
      </c>
      <c r="O89" s="889">
        <v>32247.718999999997</v>
      </c>
      <c r="P89" s="1408">
        <v>32738.723000000002</v>
      </c>
    </row>
    <row r="90" spans="1:16" s="1431" customFormat="1" ht="15.75">
      <c r="A90" s="1411" t="s">
        <v>877</v>
      </c>
      <c r="B90" s="1407">
        <v>6986.7560000000003</v>
      </c>
      <c r="C90" s="889">
        <v>9615.9</v>
      </c>
      <c r="D90" s="889">
        <v>9936.0669999999991</v>
      </c>
      <c r="E90" s="889">
        <v>9024.6020000000008</v>
      </c>
      <c r="F90" s="889">
        <v>8886.107</v>
      </c>
      <c r="G90" s="889">
        <v>8697.973</v>
      </c>
      <c r="H90" s="889">
        <v>8553.357</v>
      </c>
      <c r="I90" s="889">
        <v>8373.1959999999999</v>
      </c>
      <c r="J90" s="889">
        <v>8215.4</v>
      </c>
      <c r="K90" s="889">
        <v>8252.8619999999992</v>
      </c>
      <c r="L90" s="889">
        <v>8312.2900000000009</v>
      </c>
      <c r="M90" s="889">
        <v>8217.2180000000008</v>
      </c>
      <c r="N90" s="889">
        <v>8163.9669999999996</v>
      </c>
      <c r="O90" s="889">
        <v>8105.7780000000012</v>
      </c>
      <c r="P90" s="1408">
        <v>8075.1940000000004</v>
      </c>
    </row>
    <row r="91" spans="1:16" s="1431" customFormat="1" ht="31.5">
      <c r="A91" s="1429" t="s">
        <v>885</v>
      </c>
      <c r="B91" s="1405">
        <v>11405.668000000001</v>
      </c>
      <c r="C91" s="893">
        <v>18176.400000000001</v>
      </c>
      <c r="D91" s="893">
        <v>26779.224000000002</v>
      </c>
      <c r="E91" s="893">
        <v>30412.828000000001</v>
      </c>
      <c r="F91" s="893">
        <v>27737.915999999997</v>
      </c>
      <c r="G91" s="893">
        <v>29140.435000000001</v>
      </c>
      <c r="H91" s="893">
        <v>29338.638999999999</v>
      </c>
      <c r="I91" s="893">
        <v>29755.876000000004</v>
      </c>
      <c r="J91" s="893">
        <v>29964.3</v>
      </c>
      <c r="K91" s="893">
        <v>30244.689000000002</v>
      </c>
      <c r="L91" s="893">
        <v>30736.123999999996</v>
      </c>
      <c r="M91" s="893">
        <v>31128.453000000001</v>
      </c>
      <c r="N91" s="893">
        <v>31731.764999999999</v>
      </c>
      <c r="O91" s="893">
        <v>32240.932000000001</v>
      </c>
      <c r="P91" s="1406">
        <v>33002.203999999998</v>
      </c>
    </row>
    <row r="92" spans="1:16" s="1430" customFormat="1" ht="15.75">
      <c r="A92" s="1410" t="s">
        <v>874</v>
      </c>
      <c r="B92" s="1407">
        <v>24.37</v>
      </c>
      <c r="C92" s="889">
        <v>4189.8</v>
      </c>
      <c r="D92" s="889">
        <v>9634.7379999999994</v>
      </c>
      <c r="E92" s="889">
        <v>12191.925999999999</v>
      </c>
      <c r="F92" s="889">
        <v>10510.332</v>
      </c>
      <c r="G92" s="889">
        <v>11210.998</v>
      </c>
      <c r="H92" s="889">
        <v>11058.371999999999</v>
      </c>
      <c r="I92" s="889">
        <v>11590.207</v>
      </c>
      <c r="J92" s="889">
        <v>11959.8</v>
      </c>
      <c r="K92" s="889">
        <v>12015.218000000001</v>
      </c>
      <c r="L92" s="889">
        <v>12310.398999999999</v>
      </c>
      <c r="M92" s="889">
        <v>12495.59</v>
      </c>
      <c r="N92" s="889">
        <v>12603.177</v>
      </c>
      <c r="O92" s="889">
        <v>12934.790999999999</v>
      </c>
      <c r="P92" s="1408">
        <v>13461.727999999999</v>
      </c>
    </row>
    <row r="93" spans="1:16" s="1430" customFormat="1" ht="15.75">
      <c r="A93" s="1410" t="s">
        <v>875</v>
      </c>
      <c r="B93" s="1407">
        <v>11381.298000000001</v>
      </c>
      <c r="C93" s="889">
        <v>13986.6</v>
      </c>
      <c r="D93" s="889">
        <v>17144.486000000004</v>
      </c>
      <c r="E93" s="889">
        <v>18220.902000000002</v>
      </c>
      <c r="F93" s="889">
        <v>17227.583999999999</v>
      </c>
      <c r="G93" s="889">
        <v>17929.437000000002</v>
      </c>
      <c r="H93" s="889">
        <v>18280.267</v>
      </c>
      <c r="I93" s="889">
        <v>18165.669000000002</v>
      </c>
      <c r="J93" s="889">
        <v>18004.5</v>
      </c>
      <c r="K93" s="889">
        <v>18229.471000000001</v>
      </c>
      <c r="L93" s="889">
        <v>18425.724999999999</v>
      </c>
      <c r="M93" s="889">
        <v>18632.863000000001</v>
      </c>
      <c r="N93" s="889">
        <v>19128.588</v>
      </c>
      <c r="O93" s="889">
        <v>19306.141</v>
      </c>
      <c r="P93" s="1408">
        <v>19540.475999999999</v>
      </c>
    </row>
    <row r="94" spans="1:16" ht="15.75">
      <c r="A94" s="1411" t="s">
        <v>876</v>
      </c>
      <c r="B94" s="1407">
        <v>6744.3270000000002</v>
      </c>
      <c r="C94" s="889">
        <v>6888.7</v>
      </c>
      <c r="D94" s="889">
        <v>10101.916999999999</v>
      </c>
      <c r="E94" s="889">
        <v>12684.092000000001</v>
      </c>
      <c r="F94" s="889">
        <v>12117.624</v>
      </c>
      <c r="G94" s="889">
        <v>12882.43</v>
      </c>
      <c r="H94" s="889">
        <v>13410.775</v>
      </c>
      <c r="I94" s="889">
        <v>13575.028</v>
      </c>
      <c r="J94" s="889">
        <v>13675.1</v>
      </c>
      <c r="K94" s="889">
        <v>14008.607</v>
      </c>
      <c r="L94" s="889">
        <v>14380.273999999999</v>
      </c>
      <c r="M94" s="889">
        <v>14774.74</v>
      </c>
      <c r="N94" s="889">
        <v>15481.967000000001</v>
      </c>
      <c r="O94" s="889">
        <v>15757.217000000001</v>
      </c>
      <c r="P94" s="1408">
        <v>16132.517</v>
      </c>
    </row>
    <row r="95" spans="1:16" s="1383" customFormat="1" ht="15.75">
      <c r="A95" s="1411" t="s">
        <v>877</v>
      </c>
      <c r="B95" s="1407">
        <v>3783.4209999999998</v>
      </c>
      <c r="C95" s="889">
        <v>6398.3</v>
      </c>
      <c r="D95" s="889">
        <v>6301.0720000000001</v>
      </c>
      <c r="E95" s="889">
        <v>4809.808</v>
      </c>
      <c r="F95" s="889">
        <v>4420.8370000000004</v>
      </c>
      <c r="G95" s="889">
        <v>4365.4939999999997</v>
      </c>
      <c r="H95" s="889">
        <v>4188.4719999999998</v>
      </c>
      <c r="I95" s="889">
        <v>3918.7579999999998</v>
      </c>
      <c r="J95" s="889">
        <v>3673.4</v>
      </c>
      <c r="K95" s="889">
        <v>3577.1080000000002</v>
      </c>
      <c r="L95" s="889">
        <v>3421.7950000000001</v>
      </c>
      <c r="M95" s="889">
        <v>3228.4769999999999</v>
      </c>
      <c r="N95" s="889">
        <v>3025.614</v>
      </c>
      <c r="O95" s="889">
        <v>2947.7979999999998</v>
      </c>
      <c r="P95" s="1408">
        <v>2821.2979999999998</v>
      </c>
    </row>
    <row r="96" spans="1:16" s="1432" customFormat="1" ht="31.5">
      <c r="A96" s="1429" t="s">
        <v>886</v>
      </c>
      <c r="B96" s="1407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1408"/>
    </row>
    <row r="97" spans="1:16" s="1434" customFormat="1" ht="15.75">
      <c r="A97" s="1433" t="s">
        <v>887</v>
      </c>
      <c r="B97" s="1407">
        <v>135796</v>
      </c>
      <c r="C97" s="889">
        <v>170410</v>
      </c>
      <c r="D97" s="889">
        <v>211764</v>
      </c>
      <c r="E97" s="889">
        <v>509194</v>
      </c>
      <c r="F97" s="889" t="s">
        <v>209</v>
      </c>
      <c r="G97" s="889" t="s">
        <v>209</v>
      </c>
      <c r="H97" s="889">
        <v>559916</v>
      </c>
      <c r="I97" s="889" t="s">
        <v>209</v>
      </c>
      <c r="J97" s="889" t="s">
        <v>209</v>
      </c>
      <c r="K97" s="889">
        <v>674033</v>
      </c>
      <c r="L97" s="889" t="s">
        <v>209</v>
      </c>
      <c r="M97" s="889" t="s">
        <v>209</v>
      </c>
      <c r="N97" s="889">
        <v>748982</v>
      </c>
      <c r="O97" s="889" t="s">
        <v>209</v>
      </c>
      <c r="P97" s="1408" t="s">
        <v>209</v>
      </c>
    </row>
    <row r="98" spans="1:16" s="1072" customFormat="1" ht="15.75">
      <c r="A98" s="1435" t="s">
        <v>1063</v>
      </c>
      <c r="B98" s="1407">
        <v>8817</v>
      </c>
      <c r="C98" s="889">
        <v>8720</v>
      </c>
      <c r="D98" s="889">
        <v>8785</v>
      </c>
      <c r="E98" s="889">
        <v>8510</v>
      </c>
      <c r="F98" s="889" t="s">
        <v>209</v>
      </c>
      <c r="G98" s="889" t="s">
        <v>209</v>
      </c>
      <c r="H98" s="889">
        <v>8378</v>
      </c>
      <c r="I98" s="889" t="s">
        <v>209</v>
      </c>
      <c r="J98" s="889" t="s">
        <v>209</v>
      </c>
      <c r="K98" s="889">
        <v>8248</v>
      </c>
      <c r="L98" s="889" t="s">
        <v>209</v>
      </c>
      <c r="M98" s="889" t="s">
        <v>209</v>
      </c>
      <c r="N98" s="889">
        <v>16479</v>
      </c>
      <c r="O98" s="889" t="s">
        <v>209</v>
      </c>
      <c r="P98" s="1408" t="s">
        <v>209</v>
      </c>
    </row>
    <row r="99" spans="1:16" s="1072" customFormat="1" ht="15.75">
      <c r="A99" s="1435" t="s">
        <v>1064</v>
      </c>
      <c r="B99" s="1407">
        <v>126979</v>
      </c>
      <c r="C99" s="889">
        <v>161690</v>
      </c>
      <c r="D99" s="889">
        <v>202979</v>
      </c>
      <c r="E99" s="889">
        <v>500684</v>
      </c>
      <c r="F99" s="889" t="s">
        <v>209</v>
      </c>
      <c r="G99" s="889" t="s">
        <v>209</v>
      </c>
      <c r="H99" s="889">
        <v>551538</v>
      </c>
      <c r="I99" s="889" t="s">
        <v>209</v>
      </c>
      <c r="J99" s="889" t="s">
        <v>209</v>
      </c>
      <c r="K99" s="889">
        <v>665785</v>
      </c>
      <c r="L99" s="889" t="s">
        <v>209</v>
      </c>
      <c r="M99" s="889" t="s">
        <v>209</v>
      </c>
      <c r="N99" s="889">
        <v>732503</v>
      </c>
      <c r="O99" s="889" t="s">
        <v>209</v>
      </c>
      <c r="P99" s="1408" t="s">
        <v>209</v>
      </c>
    </row>
    <row r="100" spans="1:16" s="1072" customFormat="1" ht="15.75">
      <c r="A100" s="1433" t="s">
        <v>888</v>
      </c>
      <c r="B100" s="1407">
        <v>11017</v>
      </c>
      <c r="C100" s="889">
        <v>11315</v>
      </c>
      <c r="D100" s="889">
        <v>12728</v>
      </c>
      <c r="E100" s="889">
        <v>12443</v>
      </c>
      <c r="F100" s="889" t="s">
        <v>209</v>
      </c>
      <c r="G100" s="889" t="s">
        <v>209</v>
      </c>
      <c r="H100" s="889">
        <v>12907</v>
      </c>
      <c r="I100" s="889" t="s">
        <v>209</v>
      </c>
      <c r="J100" s="889" t="s">
        <v>209</v>
      </c>
      <c r="K100" s="889">
        <v>12570</v>
      </c>
      <c r="L100" s="889" t="s">
        <v>209</v>
      </c>
      <c r="M100" s="889" t="s">
        <v>209</v>
      </c>
      <c r="N100" s="889">
        <v>12452</v>
      </c>
      <c r="O100" s="889" t="s">
        <v>209</v>
      </c>
      <c r="P100" s="1408" t="s">
        <v>209</v>
      </c>
    </row>
    <row r="101" spans="1:16" s="1072" customFormat="1" ht="15.75">
      <c r="A101" s="1436" t="s">
        <v>889</v>
      </c>
      <c r="B101" s="1405">
        <v>82527</v>
      </c>
      <c r="C101" s="893">
        <v>96428</v>
      </c>
      <c r="D101" s="893">
        <v>108159</v>
      </c>
      <c r="E101" s="893">
        <v>273947</v>
      </c>
      <c r="F101" s="893" t="s">
        <v>209</v>
      </c>
      <c r="G101" s="893" t="s">
        <v>209</v>
      </c>
      <c r="H101" s="893">
        <v>323790</v>
      </c>
      <c r="I101" s="893" t="s">
        <v>209</v>
      </c>
      <c r="J101" s="893" t="s">
        <v>209</v>
      </c>
      <c r="K101" s="893">
        <v>397313</v>
      </c>
      <c r="L101" s="893" t="s">
        <v>209</v>
      </c>
      <c r="M101" s="893" t="s">
        <v>209</v>
      </c>
      <c r="N101" s="893">
        <v>508502</v>
      </c>
      <c r="O101" s="893" t="s">
        <v>209</v>
      </c>
      <c r="P101" s="1406" t="s">
        <v>209</v>
      </c>
    </row>
    <row r="102" spans="1:16" s="1072" customFormat="1" ht="15">
      <c r="A102" s="1437"/>
      <c r="B102" s="1438"/>
      <c r="C102" s="1438"/>
      <c r="D102" s="1438"/>
      <c r="E102" s="1438"/>
      <c r="F102" s="1438"/>
      <c r="G102" s="1438"/>
      <c r="H102" s="1438"/>
      <c r="I102" s="1438"/>
      <c r="J102" s="1438"/>
      <c r="K102" s="1438"/>
      <c r="L102" s="1438"/>
      <c r="M102" s="1438"/>
      <c r="N102" s="1438"/>
      <c r="O102" s="1438"/>
      <c r="P102" s="1974"/>
    </row>
    <row r="103" spans="1:16" s="1072" customFormat="1" ht="15">
      <c r="A103" s="1439"/>
      <c r="B103" s="1439"/>
      <c r="C103" s="1439"/>
      <c r="D103" s="1439"/>
      <c r="E103" s="1439"/>
      <c r="F103" s="1439"/>
      <c r="G103" s="1439"/>
      <c r="H103" s="1439"/>
      <c r="I103" s="1439"/>
      <c r="J103" s="1439"/>
      <c r="K103" s="1439"/>
      <c r="L103" s="1439"/>
      <c r="M103" s="1439"/>
      <c r="N103" s="1439"/>
      <c r="O103" s="1439"/>
      <c r="P103" s="1975"/>
    </row>
    <row r="104" spans="1:16" s="1383" customFormat="1" ht="31.5">
      <c r="A104" s="1440" t="s">
        <v>890</v>
      </c>
      <c r="B104" s="1441"/>
      <c r="C104" s="1442"/>
      <c r="D104" s="1442"/>
      <c r="E104" s="1442"/>
      <c r="F104" s="1442"/>
      <c r="G104" s="1442"/>
      <c r="H104" s="1442"/>
      <c r="I104" s="1442"/>
      <c r="J104" s="1442"/>
      <c r="K104" s="1442"/>
      <c r="L104" s="1442"/>
      <c r="M104" s="1442"/>
      <c r="N104" s="1442"/>
      <c r="O104" s="1442"/>
      <c r="P104" s="1443"/>
    </row>
    <row r="105" spans="1:16" ht="31.5">
      <c r="A105" s="1903" t="s">
        <v>1065</v>
      </c>
      <c r="B105" s="1445">
        <v>2675.1750000000002</v>
      </c>
      <c r="C105" s="1446">
        <v>2630.66</v>
      </c>
      <c r="D105" s="1446">
        <v>2384.4409999999998</v>
      </c>
      <c r="E105" s="1446">
        <v>2579.6899999999996</v>
      </c>
      <c r="F105" s="1446">
        <v>100.47200000000001</v>
      </c>
      <c r="G105" s="1446">
        <v>145.43100000000001</v>
      </c>
      <c r="H105" s="1446">
        <v>167.58500000000001</v>
      </c>
      <c r="I105" s="1446">
        <v>256.327</v>
      </c>
      <c r="J105" s="1446">
        <v>254.10400000000001</v>
      </c>
      <c r="K105" s="1446">
        <v>263.19499999999999</v>
      </c>
      <c r="L105" s="1446">
        <v>206.535</v>
      </c>
      <c r="M105" s="1446">
        <v>243.7</v>
      </c>
      <c r="N105" s="1446">
        <v>225.73299999999998</v>
      </c>
      <c r="O105" s="1446">
        <v>210.86300000000003</v>
      </c>
      <c r="P105" s="1447">
        <v>218.81000000000003</v>
      </c>
    </row>
    <row r="106" spans="1:16" ht="15.75">
      <c r="A106" s="1448" t="s">
        <v>891</v>
      </c>
      <c r="B106" s="1376">
        <v>1723.6950000000002</v>
      </c>
      <c r="C106" s="1377">
        <v>1885.6609999999996</v>
      </c>
      <c r="D106" s="1377">
        <v>1892.9560000000001</v>
      </c>
      <c r="E106" s="1377">
        <v>2160.33</v>
      </c>
      <c r="F106" s="1377">
        <v>81.385999999999996</v>
      </c>
      <c r="G106" s="1377">
        <v>119.80200000000001</v>
      </c>
      <c r="H106" s="1377">
        <v>137.43600000000001</v>
      </c>
      <c r="I106" s="1377">
        <v>211.38300000000001</v>
      </c>
      <c r="J106" s="1377">
        <v>218.09800000000001</v>
      </c>
      <c r="K106" s="1377">
        <v>229.98699999999999</v>
      </c>
      <c r="L106" s="1377">
        <v>178.285</v>
      </c>
      <c r="M106" s="1377">
        <v>210.6</v>
      </c>
      <c r="N106" s="1377">
        <v>195.011</v>
      </c>
      <c r="O106" s="1377">
        <v>178.702</v>
      </c>
      <c r="P106" s="1378">
        <v>177.447</v>
      </c>
    </row>
    <row r="107" spans="1:16" ht="15.75">
      <c r="A107" s="1448" t="s">
        <v>892</v>
      </c>
      <c r="B107" s="1376">
        <v>256.49</v>
      </c>
      <c r="C107" s="1377">
        <v>196.68300000000002</v>
      </c>
      <c r="D107" s="1377">
        <v>119.745</v>
      </c>
      <c r="E107" s="1377">
        <v>106.10500000000002</v>
      </c>
      <c r="F107" s="1377">
        <v>4.3899999999999997</v>
      </c>
      <c r="G107" s="1377">
        <v>6.2489999999999997</v>
      </c>
      <c r="H107" s="1377">
        <v>7.3019999999999996</v>
      </c>
      <c r="I107" s="1377">
        <v>12.762</v>
      </c>
      <c r="J107" s="1377">
        <v>8.7420000000000009</v>
      </c>
      <c r="K107" s="1377">
        <v>9.2810000000000006</v>
      </c>
      <c r="L107" s="1377">
        <v>7.6280000000000001</v>
      </c>
      <c r="M107" s="1377">
        <v>8.1</v>
      </c>
      <c r="N107" s="1377">
        <v>7.7370000000000001</v>
      </c>
      <c r="O107" s="1377">
        <v>7.6689999999999996</v>
      </c>
      <c r="P107" s="1378">
        <v>7.9370000000000003</v>
      </c>
    </row>
    <row r="108" spans="1:16" ht="15.75">
      <c r="A108" s="1448" t="s">
        <v>893</v>
      </c>
      <c r="B108" s="1376">
        <v>171.65000000000003</v>
      </c>
      <c r="C108" s="1377">
        <v>102.896</v>
      </c>
      <c r="D108" s="1377">
        <v>124.95899999999999</v>
      </c>
      <c r="E108" s="1377">
        <v>78.712999999999994</v>
      </c>
      <c r="F108" s="1377">
        <v>1.9379999999999999</v>
      </c>
      <c r="G108" s="1377">
        <v>2.6709999999999998</v>
      </c>
      <c r="H108" s="1377">
        <v>2.891</v>
      </c>
      <c r="I108" s="1377">
        <v>3.7530000000000001</v>
      </c>
      <c r="J108" s="1377">
        <v>3.5920000000000001</v>
      </c>
      <c r="K108" s="1377">
        <v>3.5209999999999999</v>
      </c>
      <c r="L108" s="1377">
        <v>2.173</v>
      </c>
      <c r="M108" s="1377">
        <v>2</v>
      </c>
      <c r="N108" s="1377">
        <v>2.38</v>
      </c>
      <c r="O108" s="1377">
        <v>2.6869999999999998</v>
      </c>
      <c r="P108" s="1378">
        <v>10.381</v>
      </c>
    </row>
    <row r="109" spans="1:16" s="1383" customFormat="1" ht="15.75">
      <c r="A109" s="1448" t="s">
        <v>894</v>
      </c>
      <c r="B109" s="1376">
        <v>84.173999999999992</v>
      </c>
      <c r="C109" s="1377">
        <v>83.605000000000004</v>
      </c>
      <c r="D109" s="1377">
        <v>104.11100000000002</v>
      </c>
      <c r="E109" s="1377">
        <v>173.49700000000001</v>
      </c>
      <c r="F109" s="1377">
        <v>9.4060000000000006</v>
      </c>
      <c r="G109" s="1377">
        <v>12.493</v>
      </c>
      <c r="H109" s="1377">
        <v>15.388999999999999</v>
      </c>
      <c r="I109" s="1377">
        <v>19.617999999999999</v>
      </c>
      <c r="J109" s="1377">
        <v>17.956</v>
      </c>
      <c r="K109" s="1377">
        <v>14.807</v>
      </c>
      <c r="L109" s="1377">
        <v>12.702</v>
      </c>
      <c r="M109" s="1377">
        <v>16.7</v>
      </c>
      <c r="N109" s="1377">
        <v>15.426</v>
      </c>
      <c r="O109" s="1377">
        <v>16.797999999999998</v>
      </c>
      <c r="P109" s="1378">
        <v>17.818000000000001</v>
      </c>
    </row>
    <row r="110" spans="1:16" s="1383" customFormat="1" ht="15.75">
      <c r="A110" s="1448" t="s">
        <v>895</v>
      </c>
      <c r="B110" s="1376">
        <v>21.695</v>
      </c>
      <c r="C110" s="1377">
        <v>24.346</v>
      </c>
      <c r="D110" s="1377">
        <v>14.186999999999999</v>
      </c>
      <c r="E110" s="1377">
        <v>15.336999999999998</v>
      </c>
      <c r="F110" s="1377">
        <v>0.68600000000000005</v>
      </c>
      <c r="G110" s="1377">
        <v>0.94599999999999995</v>
      </c>
      <c r="H110" s="1377">
        <v>1.0189999999999999</v>
      </c>
      <c r="I110" s="1377">
        <v>4.7549999999999999</v>
      </c>
      <c r="J110" s="1377">
        <v>2.1539999999999999</v>
      </c>
      <c r="K110" s="1377">
        <v>2.121</v>
      </c>
      <c r="L110" s="1377">
        <v>1.9419999999999999</v>
      </c>
      <c r="M110" s="1377">
        <v>2</v>
      </c>
      <c r="N110" s="1377">
        <v>1.962</v>
      </c>
      <c r="O110" s="1377">
        <v>1.8720000000000001</v>
      </c>
      <c r="P110" s="1378">
        <v>2.0760000000000001</v>
      </c>
    </row>
    <row r="111" spans="1:16" ht="15.75">
      <c r="A111" s="1448" t="s">
        <v>351</v>
      </c>
      <c r="B111" s="1376">
        <v>417.471</v>
      </c>
      <c r="C111" s="1377">
        <v>337.46900000000005</v>
      </c>
      <c r="D111" s="1377">
        <v>128.48300000000006</v>
      </c>
      <c r="E111" s="1377">
        <v>45.707999999999991</v>
      </c>
      <c r="F111" s="1377">
        <v>2.6659999999999999</v>
      </c>
      <c r="G111" s="1377">
        <v>3.27</v>
      </c>
      <c r="H111" s="1377">
        <v>3.548</v>
      </c>
      <c r="I111" s="1377">
        <v>4.056</v>
      </c>
      <c r="J111" s="1377">
        <v>3.5619999999999998</v>
      </c>
      <c r="K111" s="1377">
        <v>3.4780000000000086</v>
      </c>
      <c r="L111" s="1377">
        <v>3.8049999999999784</v>
      </c>
      <c r="M111" s="1377">
        <v>4.3</v>
      </c>
      <c r="N111" s="1377">
        <v>3.2170000000000001</v>
      </c>
      <c r="O111" s="1377">
        <v>3.1349999999999998</v>
      </c>
      <c r="P111" s="1378">
        <v>3.1509999999999998</v>
      </c>
    </row>
    <row r="112" spans="1:16" ht="47.25">
      <c r="A112" s="1444" t="s">
        <v>896</v>
      </c>
      <c r="B112" s="1449">
        <v>1515.67</v>
      </c>
      <c r="C112" s="1450">
        <v>1651.7339999999997</v>
      </c>
      <c r="D112" s="1450">
        <v>1276.174</v>
      </c>
      <c r="E112" s="1450">
        <v>1131.5230000000001</v>
      </c>
      <c r="F112" s="1450">
        <v>53.833999999999996</v>
      </c>
      <c r="G112" s="1450">
        <v>65.170999999999992</v>
      </c>
      <c r="H112" s="1450">
        <v>96.642999999999986</v>
      </c>
      <c r="I112" s="1450">
        <v>180.23699999999999</v>
      </c>
      <c r="J112" s="1450">
        <v>152.886</v>
      </c>
      <c r="K112" s="1450">
        <v>176.25399999999999</v>
      </c>
      <c r="L112" s="1450">
        <v>165.459</v>
      </c>
      <c r="M112" s="1450">
        <v>156.80000000000001</v>
      </c>
      <c r="N112" s="1450">
        <v>162.09200000000001</v>
      </c>
      <c r="O112" s="1450">
        <v>179.642</v>
      </c>
      <c r="P112" s="1451">
        <v>127.48299999999999</v>
      </c>
    </row>
    <row r="113" spans="1:16" ht="15.75">
      <c r="A113" s="1448" t="s">
        <v>891</v>
      </c>
      <c r="B113" s="1376">
        <v>646.81999999999994</v>
      </c>
      <c r="C113" s="1377">
        <v>660.024</v>
      </c>
      <c r="D113" s="1377">
        <v>547.44900000000007</v>
      </c>
      <c r="E113" s="1377">
        <v>529.52200000000005</v>
      </c>
      <c r="F113" s="1377">
        <v>21.402999999999999</v>
      </c>
      <c r="G113" s="1377">
        <v>27.391999999999999</v>
      </c>
      <c r="H113" s="1377">
        <v>45.972999999999999</v>
      </c>
      <c r="I113" s="1377">
        <v>80.433000000000007</v>
      </c>
      <c r="J113" s="1377">
        <v>102.599</v>
      </c>
      <c r="K113" s="1377">
        <v>125.86799999999999</v>
      </c>
      <c r="L113" s="1377">
        <v>116.54</v>
      </c>
      <c r="M113" s="1377">
        <v>104.1</v>
      </c>
      <c r="N113" s="1377">
        <v>107.06100000000001</v>
      </c>
      <c r="O113" s="1377">
        <v>119.08799999999999</v>
      </c>
      <c r="P113" s="1378">
        <v>65.156999999999996</v>
      </c>
    </row>
    <row r="114" spans="1:16" ht="15.75">
      <c r="A114" s="1448" t="s">
        <v>892</v>
      </c>
      <c r="B114" s="1376">
        <v>387.91399999999999</v>
      </c>
      <c r="C114" s="1377">
        <v>437.59799999999996</v>
      </c>
      <c r="D114" s="1377">
        <v>393.51300000000003</v>
      </c>
      <c r="E114" s="1377">
        <v>362.56600000000003</v>
      </c>
      <c r="F114" s="1377">
        <v>19.783999999999999</v>
      </c>
      <c r="G114" s="1377">
        <v>22.334</v>
      </c>
      <c r="H114" s="1377">
        <v>30.863</v>
      </c>
      <c r="I114" s="1377">
        <v>54.829000000000001</v>
      </c>
      <c r="J114" s="1377">
        <v>24.209</v>
      </c>
      <c r="K114" s="1377">
        <v>24.446999999999999</v>
      </c>
      <c r="L114" s="1377">
        <v>22.626999999999999</v>
      </c>
      <c r="M114" s="1377">
        <v>25.5</v>
      </c>
      <c r="N114" s="1377">
        <v>24.798999999999999</v>
      </c>
      <c r="O114" s="1377">
        <v>23.015999999999998</v>
      </c>
      <c r="P114" s="1378">
        <v>24.315000000000001</v>
      </c>
    </row>
    <row r="115" spans="1:16" ht="15.75">
      <c r="A115" s="1448" t="s">
        <v>893</v>
      </c>
      <c r="B115" s="1376">
        <v>63.085999999999999</v>
      </c>
      <c r="C115" s="1377">
        <v>53.214000000000013</v>
      </c>
      <c r="D115" s="1377">
        <v>26.649000000000001</v>
      </c>
      <c r="E115" s="1377">
        <v>19.250999999999998</v>
      </c>
      <c r="F115" s="1377">
        <v>0.78600000000000003</v>
      </c>
      <c r="G115" s="1377">
        <v>0.97</v>
      </c>
      <c r="H115" s="1377">
        <v>1.9990000000000001</v>
      </c>
      <c r="I115" s="1377">
        <v>4.048</v>
      </c>
      <c r="J115" s="1377">
        <v>4.774</v>
      </c>
      <c r="K115" s="1377">
        <v>5.6829999999999998</v>
      </c>
      <c r="L115" s="1377">
        <v>4.798</v>
      </c>
      <c r="M115" s="1377">
        <v>3.5</v>
      </c>
      <c r="N115" s="1377">
        <v>4.95</v>
      </c>
      <c r="O115" s="1377">
        <v>9.24</v>
      </c>
      <c r="P115" s="1378">
        <v>6.3659999999999997</v>
      </c>
    </row>
    <row r="116" spans="1:16" ht="15.75">
      <c r="A116" s="1448" t="s">
        <v>895</v>
      </c>
      <c r="B116" s="1376">
        <v>120.986</v>
      </c>
      <c r="C116" s="1377">
        <v>156.04</v>
      </c>
      <c r="D116" s="1377">
        <v>40.804000000000002</v>
      </c>
      <c r="E116" s="1377">
        <v>43.399000000000001</v>
      </c>
      <c r="F116" s="1377">
        <v>2.2069999999999999</v>
      </c>
      <c r="G116" s="1377">
        <v>2.83</v>
      </c>
      <c r="H116" s="1377">
        <v>2.157</v>
      </c>
      <c r="I116" s="1377">
        <v>3.0550000000000002</v>
      </c>
      <c r="J116" s="1377">
        <v>5.8529999999999998</v>
      </c>
      <c r="K116" s="1377">
        <v>10.635</v>
      </c>
      <c r="L116" s="1377">
        <v>10.24</v>
      </c>
      <c r="M116" s="1377">
        <v>12.1</v>
      </c>
      <c r="N116" s="1377">
        <v>11.696999999999999</v>
      </c>
      <c r="O116" s="1377">
        <v>11.451000000000001</v>
      </c>
      <c r="P116" s="1378">
        <v>11.448</v>
      </c>
    </row>
    <row r="117" spans="1:16" ht="15.75">
      <c r="A117" s="1448" t="s">
        <v>894</v>
      </c>
      <c r="B117" s="1376">
        <v>54.703000000000003</v>
      </c>
      <c r="C117" s="1377">
        <v>46.031999999999996</v>
      </c>
      <c r="D117" s="1377">
        <v>124.15</v>
      </c>
      <c r="E117" s="1377">
        <v>126.52799999999999</v>
      </c>
      <c r="F117" s="1377">
        <v>7.117</v>
      </c>
      <c r="G117" s="1377">
        <v>8.391</v>
      </c>
      <c r="H117" s="1377">
        <v>11.807</v>
      </c>
      <c r="I117" s="1377">
        <v>32.915999999999997</v>
      </c>
      <c r="J117" s="1377">
        <v>10.992000000000001</v>
      </c>
      <c r="K117" s="1377">
        <v>5.5209999999999999</v>
      </c>
      <c r="L117" s="1377">
        <v>7.2009999999999996</v>
      </c>
      <c r="M117" s="1377">
        <v>7.5</v>
      </c>
      <c r="N117" s="1377">
        <v>10.095000000000001</v>
      </c>
      <c r="O117" s="1377">
        <v>13.154999999999999</v>
      </c>
      <c r="P117" s="1378">
        <v>16.606000000000002</v>
      </c>
    </row>
    <row r="118" spans="1:16" s="1383" customFormat="1" ht="15.75">
      <c r="A118" s="1448" t="s">
        <v>351</v>
      </c>
      <c r="B118" s="1376">
        <v>242.16100000000006</v>
      </c>
      <c r="C118" s="1377">
        <v>298.82600000000002</v>
      </c>
      <c r="D118" s="1377">
        <v>143.60900000000009</v>
      </c>
      <c r="E118" s="1377">
        <v>50.257000000000005</v>
      </c>
      <c r="F118" s="1377">
        <v>2.5369999999999999</v>
      </c>
      <c r="G118" s="1377">
        <v>3.254</v>
      </c>
      <c r="H118" s="1377">
        <v>3.8439999999999999</v>
      </c>
      <c r="I118" s="1377">
        <v>4.9560000000000004</v>
      </c>
      <c r="J118" s="1377">
        <v>4.4589999999999996</v>
      </c>
      <c r="K118" s="1377">
        <v>4.1000000000000227</v>
      </c>
      <c r="L118" s="1377">
        <v>4.0529999999999973</v>
      </c>
      <c r="M118" s="1377">
        <v>4.0999999999999996</v>
      </c>
      <c r="N118" s="1377">
        <v>3.49</v>
      </c>
      <c r="O118" s="1377">
        <v>3.6920000000000002</v>
      </c>
      <c r="P118" s="1378">
        <v>3.5910000000000002</v>
      </c>
    </row>
    <row r="119" spans="1:16" ht="31.5">
      <c r="A119" s="1444" t="s">
        <v>897</v>
      </c>
      <c r="B119" s="1449">
        <v>601815.54700748972</v>
      </c>
      <c r="C119" s="1450">
        <v>648413.14554924378</v>
      </c>
      <c r="D119" s="1450">
        <v>787723.10254131991</v>
      </c>
      <c r="E119" s="1450">
        <v>1010566.8951154698</v>
      </c>
      <c r="F119" s="1450">
        <v>45608.947748159975</v>
      </c>
      <c r="G119" s="1450">
        <v>62763.544996730103</v>
      </c>
      <c r="H119" s="1450">
        <v>81120.436494460024</v>
      </c>
      <c r="I119" s="1450">
        <v>103563.80431846007</v>
      </c>
      <c r="J119" s="1450">
        <v>98361.294688305934</v>
      </c>
      <c r="K119" s="1450">
        <v>104378.20840695997</v>
      </c>
      <c r="L119" s="1450">
        <v>86747.372218130055</v>
      </c>
      <c r="M119" s="1450">
        <v>103249.7</v>
      </c>
      <c r="N119" s="1450">
        <v>93967.534958360004</v>
      </c>
      <c r="O119" s="1450">
        <v>89324.601075349987</v>
      </c>
      <c r="P119" s="1451">
        <v>93603.711311936117</v>
      </c>
    </row>
    <row r="120" spans="1:16" ht="15.75">
      <c r="A120" s="1448" t="s">
        <v>891</v>
      </c>
      <c r="B120" s="1376">
        <v>398659.36266776983</v>
      </c>
      <c r="C120" s="1377">
        <v>480820.35203247989</v>
      </c>
      <c r="D120" s="1377">
        <v>642018.36798241001</v>
      </c>
      <c r="E120" s="1377">
        <v>793822.93453360989</v>
      </c>
      <c r="F120" s="1377">
        <v>32494.931429259985</v>
      </c>
      <c r="G120" s="1377">
        <v>47075.079838430109</v>
      </c>
      <c r="H120" s="1377">
        <v>58657.896369580034</v>
      </c>
      <c r="I120" s="1377">
        <v>75563.089818800057</v>
      </c>
      <c r="J120" s="1377">
        <v>79658.128473475939</v>
      </c>
      <c r="K120" s="1377">
        <v>87492.884067319959</v>
      </c>
      <c r="L120" s="1377">
        <v>71339.244467070035</v>
      </c>
      <c r="M120" s="1377">
        <v>83633.8</v>
      </c>
      <c r="N120" s="1377">
        <v>74145.382128410012</v>
      </c>
      <c r="O120" s="1377">
        <v>66011.331144029973</v>
      </c>
      <c r="P120" s="1378">
        <v>62446.797033876108</v>
      </c>
    </row>
    <row r="121" spans="1:16" ht="15.75">
      <c r="A121" s="1448" t="s">
        <v>892</v>
      </c>
      <c r="B121" s="1376">
        <v>84850.850535980004</v>
      </c>
      <c r="C121" s="1377">
        <v>75369.544685949979</v>
      </c>
      <c r="D121" s="1377">
        <v>58580.953672560005</v>
      </c>
      <c r="E121" s="1377">
        <v>61344.408965020004</v>
      </c>
      <c r="F121" s="1377">
        <v>2696.4197899200008</v>
      </c>
      <c r="G121" s="1377">
        <v>3352.2313577999989</v>
      </c>
      <c r="H121" s="1377">
        <v>4489.6299884499986</v>
      </c>
      <c r="I121" s="1377">
        <v>7616.5036522300015</v>
      </c>
      <c r="J121" s="1377">
        <v>5796.5037988399999</v>
      </c>
      <c r="K121" s="1377">
        <v>6287.6051850300018</v>
      </c>
      <c r="L121" s="1377">
        <v>5648.7823969000056</v>
      </c>
      <c r="M121" s="1377">
        <v>6256.7</v>
      </c>
      <c r="N121" s="1377">
        <v>5749.5781333599934</v>
      </c>
      <c r="O121" s="1377">
        <v>5861.730438569999</v>
      </c>
      <c r="P121" s="1378">
        <v>6135.2859479499994</v>
      </c>
    </row>
    <row r="122" spans="1:16" ht="15.75">
      <c r="A122" s="1448" t="s">
        <v>893</v>
      </c>
      <c r="B122" s="1376">
        <v>44121.574539510002</v>
      </c>
      <c r="C122" s="1377">
        <v>24175.973101409996</v>
      </c>
      <c r="D122" s="1377">
        <v>28992.959234589998</v>
      </c>
      <c r="E122" s="1377">
        <v>30345.614467830004</v>
      </c>
      <c r="F122" s="1377">
        <v>420.23220674999993</v>
      </c>
      <c r="G122" s="1377">
        <v>599.0541030600001</v>
      </c>
      <c r="H122" s="1377">
        <v>607.99234950000016</v>
      </c>
      <c r="I122" s="1377">
        <v>879.06597512999963</v>
      </c>
      <c r="J122" s="1377">
        <v>1021.9277715699999</v>
      </c>
      <c r="K122" s="1377">
        <v>1177.0555311500002</v>
      </c>
      <c r="L122" s="1377">
        <v>608.91901857999994</v>
      </c>
      <c r="M122" s="1377">
        <v>512.4</v>
      </c>
      <c r="N122" s="1377">
        <v>599.87030573999994</v>
      </c>
      <c r="O122" s="1377">
        <v>614.95164394000005</v>
      </c>
      <c r="P122" s="1378">
        <v>3562.5136089400003</v>
      </c>
    </row>
    <row r="123" spans="1:16" ht="15.75">
      <c r="A123" s="1448" t="s">
        <v>894</v>
      </c>
      <c r="B123" s="1376">
        <v>20579.785039059996</v>
      </c>
      <c r="C123" s="1377">
        <v>24948.379252269999</v>
      </c>
      <c r="D123" s="1377">
        <v>39134.31879669</v>
      </c>
      <c r="E123" s="1377">
        <v>109774.03426727999</v>
      </c>
      <c r="F123" s="1377">
        <v>9233.0330608899967</v>
      </c>
      <c r="G123" s="1377">
        <v>10664.416024100001</v>
      </c>
      <c r="H123" s="1377">
        <v>16135.922025599999</v>
      </c>
      <c r="I123" s="1377">
        <v>12965.394058980002</v>
      </c>
      <c r="J123" s="1377">
        <v>8918.5102306299996</v>
      </c>
      <c r="K123" s="1377">
        <v>7005.9004518500014</v>
      </c>
      <c r="L123" s="1377">
        <v>7257.6807020299984</v>
      </c>
      <c r="M123" s="1377">
        <v>10660.4</v>
      </c>
      <c r="N123" s="1377">
        <v>11663.392042880003</v>
      </c>
      <c r="O123" s="1377">
        <v>15075.502739140004</v>
      </c>
      <c r="P123" s="1378">
        <v>19368.716994799994</v>
      </c>
    </row>
    <row r="124" spans="1:16" ht="15.75">
      <c r="A124" s="1448" t="s">
        <v>895</v>
      </c>
      <c r="B124" s="1376">
        <v>5188.3240331900151</v>
      </c>
      <c r="C124" s="1377">
        <v>758.76285589399993</v>
      </c>
      <c r="D124" s="1377">
        <v>5770.8862839699996</v>
      </c>
      <c r="E124" s="1377">
        <v>11083.82087684</v>
      </c>
      <c r="F124" s="1377">
        <v>517.11527685999999</v>
      </c>
      <c r="G124" s="1377">
        <v>781.65065220999963</v>
      </c>
      <c r="H124" s="1377">
        <v>912.43024469000011</v>
      </c>
      <c r="I124" s="1377">
        <v>6168.2011976700005</v>
      </c>
      <c r="J124" s="1377">
        <v>2614.5309002599988</v>
      </c>
      <c r="K124" s="1377">
        <v>2063.026901119998</v>
      </c>
      <c r="L124" s="1377">
        <v>1562.65016158</v>
      </c>
      <c r="M124" s="1377">
        <v>1826.5</v>
      </c>
      <c r="N124" s="1377">
        <v>1472.8678585200005</v>
      </c>
      <c r="O124" s="1377">
        <v>1429.5233389600003</v>
      </c>
      <c r="P124" s="1378">
        <v>1762.2624878700001</v>
      </c>
    </row>
    <row r="125" spans="1:16" s="72" customFormat="1" ht="15.75">
      <c r="A125" s="1448" t="s">
        <v>351</v>
      </c>
      <c r="B125" s="1376">
        <v>48415.650191979832</v>
      </c>
      <c r="C125" s="1377">
        <v>42340.133621239918</v>
      </c>
      <c r="D125" s="1377">
        <v>13225.616571099981</v>
      </c>
      <c r="E125" s="1377">
        <v>4196.0820048900005</v>
      </c>
      <c r="F125" s="1377">
        <v>247.21598448</v>
      </c>
      <c r="G125" s="1377">
        <v>291.11302113000005</v>
      </c>
      <c r="H125" s="1377">
        <v>316.56551664000011</v>
      </c>
      <c r="I125" s="1377">
        <v>371.54961565000002</v>
      </c>
      <c r="J125" s="1377">
        <v>351.69351353000008</v>
      </c>
      <c r="K125" s="1377">
        <v>351.73627049000061</v>
      </c>
      <c r="L125" s="1377">
        <v>330.09547197002394</v>
      </c>
      <c r="M125" s="1377">
        <v>359.8</v>
      </c>
      <c r="N125" s="1377">
        <v>336.44448944999999</v>
      </c>
      <c r="O125" s="1377">
        <v>331.56177070999996</v>
      </c>
      <c r="P125" s="1378">
        <v>328.13523850000001</v>
      </c>
    </row>
    <row r="126" spans="1:16" ht="31.5">
      <c r="A126" s="1444" t="s">
        <v>898</v>
      </c>
      <c r="B126" s="1449">
        <v>361966.14923526003</v>
      </c>
      <c r="C126" s="1450">
        <v>344632.11490749998</v>
      </c>
      <c r="D126" s="1450">
        <v>286892.70870936994</v>
      </c>
      <c r="E126" s="1450">
        <v>283513.054728819</v>
      </c>
      <c r="F126" s="1450">
        <v>13594.679067660001</v>
      </c>
      <c r="G126" s="1450">
        <v>17973.720787752001</v>
      </c>
      <c r="H126" s="1450">
        <v>25583.625044328994</v>
      </c>
      <c r="I126" s="1450">
        <v>52467.054826664011</v>
      </c>
      <c r="J126" s="1450">
        <v>69177.523899435997</v>
      </c>
      <c r="K126" s="1450">
        <v>91935.954853242947</v>
      </c>
      <c r="L126" s="1450">
        <v>88164.427847932893</v>
      </c>
      <c r="M126" s="1450">
        <v>71393.600000000006</v>
      </c>
      <c r="N126" s="1450">
        <v>70646.44913876694</v>
      </c>
      <c r="O126" s="1450">
        <v>74299.052368535005</v>
      </c>
      <c r="P126" s="1451">
        <v>60135.828143110011</v>
      </c>
    </row>
    <row r="127" spans="1:16" ht="15.75">
      <c r="A127" s="1448" t="s">
        <v>891</v>
      </c>
      <c r="B127" s="1376">
        <v>193488.73360798007</v>
      </c>
      <c r="C127" s="1377">
        <v>150847.94580357996</v>
      </c>
      <c r="D127" s="1377">
        <v>141490.17009589996</v>
      </c>
      <c r="E127" s="1377">
        <v>155574.09917323</v>
      </c>
      <c r="F127" s="1377">
        <v>7081.9613719199979</v>
      </c>
      <c r="G127" s="1377">
        <v>9778.9233603699977</v>
      </c>
      <c r="H127" s="1377">
        <v>13850.113711519998</v>
      </c>
      <c r="I127" s="1377">
        <v>27847.540872840022</v>
      </c>
      <c r="J127" s="1377">
        <v>55065.291917999988</v>
      </c>
      <c r="K127" s="1377">
        <v>75981.037837579963</v>
      </c>
      <c r="L127" s="1377">
        <v>70347.642419179887</v>
      </c>
      <c r="M127" s="1377">
        <v>51499.8</v>
      </c>
      <c r="N127" s="1377">
        <v>46898.988426229931</v>
      </c>
      <c r="O127" s="1377">
        <v>48140.345369400005</v>
      </c>
      <c r="P127" s="1378">
        <v>30938.878245940003</v>
      </c>
    </row>
    <row r="128" spans="1:16" ht="15.75">
      <c r="A128" s="1448" t="s">
        <v>892</v>
      </c>
      <c r="B128" s="1376">
        <v>77038.514970729957</v>
      </c>
      <c r="C128" s="1377">
        <v>82329.79176512995</v>
      </c>
      <c r="D128" s="1377">
        <v>74731.481334900018</v>
      </c>
      <c r="E128" s="1377">
        <v>71466.781593669002</v>
      </c>
      <c r="F128" s="1377">
        <v>3737.3631979300035</v>
      </c>
      <c r="G128" s="1377">
        <v>4508.7068251920027</v>
      </c>
      <c r="H128" s="1377">
        <v>6938.4503878989935</v>
      </c>
      <c r="I128" s="1377">
        <v>12483.581314743993</v>
      </c>
      <c r="J128" s="1377">
        <v>5475.8469035859953</v>
      </c>
      <c r="K128" s="1377">
        <v>6122.4736258530065</v>
      </c>
      <c r="L128" s="1377">
        <v>6225.5560327430057</v>
      </c>
      <c r="M128" s="1377">
        <v>7570.8</v>
      </c>
      <c r="N128" s="1377">
        <v>7684.7757552999992</v>
      </c>
      <c r="O128" s="1377">
        <v>7331.5007348849986</v>
      </c>
      <c r="P128" s="1378">
        <v>8506.6711774399973</v>
      </c>
    </row>
    <row r="129" spans="1:16" ht="15.75">
      <c r="A129" s="1448" t="s">
        <v>893</v>
      </c>
      <c r="B129" s="1376">
        <v>19596.106711519998</v>
      </c>
      <c r="C129" s="1377">
        <v>13756.506088259997</v>
      </c>
      <c r="D129" s="1377">
        <v>5669.742392279999</v>
      </c>
      <c r="E129" s="1377">
        <v>5038.2137882899997</v>
      </c>
      <c r="F129" s="1377">
        <v>166.77583307999993</v>
      </c>
      <c r="G129" s="1377">
        <v>268.20042216000002</v>
      </c>
      <c r="H129" s="1377">
        <v>363.44474751000007</v>
      </c>
      <c r="I129" s="1377">
        <v>976.22953787000006</v>
      </c>
      <c r="J129" s="1377">
        <v>1690.3893497899996</v>
      </c>
      <c r="K129" s="1377">
        <v>2699.7186080800011</v>
      </c>
      <c r="L129" s="1377">
        <v>2453.8977513199998</v>
      </c>
      <c r="M129" s="1377">
        <v>1657.9</v>
      </c>
      <c r="N129" s="1377">
        <v>2127.981268517</v>
      </c>
      <c r="O129" s="1377">
        <v>3774.6267501999996</v>
      </c>
      <c r="P129" s="1378">
        <v>2279.9823891800006</v>
      </c>
    </row>
    <row r="130" spans="1:16" ht="15.75">
      <c r="A130" s="1448" t="s">
        <v>895</v>
      </c>
      <c r="B130" s="1376">
        <v>31885.041079030005</v>
      </c>
      <c r="C130" s="1377">
        <v>43597.51157047</v>
      </c>
      <c r="D130" s="1377">
        <v>11236.972053039997</v>
      </c>
      <c r="E130" s="1377">
        <v>12221.07142982</v>
      </c>
      <c r="F130" s="1377">
        <v>583.01245992999998</v>
      </c>
      <c r="G130" s="1377">
        <v>805.14840946999971</v>
      </c>
      <c r="H130" s="1377">
        <v>561.35523660000013</v>
      </c>
      <c r="I130" s="1377">
        <v>863.30063286999973</v>
      </c>
      <c r="J130" s="1377">
        <v>3355.5442764800018</v>
      </c>
      <c r="K130" s="1377">
        <v>3472.2105985399994</v>
      </c>
      <c r="L130" s="1377">
        <v>3683.8019305000003</v>
      </c>
      <c r="M130" s="1377">
        <v>4729.8999999999996</v>
      </c>
      <c r="N130" s="1377">
        <v>5579.7164465300057</v>
      </c>
      <c r="O130" s="1377">
        <v>4837.6526279200043</v>
      </c>
      <c r="P130" s="1378">
        <v>4343.6151587300019</v>
      </c>
    </row>
    <row r="131" spans="1:16" ht="15.75">
      <c r="A131" s="1448" t="s">
        <v>894</v>
      </c>
      <c r="B131" s="1376">
        <v>14736.296353239992</v>
      </c>
      <c r="C131" s="1377">
        <v>12319.156221409998</v>
      </c>
      <c r="D131" s="1377">
        <v>34419.791246000001</v>
      </c>
      <c r="E131" s="1377">
        <v>36789.55264383</v>
      </c>
      <c r="F131" s="1377">
        <v>1910.5762772500002</v>
      </c>
      <c r="G131" s="1377">
        <v>2443.586765640001</v>
      </c>
      <c r="H131" s="1377">
        <v>3732.4242708299989</v>
      </c>
      <c r="I131" s="1377">
        <v>10076.300390509996</v>
      </c>
      <c r="J131" s="1377">
        <v>3373.7594103899978</v>
      </c>
      <c r="K131" s="1377">
        <v>3370.2828257899987</v>
      </c>
      <c r="L131" s="1377">
        <v>5161.2740560000011</v>
      </c>
      <c r="M131" s="1377">
        <v>5620</v>
      </c>
      <c r="N131" s="1377">
        <v>8103.7351016599941</v>
      </c>
      <c r="O131" s="1377">
        <v>9976.0441350700021</v>
      </c>
      <c r="P131" s="1378">
        <v>13823.282118790001</v>
      </c>
    </row>
    <row r="132" spans="1:16" ht="15.75">
      <c r="A132" s="1448" t="s">
        <v>351</v>
      </c>
      <c r="B132" s="1376">
        <v>25221.456512760022</v>
      </c>
      <c r="C132" s="1377">
        <v>41781.203458650038</v>
      </c>
      <c r="D132" s="1377">
        <v>19344.551587249996</v>
      </c>
      <c r="E132" s="1377">
        <v>2423.3360999800002</v>
      </c>
      <c r="F132" s="1377">
        <v>114.98992754999999</v>
      </c>
      <c r="G132" s="1377">
        <v>169.15500491999998</v>
      </c>
      <c r="H132" s="1377">
        <v>137.83668997000004</v>
      </c>
      <c r="I132" s="1377">
        <v>220.10207783000001</v>
      </c>
      <c r="J132" s="1377">
        <v>216.69204119</v>
      </c>
      <c r="K132" s="1377">
        <v>290.23135739998543</v>
      </c>
      <c r="L132" s="1377">
        <v>292.25565819001349</v>
      </c>
      <c r="M132" s="1377">
        <v>315.2</v>
      </c>
      <c r="N132" s="1377">
        <v>251.25214052999999</v>
      </c>
      <c r="O132" s="1377">
        <v>238.88275105999998</v>
      </c>
      <c r="P132" s="1378">
        <v>243.39905303</v>
      </c>
    </row>
    <row r="133" spans="1:16" ht="15.75">
      <c r="A133" s="1452"/>
      <c r="B133" s="1453"/>
      <c r="C133" s="1454"/>
      <c r="D133" s="1454"/>
      <c r="E133" s="1454"/>
      <c r="F133" s="1454"/>
      <c r="G133" s="1454"/>
      <c r="H133" s="1454"/>
      <c r="I133" s="1454"/>
      <c r="J133" s="1454"/>
      <c r="K133" s="1454"/>
      <c r="L133" s="1454"/>
      <c r="M133" s="1454"/>
      <c r="N133" s="1454"/>
      <c r="O133" s="1454"/>
      <c r="P133" s="1455"/>
    </row>
    <row r="134" spans="1:16" ht="15.75">
      <c r="A134" s="446"/>
      <c r="B134" s="1377"/>
      <c r="C134" s="1377"/>
      <c r="D134" s="1377"/>
      <c r="E134" s="1377"/>
      <c r="F134" s="1377"/>
      <c r="G134" s="1377"/>
      <c r="H134" s="1377"/>
      <c r="I134" s="1377"/>
      <c r="J134" s="1377"/>
      <c r="K134" s="1377"/>
      <c r="L134" s="1377"/>
      <c r="M134" s="1377"/>
      <c r="N134" s="1377"/>
      <c r="O134" s="1377"/>
      <c r="P134" s="1377"/>
    </row>
    <row r="135" spans="1:16" ht="15">
      <c r="A135" s="1456" t="s">
        <v>899</v>
      </c>
      <c r="B135" s="1456"/>
      <c r="C135" s="1456"/>
      <c r="D135" s="1456"/>
      <c r="E135" s="1457"/>
      <c r="F135" s="72"/>
      <c r="G135" s="72"/>
      <c r="H135" s="1456"/>
      <c r="I135" s="1456"/>
      <c r="J135" s="1456"/>
      <c r="K135" s="1456"/>
      <c r="L135" s="1456"/>
      <c r="M135" s="1456"/>
      <c r="N135" s="1456"/>
      <c r="O135" s="1456"/>
      <c r="P135" s="1456"/>
    </row>
    <row r="136" spans="1:16" ht="15">
      <c r="A136" s="1456" t="s">
        <v>900</v>
      </c>
      <c r="B136" s="1456"/>
      <c r="C136" s="1456"/>
      <c r="D136" s="1456"/>
      <c r="E136" s="1457"/>
      <c r="F136" s="72"/>
      <c r="G136" s="72"/>
      <c r="H136" s="1456"/>
      <c r="I136" s="1456"/>
      <c r="J136" s="1456"/>
      <c r="K136" s="1456"/>
      <c r="L136" s="1456"/>
      <c r="M136" s="1456"/>
      <c r="N136" s="1456"/>
      <c r="O136" s="1456"/>
      <c r="P136" s="1456"/>
    </row>
    <row r="137" spans="1:16" ht="15">
      <c r="A137" s="2204" t="s">
        <v>901</v>
      </c>
      <c r="B137" s="2204"/>
      <c r="C137" s="2204"/>
      <c r="D137" s="2204"/>
      <c r="E137" s="2204"/>
      <c r="F137" s="2204"/>
      <c r="G137" s="2204"/>
      <c r="H137" s="2204"/>
      <c r="I137" s="2204"/>
      <c r="J137" s="2204"/>
      <c r="K137" s="2204"/>
      <c r="L137" s="1940"/>
      <c r="M137" s="1458"/>
      <c r="N137" s="1458"/>
      <c r="O137" s="1458"/>
      <c r="P137" s="1458"/>
    </row>
    <row r="138" spans="1:16" ht="15">
      <c r="A138" s="1456" t="s">
        <v>902</v>
      </c>
      <c r="B138" s="1459"/>
      <c r="C138" s="1459"/>
      <c r="D138" s="1458"/>
      <c r="E138" s="1940"/>
      <c r="H138" s="1458"/>
      <c r="I138" s="1458"/>
      <c r="J138" s="1458"/>
      <c r="K138" s="1458"/>
      <c r="L138" s="1458"/>
      <c r="M138" s="1458"/>
      <c r="N138" s="1458"/>
      <c r="O138" s="1458"/>
      <c r="P138" s="1458"/>
    </row>
    <row r="139" spans="1:16" ht="15.75">
      <c r="A139" s="1730" t="s">
        <v>996</v>
      </c>
    </row>
  </sheetData>
  <mergeCells count="3">
    <mergeCell ref="A1:P1"/>
    <mergeCell ref="A3:P3"/>
    <mergeCell ref="A137:K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Height="0" pageOrder="overThenDown" orientation="landscape" r:id="rId1"/>
  <headerFooter differentOddEven="1" differentFirst="1"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topLeftCell="A15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499" customWidth="1"/>
    <col min="2" max="16" width="11.85546875" style="1071" customWidth="1"/>
    <col min="17" max="16384" width="8" style="545"/>
  </cols>
  <sheetData>
    <row r="1" spans="1:16" s="1461" customFormat="1" ht="19.5" thickBot="1">
      <c r="A1" s="2052" t="s">
        <v>846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</row>
    <row r="2" spans="1:16" s="1464" customFormat="1" ht="18.75">
      <c r="A2" s="1462"/>
      <c r="B2" s="1463"/>
      <c r="C2" s="1463"/>
      <c r="D2" s="1463"/>
      <c r="E2" s="1463"/>
      <c r="F2" s="1463"/>
      <c r="G2" s="1463"/>
      <c r="H2" s="1463"/>
      <c r="I2" s="1463"/>
      <c r="J2" s="1463"/>
      <c r="K2" s="1463"/>
      <c r="L2" s="1463"/>
      <c r="M2" s="1463"/>
      <c r="N2" s="1463"/>
      <c r="O2" s="1463"/>
      <c r="P2" s="1463"/>
    </row>
    <row r="3" spans="1:16" s="1464" customFormat="1" ht="21">
      <c r="A3" s="2036" t="s">
        <v>903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</row>
    <row r="4" spans="1:16" s="1464" customFormat="1" ht="21">
      <c r="A4" s="1465"/>
      <c r="B4" s="1466"/>
      <c r="C4" s="1466"/>
      <c r="D4" s="1466"/>
      <c r="E4" s="1466"/>
      <c r="F4" s="1466"/>
      <c r="G4" s="1466"/>
      <c r="H4" s="1466"/>
      <c r="I4" s="1466"/>
      <c r="J4" s="1466"/>
      <c r="K4" s="1466"/>
      <c r="L4" s="1466"/>
      <c r="M4" s="1466"/>
      <c r="N4" s="1466"/>
      <c r="O4" s="1466"/>
      <c r="P4" s="1466"/>
    </row>
    <row r="5" spans="1:16" ht="15">
      <c r="A5" s="1467" t="s">
        <v>904</v>
      </c>
    </row>
    <row r="6" spans="1:16" s="1468" customFormat="1" ht="25.5" customHeight="1">
      <c r="A6" s="1937" t="s">
        <v>905</v>
      </c>
      <c r="B6" s="625" t="s">
        <v>198</v>
      </c>
      <c r="C6" s="625" t="s">
        <v>199</v>
      </c>
      <c r="D6" s="625" t="s">
        <v>200</v>
      </c>
      <c r="E6" s="625" t="s">
        <v>201</v>
      </c>
      <c r="F6" s="625" t="s">
        <v>154</v>
      </c>
      <c r="G6" s="625" t="s">
        <v>155</v>
      </c>
      <c r="H6" s="625" t="s">
        <v>156</v>
      </c>
      <c r="I6" s="625" t="s">
        <v>157</v>
      </c>
      <c r="J6" s="625" t="s">
        <v>158</v>
      </c>
      <c r="K6" s="625" t="s">
        <v>159</v>
      </c>
      <c r="L6" s="625" t="s">
        <v>160</v>
      </c>
      <c r="M6" s="625" t="s">
        <v>161</v>
      </c>
      <c r="N6" s="625" t="s">
        <v>998</v>
      </c>
      <c r="O6" s="625" t="s">
        <v>1090</v>
      </c>
      <c r="P6" s="625" t="s">
        <v>1116</v>
      </c>
    </row>
    <row r="7" spans="1:16" s="544" customFormat="1" ht="24.75" customHeight="1">
      <c r="A7" s="1469" t="s">
        <v>906</v>
      </c>
      <c r="B7" s="1470">
        <v>76895.25778533316</v>
      </c>
      <c r="C7" s="1471">
        <v>56863.946049609891</v>
      </c>
      <c r="D7" s="1471">
        <v>62276.259849921014</v>
      </c>
      <c r="E7" s="1471">
        <v>74632.513408164625</v>
      </c>
      <c r="F7" s="1471">
        <v>52034.780442654555</v>
      </c>
      <c r="G7" s="1471">
        <v>107554.46484055356</v>
      </c>
      <c r="H7" s="1471">
        <v>58497.224950680349</v>
      </c>
      <c r="I7" s="1471">
        <v>54795.251843534599</v>
      </c>
      <c r="J7" s="1471">
        <v>51928.190772924485</v>
      </c>
      <c r="K7" s="1471">
        <v>62413.170801577282</v>
      </c>
      <c r="L7" s="1471">
        <v>64512.340427036346</v>
      </c>
      <c r="M7" s="1471">
        <v>71226.205851056948</v>
      </c>
      <c r="N7" s="1471">
        <v>65560.779307232951</v>
      </c>
      <c r="O7" s="1471">
        <v>65390.773505762081</v>
      </c>
      <c r="P7" s="1472">
        <v>86448.530226721501</v>
      </c>
    </row>
    <row r="8" spans="1:16" s="1474" customFormat="1" ht="15" customHeight="1">
      <c r="A8" s="1473" t="s">
        <v>907</v>
      </c>
      <c r="B8" s="1417">
        <v>-11.248360065638231</v>
      </c>
      <c r="C8" s="1418">
        <v>2.220102350571096</v>
      </c>
      <c r="D8" s="1418">
        <v>45.344716249786046</v>
      </c>
      <c r="E8" s="1418">
        <v>-3.112381177292014</v>
      </c>
      <c r="F8" s="1418">
        <v>-30.27867069399532</v>
      </c>
      <c r="G8" s="1418">
        <v>106.69725888261414</v>
      </c>
      <c r="H8" s="1418">
        <v>-45.611532689599798</v>
      </c>
      <c r="I8" s="1418">
        <v>-6.3284593589985239</v>
      </c>
      <c r="J8" s="1418">
        <v>-5.2323166226097095</v>
      </c>
      <c r="K8" s="1418">
        <v>20.191306249243901</v>
      </c>
      <c r="L8" s="1418">
        <v>3.3633439841290915</v>
      </c>
      <c r="M8" s="1418">
        <v>10.407102547479269</v>
      </c>
      <c r="N8" s="1418">
        <v>-7.9541321570197425</v>
      </c>
      <c r="O8" s="1418">
        <v>-8.1928165000077318</v>
      </c>
      <c r="P8" s="1419">
        <v>32.202947896164375</v>
      </c>
    </row>
    <row r="9" spans="1:16" ht="15" customHeight="1">
      <c r="A9" s="1473" t="s">
        <v>908</v>
      </c>
      <c r="B9" s="1475"/>
      <c r="C9" s="1476"/>
      <c r="D9" s="1477"/>
      <c r="E9" s="1477"/>
      <c r="F9" s="1477"/>
      <c r="G9" s="1477"/>
      <c r="H9" s="1477"/>
      <c r="I9" s="1477"/>
      <c r="J9" s="1477"/>
      <c r="K9" s="1477"/>
      <c r="L9" s="1477"/>
      <c r="M9" s="1477"/>
      <c r="N9" s="1477"/>
      <c r="O9" s="1477"/>
      <c r="P9" s="1478"/>
    </row>
    <row r="10" spans="1:16" ht="15" customHeight="1">
      <c r="A10" s="1479" t="s">
        <v>909</v>
      </c>
      <c r="B10" s="718">
        <v>15910.946009684583</v>
      </c>
      <c r="C10" s="719">
        <v>11981.257486091812</v>
      </c>
      <c r="D10" s="719">
        <v>18126.102131143583</v>
      </c>
      <c r="E10" s="719">
        <v>22941.180632111118</v>
      </c>
      <c r="F10" s="719">
        <v>14895.463379846349</v>
      </c>
      <c r="G10" s="719">
        <v>30324.033591648324</v>
      </c>
      <c r="H10" s="719">
        <v>15988.160039898812</v>
      </c>
      <c r="I10" s="719">
        <v>15083.254689991931</v>
      </c>
      <c r="J10" s="719">
        <v>14562.997058349189</v>
      </c>
      <c r="K10" s="719">
        <v>17144.213425305323</v>
      </c>
      <c r="L10" s="719">
        <v>19621.81522157904</v>
      </c>
      <c r="M10" s="719">
        <v>20005.494573509975</v>
      </c>
      <c r="N10" s="719">
        <v>19463.618362511781</v>
      </c>
      <c r="O10" s="719">
        <v>19799.880254119598</v>
      </c>
      <c r="P10" s="720">
        <v>25525.732413541598</v>
      </c>
    </row>
    <row r="11" spans="1:16" s="1474" customFormat="1" ht="15" customHeight="1">
      <c r="A11" s="1473" t="s">
        <v>907</v>
      </c>
      <c r="B11" s="1417">
        <v>-4.3370916778409532</v>
      </c>
      <c r="C11" s="1418">
        <v>-1.5560440530833659</v>
      </c>
      <c r="D11" s="1418">
        <v>52.638301520603939</v>
      </c>
      <c r="E11" s="1418">
        <v>1.4922615483052932</v>
      </c>
      <c r="F11" s="1418">
        <v>-35.071068840297855</v>
      </c>
      <c r="G11" s="1418">
        <v>103.57898789961058</v>
      </c>
      <c r="H11" s="1418">
        <v>-47.275615588612915</v>
      </c>
      <c r="I11" s="1418">
        <v>-5.6598467093691189</v>
      </c>
      <c r="J11" s="1418">
        <v>-3.4492398513163374</v>
      </c>
      <c r="K11" s="1418">
        <v>17.724485946224121</v>
      </c>
      <c r="L11" s="1418">
        <v>14.451533790501635</v>
      </c>
      <c r="M11" s="1418">
        <v>1.9553713435696074</v>
      </c>
      <c r="N11" s="1418">
        <v>-2.7086369147589835</v>
      </c>
      <c r="O11" s="1418">
        <v>-1.0277892337769985</v>
      </c>
      <c r="P11" s="1419">
        <v>28.918620142819645</v>
      </c>
    </row>
    <row r="12" spans="1:16" s="1474" customFormat="1" ht="15" customHeight="1">
      <c r="A12" s="1473" t="s">
        <v>910</v>
      </c>
      <c r="B12" s="1480">
        <v>20.691712945553586</v>
      </c>
      <c r="C12" s="1481">
        <v>21.070042299982113</v>
      </c>
      <c r="D12" s="1481">
        <v>29.10595815295509</v>
      </c>
      <c r="E12" s="1481">
        <v>30.738855740588534</v>
      </c>
      <c r="F12" s="1481">
        <v>28.625975267181232</v>
      </c>
      <c r="G12" s="1481">
        <v>28.194118799812586</v>
      </c>
      <c r="H12" s="1481">
        <v>27.331484618934667</v>
      </c>
      <c r="I12" s="1481">
        <v>27.526572435621784</v>
      </c>
      <c r="J12" s="1481">
        <v>28.044491521053299</v>
      </c>
      <c r="K12" s="1481">
        <v>27.468903125928129</v>
      </c>
      <c r="L12" s="1481">
        <v>30.415599700295125</v>
      </c>
      <c r="M12" s="1481">
        <v>28.087266946865046</v>
      </c>
      <c r="N12" s="1481">
        <v>29.687899637831901</v>
      </c>
      <c r="O12" s="1481">
        <v>30.279318002523521</v>
      </c>
      <c r="P12" s="1482">
        <v>29.527086633627363</v>
      </c>
    </row>
    <row r="13" spans="1:16" s="1483" customFormat="1" ht="15" customHeight="1">
      <c r="A13" s="1479" t="s">
        <v>911</v>
      </c>
      <c r="B13" s="718">
        <v>11676.56856190375</v>
      </c>
      <c r="C13" s="719">
        <v>14141.939313165552</v>
      </c>
      <c r="D13" s="719">
        <v>13477.430482839442</v>
      </c>
      <c r="E13" s="719">
        <v>15911.74703478445</v>
      </c>
      <c r="F13" s="719">
        <v>10545.31881113127</v>
      </c>
      <c r="G13" s="719">
        <v>23413.505888330201</v>
      </c>
      <c r="H13" s="719">
        <v>12620.52885152083</v>
      </c>
      <c r="I13" s="719">
        <v>11276.149942136304</v>
      </c>
      <c r="J13" s="719">
        <v>10353.72182223251</v>
      </c>
      <c r="K13" s="719">
        <v>12109.872007153732</v>
      </c>
      <c r="L13" s="719">
        <v>12400.038929212235</v>
      </c>
      <c r="M13" s="719">
        <v>13379.961772992268</v>
      </c>
      <c r="N13" s="719">
        <v>12236.959979262909</v>
      </c>
      <c r="O13" s="719">
        <v>9672.0466160894121</v>
      </c>
      <c r="P13" s="720">
        <v>16769.778948275085</v>
      </c>
    </row>
    <row r="14" spans="1:16" s="1474" customFormat="1" ht="15" customHeight="1">
      <c r="A14" s="1473" t="s">
        <v>907</v>
      </c>
      <c r="B14" s="1417">
        <v>4.6498525305866041</v>
      </c>
      <c r="C14" s="1418">
        <v>7.0751020112189824</v>
      </c>
      <c r="D14" s="1418">
        <v>34.933160641377505</v>
      </c>
      <c r="E14" s="1418">
        <v>0.34137013051324677</v>
      </c>
      <c r="F14" s="1418">
        <v>-33.726203740681058</v>
      </c>
      <c r="G14" s="1418">
        <v>122.02748259839922</v>
      </c>
      <c r="H14" s="1418">
        <v>-46.097227336589626</v>
      </c>
      <c r="I14" s="1418">
        <v>-10.652318339437278</v>
      </c>
      <c r="J14" s="1418">
        <v>-8.180346347266088</v>
      </c>
      <c r="K14" s="1418">
        <v>16.961535330708294</v>
      </c>
      <c r="L14" s="1418">
        <v>2.3961188184903257</v>
      </c>
      <c r="M14" s="1418">
        <v>7.9025787690997813</v>
      </c>
      <c r="N14" s="1418">
        <v>-8.5426387094508272</v>
      </c>
      <c r="O14" s="1418">
        <v>-27.712449555628481</v>
      </c>
      <c r="P14" s="1419">
        <v>73.383975635297531</v>
      </c>
    </row>
    <row r="15" spans="1:16" s="1474" customFormat="1" ht="15" customHeight="1">
      <c r="A15" s="1473" t="s">
        <v>910</v>
      </c>
      <c r="B15" s="1480">
        <v>15.185030778492187</v>
      </c>
      <c r="C15" s="1481">
        <v>24.869781813642831</v>
      </c>
      <c r="D15" s="1481">
        <v>21.641361435832174</v>
      </c>
      <c r="E15" s="1481">
        <v>21.320127526408271</v>
      </c>
      <c r="F15" s="1481">
        <v>20.265904307509942</v>
      </c>
      <c r="G15" s="1481">
        <v>21.768976232683652</v>
      </c>
      <c r="H15" s="1481">
        <v>21.57457701995494</v>
      </c>
      <c r="I15" s="1481">
        <v>20.578698998108173</v>
      </c>
      <c r="J15" s="1481">
        <v>19.938537561433726</v>
      </c>
      <c r="K15" s="1481">
        <v>19.402750816255111</v>
      </c>
      <c r="L15" s="1481">
        <v>19.221189073486979</v>
      </c>
      <c r="M15" s="1481">
        <v>18.785167078773604</v>
      </c>
      <c r="N15" s="1481">
        <v>18.665061807636068</v>
      </c>
      <c r="O15" s="1481">
        <v>14.791148808229243</v>
      </c>
      <c r="P15" s="1482">
        <v>19.398570345029992</v>
      </c>
    </row>
    <row r="16" spans="1:16" s="1483" customFormat="1" ht="15" customHeight="1">
      <c r="A16" s="1479" t="s">
        <v>912</v>
      </c>
      <c r="B16" s="718">
        <v>49307.743213744827</v>
      </c>
      <c r="C16" s="719">
        <v>30740.749250352532</v>
      </c>
      <c r="D16" s="719">
        <v>30672.727235937986</v>
      </c>
      <c r="E16" s="719">
        <v>35779.585741269053</v>
      </c>
      <c r="F16" s="719">
        <v>26593.998251676938</v>
      </c>
      <c r="G16" s="719">
        <v>53816.925360575027</v>
      </c>
      <c r="H16" s="719">
        <v>29888.536059260703</v>
      </c>
      <c r="I16" s="719">
        <v>28435.847211406362</v>
      </c>
      <c r="J16" s="719">
        <v>27011.471892342786</v>
      </c>
      <c r="K16" s="719">
        <v>33159.085369118227</v>
      </c>
      <c r="L16" s="719">
        <v>32490.486276245072</v>
      </c>
      <c r="M16" s="719">
        <v>37840.749504554704</v>
      </c>
      <c r="N16" s="719">
        <v>33860.200965458258</v>
      </c>
      <c r="O16" s="719">
        <v>35918.846635553069</v>
      </c>
      <c r="P16" s="720">
        <v>44153.018864904836</v>
      </c>
    </row>
    <row r="17" spans="1:16" s="1484" customFormat="1" ht="15" customHeight="1">
      <c r="A17" s="1473" t="s">
        <v>907</v>
      </c>
      <c r="B17" s="1417">
        <v>-16.215805751901314</v>
      </c>
      <c r="C17" s="1418">
        <v>1.6196461824791737</v>
      </c>
      <c r="D17" s="1418">
        <v>46.172981806658676</v>
      </c>
      <c r="E17" s="1418">
        <v>-7.2310539647882877</v>
      </c>
      <c r="F17" s="1418">
        <v>-25.672704977680144</v>
      </c>
      <c r="G17" s="1418">
        <v>102.36492779787821</v>
      </c>
      <c r="H17" s="1418">
        <v>-44.46257221309726</v>
      </c>
      <c r="I17" s="1418">
        <v>-4.8603546355500997</v>
      </c>
      <c r="J17" s="1418">
        <v>-5.0090834588962831</v>
      </c>
      <c r="K17" s="1418">
        <v>22.759268733216153</v>
      </c>
      <c r="L17" s="1418">
        <v>-2.0163375600698448</v>
      </c>
      <c r="M17" s="1418">
        <v>16.46716882849918</v>
      </c>
      <c r="N17" s="1418">
        <v>-10.519211673165529</v>
      </c>
      <c r="O17" s="1418">
        <v>-5.0789238959717355</v>
      </c>
      <c r="P17" s="1419">
        <v>22.924378148605271</v>
      </c>
    </row>
    <row r="18" spans="1:16" s="1474" customFormat="1" ht="15" customHeight="1">
      <c r="A18" s="1473" t="s">
        <v>910</v>
      </c>
      <c r="B18" s="1480">
        <v>64.123256275954219</v>
      </c>
      <c r="C18" s="1481">
        <v>54.060175886375063</v>
      </c>
      <c r="D18" s="1481">
        <v>49.252680411212729</v>
      </c>
      <c r="E18" s="1481">
        <v>47.941016733003188</v>
      </c>
      <c r="F18" s="1481">
        <v>51.108120425308833</v>
      </c>
      <c r="G18" s="1481">
        <v>50.036904967503759</v>
      </c>
      <c r="H18" s="1481">
        <v>51.093938361110389</v>
      </c>
      <c r="I18" s="1481">
        <v>51.894728566270047</v>
      </c>
      <c r="J18" s="1481">
        <v>52.016970917512971</v>
      </c>
      <c r="K18" s="1481">
        <v>53.128346057816763</v>
      </c>
      <c r="L18" s="1481">
        <v>50.363211226217899</v>
      </c>
      <c r="M18" s="1481">
        <v>53.127565974361346</v>
      </c>
      <c r="N18" s="1481">
        <v>51.647038554532031</v>
      </c>
      <c r="O18" s="1481">
        <v>54.929533189247238</v>
      </c>
      <c r="P18" s="1482">
        <v>51.074343021342663</v>
      </c>
    </row>
    <row r="19" spans="1:16" ht="15" customHeight="1">
      <c r="A19" s="1485"/>
      <c r="B19" s="1475"/>
      <c r="C19" s="1476"/>
      <c r="D19" s="1476"/>
      <c r="E19" s="1476"/>
      <c r="F19" s="1476"/>
      <c r="G19" s="1476"/>
      <c r="H19" s="1476"/>
      <c r="I19" s="1476"/>
      <c r="J19" s="1476"/>
      <c r="K19" s="1476"/>
      <c r="L19" s="1476"/>
      <c r="M19" s="1476"/>
      <c r="N19" s="1476"/>
      <c r="O19" s="1476"/>
      <c r="P19" s="1486"/>
    </row>
    <row r="20" spans="1:16" s="544" customFormat="1" ht="15" customHeight="1">
      <c r="A20" s="1487" t="s">
        <v>913</v>
      </c>
      <c r="B20" s="718">
        <v>601.93373370314998</v>
      </c>
      <c r="C20" s="719">
        <v>744.69455150185001</v>
      </c>
      <c r="D20" s="719">
        <v>859.5007730962401</v>
      </c>
      <c r="E20" s="719">
        <v>972.70698928734009</v>
      </c>
      <c r="F20" s="719">
        <v>504.18458979874993</v>
      </c>
      <c r="G20" s="719">
        <v>1245.61065359802</v>
      </c>
      <c r="H20" s="719">
        <v>786.30455907557007</v>
      </c>
      <c r="I20" s="719">
        <v>868</v>
      </c>
      <c r="J20" s="719">
        <v>836.61026014746994</v>
      </c>
      <c r="K20" s="719">
        <v>930.48161549320002</v>
      </c>
      <c r="L20" s="719">
        <v>850.98947723524009</v>
      </c>
      <c r="M20" s="719">
        <v>917.13650133776014</v>
      </c>
      <c r="N20" s="719">
        <v>885.53596635569011</v>
      </c>
      <c r="O20" s="719">
        <v>881.07250384818985</v>
      </c>
      <c r="P20" s="720">
        <v>1003.0141479510198</v>
      </c>
    </row>
    <row r="21" spans="1:16" s="1474" customFormat="1" ht="15" customHeight="1">
      <c r="A21" s="1473" t="s">
        <v>907</v>
      </c>
      <c r="B21" s="1417">
        <v>7.2282401408243242</v>
      </c>
      <c r="C21" s="1418">
        <v>18.476739845324389</v>
      </c>
      <c r="D21" s="1418">
        <v>21.819340984824013</v>
      </c>
      <c r="E21" s="1418">
        <v>27.153429217118013</v>
      </c>
      <c r="F21" s="1418">
        <v>-48.166858534845737</v>
      </c>
      <c r="G21" s="1418">
        <v>147.05448734464838</v>
      </c>
      <c r="H21" s="1418">
        <v>-36.873969662648364</v>
      </c>
      <c r="I21" s="1418">
        <v>10.389796165047843</v>
      </c>
      <c r="J21" s="1418">
        <v>-3.6163294760979325</v>
      </c>
      <c r="K21" s="1418">
        <v>11.220440367200768</v>
      </c>
      <c r="L21" s="1418">
        <v>-8.5431175570110849</v>
      </c>
      <c r="M21" s="1418">
        <v>7.7729544103675181</v>
      </c>
      <c r="N21" s="1418">
        <v>-3.4455650752070852</v>
      </c>
      <c r="O21" s="1418">
        <v>-3.9322388147202036</v>
      </c>
      <c r="P21" s="1419">
        <v>13.840137283848403</v>
      </c>
    </row>
    <row r="22" spans="1:16" ht="15" customHeight="1">
      <c r="A22" s="1485" t="s">
        <v>908</v>
      </c>
      <c r="B22" s="1475"/>
      <c r="C22" s="1476"/>
      <c r="D22" s="1476"/>
      <c r="E22" s="1476"/>
      <c r="F22" s="1476"/>
      <c r="G22" s="1476"/>
      <c r="H22" s="1476"/>
      <c r="I22" s="1476"/>
      <c r="J22" s="1476"/>
      <c r="K22" s="1476"/>
      <c r="L22" s="1476"/>
      <c r="M22" s="1476"/>
      <c r="N22" s="1476"/>
      <c r="O22" s="1476"/>
      <c r="P22" s="1486"/>
    </row>
    <row r="23" spans="1:16" s="1483" customFormat="1" ht="15" customHeight="1">
      <c r="A23" s="1479" t="s">
        <v>909</v>
      </c>
      <c r="B23" s="718">
        <v>248.67153047993</v>
      </c>
      <c r="C23" s="719">
        <v>289.79053508628999</v>
      </c>
      <c r="D23" s="719">
        <v>403.39254607638003</v>
      </c>
      <c r="E23" s="719">
        <v>472.17540909237994</v>
      </c>
      <c r="F23" s="719">
        <v>297.93348073638998</v>
      </c>
      <c r="G23" s="719">
        <v>710.05738091892999</v>
      </c>
      <c r="H23" s="719">
        <v>429.79793160079004</v>
      </c>
      <c r="I23" s="719">
        <v>489.1</v>
      </c>
      <c r="J23" s="719">
        <v>463.26745418036995</v>
      </c>
      <c r="K23" s="719">
        <v>522.13867322062003</v>
      </c>
      <c r="L23" s="719">
        <v>472.38145897835005</v>
      </c>
      <c r="M23" s="719">
        <v>569.11021597233002</v>
      </c>
      <c r="N23" s="719">
        <v>534.65166029444003</v>
      </c>
      <c r="O23" s="719">
        <v>536.71825770433998</v>
      </c>
      <c r="P23" s="720">
        <v>614.24788806997992</v>
      </c>
    </row>
    <row r="24" spans="1:16" s="1474" customFormat="1" ht="15" customHeight="1">
      <c r="A24" s="1473" t="s">
        <v>907</v>
      </c>
      <c r="B24" s="1417">
        <v>-0.89881390934525363</v>
      </c>
      <c r="C24" s="1418">
        <v>8.3791288310379706</v>
      </c>
      <c r="D24" s="1418">
        <v>14.948180948124012</v>
      </c>
      <c r="E24" s="1418">
        <v>18.823995117933954</v>
      </c>
      <c r="F24" s="1418">
        <v>-36.901948936925677</v>
      </c>
      <c r="G24" s="1418">
        <v>138.32748812382894</v>
      </c>
      <c r="H24" s="1418">
        <v>-39.46997198387524</v>
      </c>
      <c r="I24" s="1418">
        <v>13.797662584912491</v>
      </c>
      <c r="J24" s="1418">
        <v>-5.2816491146248357</v>
      </c>
      <c r="K24" s="1418">
        <v>12.707825362868894</v>
      </c>
      <c r="L24" s="1418">
        <v>-9.5295017960192343</v>
      </c>
      <c r="M24" s="1418">
        <v>20.476831839078002</v>
      </c>
      <c r="N24" s="1418">
        <v>-6.0548123563407188</v>
      </c>
      <c r="O24" s="1418">
        <v>-5.6916845558022695</v>
      </c>
      <c r="P24" s="1419">
        <v>14.445126330758887</v>
      </c>
    </row>
    <row r="25" spans="1:16" s="1474" customFormat="1" ht="15" customHeight="1">
      <c r="A25" s="1473" t="s">
        <v>910</v>
      </c>
      <c r="B25" s="1480">
        <v>41.312110711935112</v>
      </c>
      <c r="C25" s="1481">
        <v>38.914013067755079</v>
      </c>
      <c r="D25" s="1481">
        <v>46.933354652283867</v>
      </c>
      <c r="E25" s="1481">
        <v>48.542409409263342</v>
      </c>
      <c r="F25" s="1481">
        <v>59.092143386475371</v>
      </c>
      <c r="G25" s="1481">
        <v>57.004761388953064</v>
      </c>
      <c r="H25" s="1481">
        <v>54.66049085434377</v>
      </c>
      <c r="I25" s="1481">
        <v>56.34792626728111</v>
      </c>
      <c r="J25" s="1481">
        <v>55.374345289371597</v>
      </c>
      <c r="K25" s="1481">
        <v>56.114883360039457</v>
      </c>
      <c r="L25" s="1481">
        <v>55.50967099065187</v>
      </c>
      <c r="M25" s="1481">
        <v>62.052945787482059</v>
      </c>
      <c r="N25" s="1481">
        <v>60.37605253852427</v>
      </c>
      <c r="O25" s="1481">
        <v>60.916468889922072</v>
      </c>
      <c r="P25" s="1482">
        <v>61.240201778287926</v>
      </c>
    </row>
    <row r="26" spans="1:16" s="1483" customFormat="1" ht="15" customHeight="1">
      <c r="A26" s="1479" t="s">
        <v>911</v>
      </c>
      <c r="B26" s="718">
        <v>178.59036864440998</v>
      </c>
      <c r="C26" s="719">
        <v>198.43231741514998</v>
      </c>
      <c r="D26" s="719">
        <v>193.28277615202001</v>
      </c>
      <c r="E26" s="719">
        <v>177.35603902008003</v>
      </c>
      <c r="F26" s="719">
        <v>110.03882837875999</v>
      </c>
      <c r="G26" s="719">
        <v>243.68343436798</v>
      </c>
      <c r="H26" s="719">
        <v>160.42290524320001</v>
      </c>
      <c r="I26" s="719">
        <v>167.5</v>
      </c>
      <c r="J26" s="719">
        <v>159.03998417970999</v>
      </c>
      <c r="K26" s="719">
        <v>146.90042549142998</v>
      </c>
      <c r="L26" s="719">
        <v>157.34435275185999</v>
      </c>
      <c r="M26" s="719">
        <v>133.58915274045</v>
      </c>
      <c r="N26" s="719">
        <v>137.08299218831002</v>
      </c>
      <c r="O26" s="719">
        <v>124.21603968698999</v>
      </c>
      <c r="P26" s="720">
        <v>133.90541089165998</v>
      </c>
    </row>
    <row r="27" spans="1:16" s="1474" customFormat="1" ht="15" customHeight="1">
      <c r="A27" s="1473" t="s">
        <v>907</v>
      </c>
      <c r="B27" s="1417">
        <v>0.57850230061471808</v>
      </c>
      <c r="C27" s="1418">
        <v>4.7847388342915007</v>
      </c>
      <c r="D27" s="1418">
        <v>13.191606686564914</v>
      </c>
      <c r="E27" s="1418">
        <v>2.0218618622925568</v>
      </c>
      <c r="F27" s="1418">
        <v>-37.955973201283818</v>
      </c>
      <c r="G27" s="1418">
        <v>121.45222550826111</v>
      </c>
      <c r="H27" s="1418">
        <v>-34.167496588648056</v>
      </c>
      <c r="I27" s="1418">
        <v>4.4115238694070324</v>
      </c>
      <c r="J27" s="1418">
        <v>-5.0507557136059766</v>
      </c>
      <c r="K27" s="1418">
        <v>-7.6330230733440585</v>
      </c>
      <c r="L27" s="1418">
        <v>7.1095282573155574</v>
      </c>
      <c r="M27" s="1418">
        <v>-15.097586660052004</v>
      </c>
      <c r="N27" s="1418">
        <v>2.615361633925616</v>
      </c>
      <c r="O27" s="1418">
        <v>-7.0163728575111275</v>
      </c>
      <c r="P27" s="1419">
        <v>7.8004187133047296</v>
      </c>
    </row>
    <row r="28" spans="1:16" s="1474" customFormat="1" ht="15" customHeight="1">
      <c r="A28" s="1473" t="s">
        <v>910</v>
      </c>
      <c r="B28" s="1480">
        <v>29.669440113566342</v>
      </c>
      <c r="C28" s="1481">
        <v>26.646135253032938</v>
      </c>
      <c r="D28" s="1481">
        <v>22.487795497349452</v>
      </c>
      <c r="E28" s="1481">
        <v>18.233244026551208</v>
      </c>
      <c r="F28" s="1481">
        <v>21.825107431919534</v>
      </c>
      <c r="G28" s="1481">
        <v>19.563371079404789</v>
      </c>
      <c r="H28" s="1481">
        <v>20.402133421660867</v>
      </c>
      <c r="I28" s="1481">
        <v>19.297235023041477</v>
      </c>
      <c r="J28" s="1481">
        <v>19.010044671419148</v>
      </c>
      <c r="K28" s="1481">
        <v>15.787568829456742</v>
      </c>
      <c r="L28" s="1481">
        <v>18.489576776325411</v>
      </c>
      <c r="M28" s="1481">
        <v>14.565896411885607</v>
      </c>
      <c r="N28" s="1481">
        <v>15.48022862949966</v>
      </c>
      <c r="O28" s="1481">
        <v>14.098276718937605</v>
      </c>
      <c r="P28" s="1482">
        <v>13.350301305839505</v>
      </c>
    </row>
    <row r="29" spans="1:16" s="1483" customFormat="1" ht="15" customHeight="1">
      <c r="A29" s="1479" t="s">
        <v>912</v>
      </c>
      <c r="B29" s="718">
        <v>174.67183457880998</v>
      </c>
      <c r="C29" s="719">
        <v>256.47169900041001</v>
      </c>
      <c r="D29" s="719">
        <v>262.82545086784</v>
      </c>
      <c r="E29" s="719">
        <v>323.1755411748801</v>
      </c>
      <c r="F29" s="719">
        <v>96.212280683599943</v>
      </c>
      <c r="G29" s="719">
        <v>291.86983831111002</v>
      </c>
      <c r="H29" s="719">
        <v>196.08372223158003</v>
      </c>
      <c r="I29" s="719">
        <v>211.4</v>
      </c>
      <c r="J29" s="719">
        <v>214.30282178739003</v>
      </c>
      <c r="K29" s="719">
        <v>261.44251678115012</v>
      </c>
      <c r="L29" s="719">
        <v>221.26366550503005</v>
      </c>
      <c r="M29" s="719">
        <v>214.43713262498011</v>
      </c>
      <c r="N29" s="719">
        <v>213.80131387294006</v>
      </c>
      <c r="O29" s="719">
        <v>220.13820645685985</v>
      </c>
      <c r="P29" s="720">
        <v>254.86084898937992</v>
      </c>
    </row>
    <row r="30" spans="1:16" s="1474" customFormat="1" ht="15" customHeight="1">
      <c r="A30" s="1473" t="s">
        <v>907</v>
      </c>
      <c r="B30" s="1417">
        <v>31.463264569663256</v>
      </c>
      <c r="C30" s="1418">
        <v>49.284793239662349</v>
      </c>
      <c r="D30" s="1418">
        <v>42.94697271761914</v>
      </c>
      <c r="E30" s="1418">
        <v>66.781483813445007</v>
      </c>
      <c r="F30" s="1418">
        <v>-70.229095823951425</v>
      </c>
      <c r="G30" s="1418">
        <v>203.360274007995</v>
      </c>
      <c r="H30" s="1418">
        <v>-32.81809337812755</v>
      </c>
      <c r="I30" s="1418">
        <v>7.8110908922521647</v>
      </c>
      <c r="J30" s="1418">
        <v>1.3731418104967004</v>
      </c>
      <c r="K30" s="1418">
        <v>21.996768218258651</v>
      </c>
      <c r="L30" s="1418">
        <v>-15.368139723713426</v>
      </c>
      <c r="M30" s="1418">
        <v>-3.0852480295255478</v>
      </c>
      <c r="N30" s="1418">
        <v>-0.29650590094021823</v>
      </c>
      <c r="O30" s="1418">
        <v>2.658622488601404</v>
      </c>
      <c r="P30" s="1419">
        <v>15.773110488807681</v>
      </c>
    </row>
    <row r="31" spans="1:16" s="1474" customFormat="1" ht="15" customHeight="1">
      <c r="A31" s="1473" t="s">
        <v>910</v>
      </c>
      <c r="B31" s="1417">
        <v>29.018449174498539</v>
      </c>
      <c r="C31" s="1418">
        <v>34.439851679211984</v>
      </c>
      <c r="D31" s="1418">
        <v>30.578849850366673</v>
      </c>
      <c r="E31" s="1418">
        <v>33.224346564185446</v>
      </c>
      <c r="F31" s="1418">
        <v>19.082749181605092</v>
      </c>
      <c r="G31" s="1418">
        <v>23.431867531642151</v>
      </c>
      <c r="H31" s="1418">
        <v>24.937375723995366</v>
      </c>
      <c r="I31" s="1418">
        <v>24.35483870967742</v>
      </c>
      <c r="J31" s="1418">
        <v>25.615610039209262</v>
      </c>
      <c r="K31" s="1418">
        <v>28.097547810503809</v>
      </c>
      <c r="L31" s="1418">
        <v>26.000752233022716</v>
      </c>
      <c r="M31" s="1418">
        <v>23.381157800632327</v>
      </c>
      <c r="N31" s="1418">
        <v>24.143718831976074</v>
      </c>
      <c r="O31" s="1418">
        <v>24.985254391140323</v>
      </c>
      <c r="P31" s="1419">
        <v>25.40949691587257</v>
      </c>
    </row>
    <row r="32" spans="1:16" s="1474" customFormat="1" ht="15" customHeight="1">
      <c r="A32" s="1488"/>
      <c r="B32" s="1489"/>
      <c r="C32" s="1490"/>
      <c r="D32" s="1490"/>
      <c r="E32" s="1490"/>
      <c r="F32" s="1490"/>
      <c r="G32" s="1490"/>
      <c r="H32" s="1490"/>
      <c r="I32" s="1490"/>
      <c r="J32" s="1490"/>
      <c r="K32" s="1490"/>
      <c r="L32" s="1490"/>
      <c r="M32" s="1490"/>
      <c r="N32" s="1490"/>
      <c r="O32" s="1490"/>
      <c r="P32" s="1491"/>
    </row>
    <row r="33" spans="1:16" ht="15" customHeight="1">
      <c r="A33" s="545"/>
      <c r="B33" s="1459"/>
      <c r="C33" s="1459"/>
      <c r="D33" s="1072"/>
      <c r="E33" s="1492"/>
      <c r="F33" s="1459"/>
      <c r="G33" s="1459"/>
      <c r="H33" s="1459"/>
      <c r="I33" s="1459"/>
      <c r="J33" s="1459"/>
      <c r="K33" s="1459"/>
      <c r="L33" s="1459"/>
      <c r="M33" s="1459"/>
      <c r="N33" s="1459"/>
      <c r="O33" s="1459"/>
      <c r="P33" s="1459"/>
    </row>
    <row r="34" spans="1:16" ht="15">
      <c r="A34" s="1493" t="s">
        <v>914</v>
      </c>
      <c r="B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1072"/>
      <c r="N34" s="1072"/>
      <c r="O34" s="1072"/>
      <c r="P34" s="1072"/>
    </row>
    <row r="35" spans="1:16" ht="15.75">
      <c r="A35" s="1727" t="s">
        <v>996</v>
      </c>
    </row>
    <row r="37" spans="1:16" ht="15">
      <c r="A37" s="1494"/>
    </row>
    <row r="38" spans="1:16" ht="15">
      <c r="A38" s="1494"/>
      <c r="B38" s="1495"/>
      <c r="C38" s="1495"/>
      <c r="D38" s="1495"/>
      <c r="E38" s="1495"/>
      <c r="F38" s="1495"/>
      <c r="G38" s="1495"/>
      <c r="H38" s="1495"/>
      <c r="I38" s="1495"/>
      <c r="J38" s="1495"/>
      <c r="K38" s="1495"/>
      <c r="L38" s="1495"/>
      <c r="M38" s="1495"/>
      <c r="N38" s="1495"/>
      <c r="O38" s="1495"/>
      <c r="P38" s="1495"/>
    </row>
    <row r="39" spans="1:16" ht="15">
      <c r="A39" s="1496"/>
      <c r="B39" s="1495"/>
      <c r="C39" s="1495"/>
      <c r="D39" s="1495"/>
      <c r="E39" s="1495"/>
      <c r="F39" s="1495"/>
      <c r="G39" s="1495"/>
      <c r="H39" s="1495"/>
      <c r="I39" s="1495"/>
      <c r="J39" s="1495"/>
      <c r="K39" s="1495"/>
      <c r="L39" s="1495"/>
      <c r="M39" s="1495"/>
      <c r="N39" s="1495"/>
      <c r="O39" s="1495"/>
      <c r="P39" s="1495"/>
    </row>
    <row r="40" spans="1:16" s="544" customFormat="1" ht="15">
      <c r="A40" s="1496"/>
      <c r="B40" s="1495"/>
      <c r="C40" s="1495"/>
      <c r="D40" s="1495"/>
      <c r="E40" s="1495"/>
      <c r="F40" s="1495"/>
      <c r="G40" s="1495"/>
      <c r="H40" s="1495"/>
      <c r="I40" s="1495"/>
      <c r="J40" s="1495"/>
      <c r="K40" s="1495"/>
      <c r="L40" s="1495"/>
      <c r="M40" s="1495"/>
      <c r="N40" s="1495"/>
      <c r="O40" s="1495"/>
      <c r="P40" s="1495"/>
    </row>
    <row r="41" spans="1:16">
      <c r="A41" s="1497"/>
      <c r="B41" s="1495"/>
      <c r="C41" s="1495"/>
      <c r="D41" s="1495"/>
      <c r="E41" s="1495"/>
      <c r="F41" s="1495"/>
      <c r="G41" s="1495"/>
      <c r="H41" s="1495"/>
      <c r="I41" s="1495"/>
      <c r="J41" s="1495"/>
      <c r="K41" s="1495"/>
      <c r="L41" s="1495"/>
      <c r="M41" s="1495"/>
      <c r="N41" s="1495"/>
      <c r="O41" s="1495"/>
      <c r="P41" s="1495"/>
    </row>
    <row r="42" spans="1:16">
      <c r="A42" s="1497"/>
      <c r="B42" s="1389"/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</row>
    <row r="43" spans="1:16" ht="15">
      <c r="A43" s="1498"/>
    </row>
    <row r="44" spans="1:16" ht="15">
      <c r="A44" s="1498"/>
    </row>
    <row r="45" spans="1:16" ht="15">
      <c r="A45" s="1498"/>
    </row>
    <row r="46" spans="1:16" ht="15">
      <c r="A46" s="1498"/>
    </row>
    <row r="47" spans="1:16" ht="15">
      <c r="A47" s="1498"/>
    </row>
    <row r="48" spans="1:16" ht="15">
      <c r="A48" s="1498"/>
    </row>
  </sheetData>
  <mergeCells count="2">
    <mergeCell ref="A1:P1"/>
    <mergeCell ref="A3:P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62"/>
  <sheetViews>
    <sheetView view="pageBreakPreview" topLeftCell="A32" zoomScaleNormal="90" zoomScaleSheetLayoutView="100" workbookViewId="0">
      <selection activeCell="A35" sqref="A35"/>
    </sheetView>
  </sheetViews>
  <sheetFormatPr defaultColWidth="10.7109375" defaultRowHeight="15"/>
  <cols>
    <col min="1" max="1" width="12.7109375" style="1519" customWidth="1"/>
    <col min="2" max="4" width="20.7109375" style="1549" customWidth="1"/>
    <col min="5" max="5" width="18.28515625" style="1549" customWidth="1"/>
    <col min="6" max="6" width="24.7109375" style="1549" customWidth="1"/>
    <col min="7" max="9" width="20.7109375" style="1503" customWidth="1"/>
    <col min="10" max="241" width="8.85546875" customWidth="1"/>
  </cols>
  <sheetData>
    <row r="1" spans="1:9" ht="19.5" thickBot="1">
      <c r="A1" s="2142" t="s">
        <v>915</v>
      </c>
      <c r="B1" s="2142"/>
      <c r="C1" s="2142"/>
      <c r="D1" s="2142"/>
      <c r="E1" s="2142"/>
      <c r="F1" s="2142"/>
      <c r="G1" s="2142"/>
      <c r="H1" s="2142"/>
      <c r="I1" s="2142"/>
    </row>
    <row r="2" spans="1:9" ht="18.75">
      <c r="A2" s="1500"/>
      <c r="B2" s="1501"/>
      <c r="C2" s="1501"/>
      <c r="D2" s="1501"/>
      <c r="E2" s="1501"/>
      <c r="F2" s="1502"/>
    </row>
    <row r="3" spans="1:9" ht="21">
      <c r="A3" s="2143" t="s">
        <v>916</v>
      </c>
      <c r="B3" s="2143"/>
      <c r="C3" s="2143"/>
      <c r="D3" s="2143"/>
      <c r="E3" s="2143"/>
      <c r="F3" s="2143"/>
      <c r="G3" s="2143"/>
      <c r="H3" s="2143"/>
      <c r="I3" s="2143"/>
    </row>
    <row r="4" spans="1:9">
      <c r="A4" s="1504"/>
      <c r="B4" s="1501"/>
      <c r="C4" s="1501"/>
      <c r="D4" s="1501"/>
      <c r="E4" s="1501"/>
      <c r="F4" s="1501"/>
    </row>
    <row r="5" spans="1:9" s="1504" customFormat="1">
      <c r="A5" s="1505" t="s">
        <v>197</v>
      </c>
      <c r="B5" s="1506"/>
      <c r="C5" s="1507"/>
      <c r="D5" s="1507"/>
      <c r="E5" s="1507"/>
      <c r="F5" s="1507"/>
      <c r="G5" s="1501"/>
      <c r="H5" s="1501"/>
      <c r="I5" s="1501"/>
    </row>
    <row r="6" spans="1:9" s="1512" customFormat="1" ht="94.5">
      <c r="A6" s="1508"/>
      <c r="B6" s="1508" t="s">
        <v>348</v>
      </c>
      <c r="C6" s="1508" t="s">
        <v>349</v>
      </c>
      <c r="D6" s="1508" t="s">
        <v>917</v>
      </c>
      <c r="E6" s="1508" t="s">
        <v>918</v>
      </c>
      <c r="F6" s="1509" t="s">
        <v>919</v>
      </c>
      <c r="G6" s="1510" t="s">
        <v>920</v>
      </c>
      <c r="H6" s="1511" t="s">
        <v>921</v>
      </c>
      <c r="I6" s="1508" t="s">
        <v>922</v>
      </c>
    </row>
    <row r="7" spans="1:9" s="1519" customFormat="1" ht="15" customHeight="1">
      <c r="A7" s="1513">
        <v>2018</v>
      </c>
      <c r="B7" s="1514">
        <v>25240959.708000001</v>
      </c>
      <c r="C7" s="1515">
        <v>22223404.874000002</v>
      </c>
      <c r="D7" s="1515">
        <v>3017554.8339999998</v>
      </c>
      <c r="E7" s="1515">
        <v>1547261.287</v>
      </c>
      <c r="F7" s="1515">
        <v>638389.52399999998</v>
      </c>
      <c r="G7" s="1516">
        <v>16.53</v>
      </c>
      <c r="H7" s="1517">
        <v>16.77</v>
      </c>
      <c r="I7" s="1518">
        <v>21.81</v>
      </c>
    </row>
    <row r="8" spans="1:9" s="1519" customFormat="1" ht="15" customHeight="1">
      <c r="A8" s="1513">
        <v>2019</v>
      </c>
      <c r="B8" s="1514">
        <v>26813963.045000002</v>
      </c>
      <c r="C8" s="1515">
        <v>23165493.454</v>
      </c>
      <c r="D8" s="1515">
        <v>3648469.591</v>
      </c>
      <c r="E8" s="1515">
        <v>1627288.1910000001</v>
      </c>
      <c r="F8" s="1515">
        <v>811994.9</v>
      </c>
      <c r="G8" s="1516">
        <v>19.100000000000001</v>
      </c>
      <c r="H8" s="1515">
        <v>19.190000000000001</v>
      </c>
      <c r="I8" s="1520">
        <v>24.33</v>
      </c>
    </row>
    <row r="9" spans="1:9" s="1504" customFormat="1" ht="15" customHeight="1">
      <c r="A9" s="1513">
        <v>2020</v>
      </c>
      <c r="B9" s="1514">
        <v>31172379.609000001</v>
      </c>
      <c r="C9" s="1515">
        <v>27217147.695999999</v>
      </c>
      <c r="D9" s="1515">
        <v>3955231.9130000002</v>
      </c>
      <c r="E9" s="1515">
        <v>1767347.094</v>
      </c>
      <c r="F9" s="1515">
        <v>726803.10499999998</v>
      </c>
      <c r="G9" s="1516">
        <v>21.27</v>
      </c>
      <c r="H9" s="1516">
        <v>21.29</v>
      </c>
      <c r="I9" s="1520">
        <v>26.97</v>
      </c>
    </row>
    <row r="10" spans="1:9" s="1504" customFormat="1" ht="15" customHeight="1">
      <c r="A10" s="1513">
        <v>2021</v>
      </c>
      <c r="B10" s="1514">
        <v>37623912.549999997</v>
      </c>
      <c r="C10" s="1516">
        <v>33085975.019000001</v>
      </c>
      <c r="D10" s="1516">
        <v>4537937.5310000004</v>
      </c>
      <c r="E10" s="1516">
        <v>1331771.9439999999</v>
      </c>
      <c r="F10" s="1516">
        <v>1291931.7679999999</v>
      </c>
      <c r="G10" s="1516">
        <v>19.32</v>
      </c>
      <c r="H10" s="1515">
        <v>19.34</v>
      </c>
      <c r="I10" s="1520">
        <v>23.43</v>
      </c>
    </row>
    <row r="11" spans="1:9" s="1504" customFormat="1" ht="15" customHeight="1">
      <c r="A11" s="1521"/>
      <c r="B11" s="1514"/>
      <c r="C11" s="1515"/>
      <c r="D11" s="1515"/>
      <c r="E11" s="1515"/>
      <c r="F11" s="1515"/>
      <c r="G11" s="1522"/>
      <c r="H11" s="1522"/>
      <c r="I11" s="1523"/>
    </row>
    <row r="12" spans="1:9" s="1504" customFormat="1" ht="15" customHeight="1">
      <c r="A12" s="1513">
        <v>2021</v>
      </c>
      <c r="B12" s="1514"/>
      <c r="C12" s="1515"/>
      <c r="D12" s="1515"/>
      <c r="E12" s="1515"/>
      <c r="F12" s="1515"/>
      <c r="G12" s="1516"/>
      <c r="H12" s="1515"/>
      <c r="I12" s="1520"/>
    </row>
    <row r="13" spans="1:9" s="1504" customFormat="1" ht="15" customHeight="1">
      <c r="A13" s="1524" t="s">
        <v>646</v>
      </c>
      <c r="B13" s="1525">
        <v>32426158.848000001</v>
      </c>
      <c r="C13" s="1526">
        <v>28373951.432</v>
      </c>
      <c r="D13" s="1526">
        <v>4052207.4160000002</v>
      </c>
      <c r="E13" s="1526">
        <v>1752863.8419999999</v>
      </c>
      <c r="F13" s="1526">
        <v>283311.35200000001</v>
      </c>
      <c r="G13" s="1526">
        <v>21.23</v>
      </c>
      <c r="H13" s="1527">
        <v>21.26</v>
      </c>
      <c r="I13" s="1528">
        <v>26.76</v>
      </c>
    </row>
    <row r="14" spans="1:9" s="1504" customFormat="1" ht="15" customHeight="1">
      <c r="A14" s="1524" t="s">
        <v>647</v>
      </c>
      <c r="B14" s="1525">
        <v>34826353.317000002</v>
      </c>
      <c r="C14" s="1526">
        <v>30681569.449999999</v>
      </c>
      <c r="D14" s="1526">
        <v>4144783.8670000001</v>
      </c>
      <c r="E14" s="1526">
        <v>1725827.4580000001</v>
      </c>
      <c r="F14" s="1526">
        <v>659679.49399999995</v>
      </c>
      <c r="G14" s="1526">
        <v>20.170000000000002</v>
      </c>
      <c r="H14" s="1527">
        <v>20.190000000000001</v>
      </c>
      <c r="I14" s="1528">
        <v>25.15</v>
      </c>
    </row>
    <row r="15" spans="1:9" s="1504" customFormat="1" ht="15" customHeight="1">
      <c r="A15" s="1524" t="s">
        <v>648</v>
      </c>
      <c r="B15" s="1525">
        <v>35563009.858000003</v>
      </c>
      <c r="C15" s="1526">
        <v>31213760.579999998</v>
      </c>
      <c r="D15" s="1526">
        <v>4349249.2779999999</v>
      </c>
      <c r="E15" s="1526">
        <v>1460948.987</v>
      </c>
      <c r="F15" s="1526">
        <v>924937.13399999996</v>
      </c>
      <c r="G15" s="1526">
        <v>20.260000000000002</v>
      </c>
      <c r="H15" s="1527">
        <v>20.28</v>
      </c>
      <c r="I15" s="1528">
        <v>24.96</v>
      </c>
    </row>
    <row r="16" spans="1:9" s="1504" customFormat="1" ht="15" customHeight="1">
      <c r="A16" s="1524" t="s">
        <v>649</v>
      </c>
      <c r="B16" s="1525">
        <v>37623912.549999997</v>
      </c>
      <c r="C16" s="1526">
        <v>33085975.019000001</v>
      </c>
      <c r="D16" s="1526">
        <v>4537937.5310000004</v>
      </c>
      <c r="E16" s="1526">
        <v>1331771.9439999999</v>
      </c>
      <c r="F16" s="1526">
        <v>1291931.7679999999</v>
      </c>
      <c r="G16" s="1526">
        <v>19.32</v>
      </c>
      <c r="H16" s="1527">
        <v>19.34</v>
      </c>
      <c r="I16" s="1528">
        <v>23.43</v>
      </c>
    </row>
    <row r="17" spans="1:9" s="1504" customFormat="1" ht="15" customHeight="1">
      <c r="A17" s="1521"/>
      <c r="B17" s="1514"/>
      <c r="C17" s="1516"/>
      <c r="D17" s="1516"/>
      <c r="E17" s="1516"/>
      <c r="F17" s="1516"/>
      <c r="G17" s="1516"/>
      <c r="H17" s="1515"/>
      <c r="I17" s="1520"/>
    </row>
    <row r="18" spans="1:9" s="1504" customFormat="1" ht="15" customHeight="1">
      <c r="A18" s="1513">
        <v>2022</v>
      </c>
      <c r="B18" s="1514"/>
      <c r="C18" s="1516"/>
      <c r="D18" s="1516"/>
      <c r="E18" s="1516"/>
      <c r="F18" s="1516"/>
      <c r="G18" s="1516"/>
      <c r="H18" s="1515"/>
      <c r="I18" s="1520"/>
    </row>
    <row r="19" spans="1:9" s="1504" customFormat="1" ht="15" customHeight="1">
      <c r="A19" s="1524" t="s">
        <v>646</v>
      </c>
      <c r="B19" s="1525">
        <v>37770118.765000001</v>
      </c>
      <c r="C19" s="1526">
        <v>33139277.557999998</v>
      </c>
      <c r="D19" s="1526">
        <v>4630841.2070000004</v>
      </c>
      <c r="E19" s="1526">
        <v>1338771.9439999999</v>
      </c>
      <c r="F19" s="1526">
        <v>358886.15100000001</v>
      </c>
      <c r="G19" s="1526">
        <v>18.91</v>
      </c>
      <c r="H19" s="1527">
        <v>18.93</v>
      </c>
      <c r="I19" s="1528">
        <v>22.8</v>
      </c>
    </row>
    <row r="20" spans="1:9" s="1504" customFormat="1" ht="15" customHeight="1">
      <c r="A20" s="1524" t="s">
        <v>647</v>
      </c>
      <c r="B20" s="1525">
        <v>39227727.386</v>
      </c>
      <c r="C20" s="1526">
        <v>34702744.199000001</v>
      </c>
      <c r="D20" s="1526">
        <v>4524983.1869999999</v>
      </c>
      <c r="E20" s="1526">
        <v>1382571.9439999999</v>
      </c>
      <c r="F20" s="1526">
        <v>354730.15</v>
      </c>
      <c r="G20" s="1526">
        <v>16.420000000000002</v>
      </c>
      <c r="H20" s="1527">
        <v>16.440000000000001</v>
      </c>
      <c r="I20" s="1528">
        <v>19.84</v>
      </c>
    </row>
    <row r="21" spans="1:9" s="1504" customFormat="1" ht="15" customHeight="1">
      <c r="A21" s="1521"/>
      <c r="B21" s="1525"/>
      <c r="C21" s="1526"/>
      <c r="D21" s="1526"/>
      <c r="E21" s="1526"/>
      <c r="F21" s="1526"/>
      <c r="G21" s="1526"/>
      <c r="H21" s="1527"/>
      <c r="I21" s="1528"/>
    </row>
    <row r="22" spans="1:9" s="1504" customFormat="1" ht="15" customHeight="1">
      <c r="A22" s="1513">
        <v>2022</v>
      </c>
      <c r="B22" s="1525"/>
      <c r="C22" s="1526"/>
      <c r="D22" s="1526"/>
      <c r="E22" s="1526"/>
      <c r="F22" s="1526"/>
      <c r="G22" s="1529"/>
      <c r="H22" s="1529"/>
      <c r="I22" s="1530"/>
    </row>
    <row r="23" spans="1:9" s="1504" customFormat="1" ht="15" customHeight="1">
      <c r="A23" s="1524">
        <v>44562</v>
      </c>
      <c r="B23" s="1525">
        <v>36975908.531999998</v>
      </c>
      <c r="C23" s="1526">
        <v>32379577.043000001</v>
      </c>
      <c r="D23" s="1526">
        <v>4596331.4890000001</v>
      </c>
      <c r="E23" s="1526">
        <v>1331771.9439999999</v>
      </c>
      <c r="F23" s="1526">
        <v>105192.98699999999</v>
      </c>
      <c r="G23" s="1526">
        <v>19.27</v>
      </c>
      <c r="H23" s="1527">
        <v>19.29</v>
      </c>
      <c r="I23" s="1528">
        <v>23.31</v>
      </c>
    </row>
    <row r="24" spans="1:9" s="1504" customFormat="1" ht="15" customHeight="1">
      <c r="A24" s="1524">
        <v>44593</v>
      </c>
      <c r="B24" s="1525">
        <v>38199805.232000001</v>
      </c>
      <c r="C24" s="1526">
        <v>33535916.112</v>
      </c>
      <c r="D24" s="1526">
        <v>4663889.1210000003</v>
      </c>
      <c r="E24" s="1526">
        <v>1331771.9439999999</v>
      </c>
      <c r="F24" s="1526">
        <v>242110.09099999999</v>
      </c>
      <c r="G24" s="1526">
        <v>19.18</v>
      </c>
      <c r="H24" s="1527">
        <v>19.2</v>
      </c>
      <c r="I24" s="1528">
        <v>23.09</v>
      </c>
    </row>
    <row r="25" spans="1:9" s="1504" customFormat="1" ht="15" customHeight="1">
      <c r="A25" s="1524">
        <v>44621</v>
      </c>
      <c r="B25" s="1525">
        <v>37770118.765000001</v>
      </c>
      <c r="C25" s="1526">
        <v>33139277.557999998</v>
      </c>
      <c r="D25" s="1526">
        <v>4630841.2070000004</v>
      </c>
      <c r="E25" s="1526">
        <v>1338771.9439999999</v>
      </c>
      <c r="F25" s="1526">
        <v>358886.15100000001</v>
      </c>
      <c r="G25" s="1526">
        <v>18.91</v>
      </c>
      <c r="H25" s="1527">
        <v>18.93</v>
      </c>
      <c r="I25" s="1528">
        <v>22.8</v>
      </c>
    </row>
    <row r="26" spans="1:9" s="1504" customFormat="1" ht="15" customHeight="1">
      <c r="A26" s="1524">
        <v>44652</v>
      </c>
      <c r="B26" s="1525">
        <v>37175432.783</v>
      </c>
      <c r="C26" s="1526">
        <v>32511864.682999998</v>
      </c>
      <c r="D26" s="1526">
        <v>4663568.0999999996</v>
      </c>
      <c r="E26" s="1526">
        <v>1338771.9439999999</v>
      </c>
      <c r="F26" s="1526">
        <v>374945.07799999998</v>
      </c>
      <c r="G26" s="1526">
        <v>18.100000000000001</v>
      </c>
      <c r="H26" s="1527">
        <v>18.12</v>
      </c>
      <c r="I26" s="1528">
        <v>21.8</v>
      </c>
    </row>
    <row r="27" spans="1:9" s="1504" customFormat="1" ht="15" customHeight="1">
      <c r="A27" s="1524">
        <v>44682</v>
      </c>
      <c r="B27" s="1525">
        <v>37102607.579000004</v>
      </c>
      <c r="C27" s="1526">
        <v>32392642.309</v>
      </c>
      <c r="D27" s="1526">
        <v>4709965.2699999996</v>
      </c>
      <c r="E27" s="1526">
        <v>1338771.9439999999</v>
      </c>
      <c r="F27" s="1526">
        <v>503766.83100000001</v>
      </c>
      <c r="G27" s="1526">
        <v>17.940000000000001</v>
      </c>
      <c r="H27" s="1527">
        <v>17.96</v>
      </c>
      <c r="I27" s="1528">
        <v>21.57</v>
      </c>
    </row>
    <row r="28" spans="1:9" s="1504" customFormat="1" ht="15" customHeight="1">
      <c r="A28" s="1524">
        <v>44713</v>
      </c>
      <c r="B28" s="1525">
        <v>39227727.386</v>
      </c>
      <c r="C28" s="1526">
        <v>34702744.199000001</v>
      </c>
      <c r="D28" s="1526">
        <v>4524983.1869999999</v>
      </c>
      <c r="E28" s="1526">
        <v>1382571.9439999999</v>
      </c>
      <c r="F28" s="1526">
        <v>354730.15</v>
      </c>
      <c r="G28" s="1526">
        <v>16.420000000000002</v>
      </c>
      <c r="H28" s="1527">
        <v>16.440000000000001</v>
      </c>
      <c r="I28" s="1528">
        <v>19.84</v>
      </c>
    </row>
    <row r="29" spans="1:9" s="1504" customFormat="1" ht="15" customHeight="1">
      <c r="A29" s="1524">
        <v>44743</v>
      </c>
      <c r="B29" s="1525">
        <v>40329648.604999997</v>
      </c>
      <c r="C29" s="1526">
        <v>35470147.641999997</v>
      </c>
      <c r="D29" s="1526">
        <v>4859500.9639999997</v>
      </c>
      <c r="E29" s="1526">
        <v>1382571.9439999999</v>
      </c>
      <c r="F29" s="1526">
        <v>672089.54099999997</v>
      </c>
      <c r="G29" s="1526">
        <v>17.57</v>
      </c>
      <c r="H29" s="1527">
        <v>17.59</v>
      </c>
      <c r="I29" s="1528">
        <v>20.94</v>
      </c>
    </row>
    <row r="30" spans="1:9" s="1504" customFormat="1" ht="15" customHeight="1">
      <c r="A30" s="1524">
        <v>44774</v>
      </c>
      <c r="B30" s="1525">
        <v>41517474.373999998</v>
      </c>
      <c r="C30" s="1526">
        <v>36535251.423</v>
      </c>
      <c r="D30" s="1526">
        <v>4982222.9510000004</v>
      </c>
      <c r="E30" s="1526">
        <v>1409071.9439999999</v>
      </c>
      <c r="F30" s="1526">
        <v>804372.71200000006</v>
      </c>
      <c r="G30" s="1526">
        <v>17.62</v>
      </c>
      <c r="H30" s="1527">
        <v>17.64</v>
      </c>
      <c r="I30" s="1528">
        <v>20.93</v>
      </c>
    </row>
    <row r="31" spans="1:9" s="1504" customFormat="1" ht="15" customHeight="1">
      <c r="A31" s="1524">
        <v>44805</v>
      </c>
      <c r="B31" s="1525">
        <v>41723146.851999998</v>
      </c>
      <c r="C31" s="1526">
        <v>36774106.957000002</v>
      </c>
      <c r="D31" s="1526">
        <v>4949039.8949999996</v>
      </c>
      <c r="E31" s="1526">
        <v>1403587.9439999999</v>
      </c>
      <c r="F31" s="1526">
        <v>899551.88199999998</v>
      </c>
      <c r="G31" s="1526">
        <v>17.600000000000001</v>
      </c>
      <c r="H31" s="1527">
        <v>17.61</v>
      </c>
      <c r="I31" s="1528">
        <v>20.92</v>
      </c>
    </row>
    <row r="32" spans="1:9" s="1504" customFormat="1" ht="15" customHeight="1">
      <c r="A32" s="1524">
        <v>44835</v>
      </c>
      <c r="B32" s="1525">
        <v>42363832.177000001</v>
      </c>
      <c r="C32" s="1526">
        <v>37301708.259999998</v>
      </c>
      <c r="D32" s="1526">
        <v>5062123.9170000004</v>
      </c>
      <c r="E32" s="1526">
        <v>1403587.9439999999</v>
      </c>
      <c r="F32" s="1526">
        <v>1155760.7720000001</v>
      </c>
      <c r="G32" s="1526">
        <v>17.989999999999998</v>
      </c>
      <c r="H32" s="1527">
        <v>18.010000000000002</v>
      </c>
      <c r="I32" s="1528">
        <v>21.23</v>
      </c>
    </row>
    <row r="33" spans="1:9" s="1504" customFormat="1" ht="15" customHeight="1">
      <c r="A33" s="1524">
        <v>44866</v>
      </c>
      <c r="B33" s="1525">
        <v>43056712.145000003</v>
      </c>
      <c r="C33" s="1526">
        <v>37824572.736000001</v>
      </c>
      <c r="D33" s="1526">
        <v>5232139.409</v>
      </c>
      <c r="E33" s="1526">
        <v>1403587.9439999999</v>
      </c>
      <c r="F33" s="1526">
        <v>1302356.551</v>
      </c>
      <c r="G33" s="1526">
        <v>18.309999999999999</v>
      </c>
      <c r="H33" s="1527">
        <v>18.32</v>
      </c>
      <c r="I33" s="1528">
        <v>21.48</v>
      </c>
    </row>
    <row r="34" spans="1:9" s="1504" customFormat="1" ht="15" customHeight="1">
      <c r="A34" s="1904" t="s">
        <v>298</v>
      </c>
      <c r="B34" s="1531"/>
      <c r="C34" s="1532"/>
      <c r="D34" s="1532"/>
      <c r="E34" s="1532"/>
      <c r="F34" s="1532"/>
      <c r="G34" s="1533"/>
      <c r="H34" s="1533"/>
      <c r="I34" s="1534"/>
    </row>
    <row r="35" spans="1:9" ht="15.75">
      <c r="A35" s="1722" t="s">
        <v>996</v>
      </c>
      <c r="B35" s="1535"/>
      <c r="C35" s="1501"/>
      <c r="D35" s="1506"/>
      <c r="E35" s="1501"/>
      <c r="F35" s="1501"/>
    </row>
    <row r="36" spans="1:9" s="1540" customFormat="1" ht="15.75">
      <c r="A36" s="1536"/>
      <c r="B36" s="1537"/>
      <c r="C36" s="1537"/>
      <c r="D36" s="1537"/>
      <c r="E36" s="1537"/>
      <c r="F36" s="1538"/>
      <c r="G36" s="1537"/>
      <c r="H36" s="1537"/>
      <c r="I36" s="1539"/>
    </row>
    <row r="37" spans="1:9" s="1540" customFormat="1" ht="15.75">
      <c r="A37" s="1541"/>
      <c r="B37" s="1542"/>
      <c r="C37" s="1542"/>
      <c r="D37" s="1542"/>
      <c r="E37" s="1542"/>
      <c r="F37" s="1543"/>
      <c r="G37" s="1539"/>
      <c r="H37" s="1539"/>
      <c r="I37" s="1539"/>
    </row>
    <row r="39" spans="1:9" ht="15.75">
      <c r="A39" s="1544"/>
      <c r="B39" s="2208"/>
      <c r="C39" s="2208"/>
      <c r="D39" s="2208"/>
      <c r="E39" s="2208"/>
      <c r="F39" s="1941"/>
    </row>
    <row r="40" spans="1:9" s="1547" customFormat="1" ht="18" customHeight="1">
      <c r="A40" s="1545"/>
      <c r="B40" s="2205"/>
      <c r="C40" s="2205"/>
      <c r="D40" s="2206"/>
      <c r="E40" s="2206"/>
      <c r="F40" s="1943"/>
      <c r="G40" s="1546"/>
      <c r="H40" s="1546"/>
      <c r="I40" s="1546"/>
    </row>
    <row r="41" spans="1:9" s="1547" customFormat="1" ht="18" customHeight="1">
      <c r="A41" s="1545"/>
      <c r="B41" s="2205"/>
      <c r="C41" s="2205"/>
      <c r="D41" s="2206"/>
      <c r="E41" s="2206"/>
      <c r="F41" s="1943"/>
      <c r="G41" s="1546"/>
      <c r="H41" s="1546"/>
      <c r="I41" s="1546"/>
    </row>
    <row r="42" spans="1:9" s="1547" customFormat="1" ht="18" customHeight="1">
      <c r="A42" s="1545"/>
      <c r="B42" s="2205"/>
      <c r="C42" s="2205"/>
      <c r="D42" s="2206"/>
      <c r="E42" s="2206"/>
      <c r="F42" s="1943"/>
      <c r="G42" s="1546"/>
      <c r="H42" s="1546"/>
      <c r="I42" s="1546"/>
    </row>
    <row r="43" spans="1:9" ht="18" customHeight="1">
      <c r="A43" s="1545"/>
      <c r="B43" s="2205"/>
      <c r="C43" s="2205"/>
      <c r="D43" s="2205"/>
      <c r="E43" s="2205"/>
      <c r="F43" s="1943"/>
    </row>
    <row r="44" spans="1:9" ht="18" customHeight="1">
      <c r="A44" s="1545"/>
      <c r="B44" s="2205"/>
      <c r="C44" s="2205"/>
      <c r="D44" s="2206"/>
      <c r="E44" s="2206"/>
      <c r="F44" s="1943"/>
    </row>
    <row r="45" spans="1:9" ht="18" customHeight="1">
      <c r="A45" s="1548"/>
    </row>
    <row r="46" spans="1:9" ht="18" customHeight="1">
      <c r="A46" s="1545"/>
      <c r="B46" s="1942"/>
      <c r="C46" s="1942"/>
      <c r="D46" s="1943"/>
      <c r="E46" s="1943"/>
      <c r="F46" s="1943"/>
    </row>
    <row r="47" spans="1:9" ht="18" customHeight="1">
      <c r="A47" s="1550"/>
      <c r="B47" s="2205"/>
      <c r="C47" s="2205"/>
      <c r="D47" s="2206"/>
      <c r="E47" s="2206"/>
      <c r="F47" s="1943"/>
    </row>
    <row r="48" spans="1:9" ht="18" customHeight="1">
      <c r="A48" s="1550"/>
      <c r="B48" s="2205"/>
      <c r="C48" s="2205"/>
      <c r="D48" s="2206"/>
      <c r="E48" s="2206"/>
      <c r="F48" s="1943"/>
    </row>
    <row r="49" spans="1:6" ht="18" customHeight="1">
      <c r="A49" s="1550"/>
      <c r="B49" s="2205"/>
      <c r="C49" s="2205"/>
      <c r="D49" s="2206"/>
      <c r="E49" s="2206"/>
      <c r="F49" s="1943"/>
    </row>
    <row r="50" spans="1:6" ht="18" customHeight="1">
      <c r="A50" s="1550"/>
      <c r="B50" s="2205"/>
      <c r="C50" s="2205"/>
      <c r="D50" s="2206"/>
      <c r="E50" s="2206"/>
      <c r="F50" s="1943"/>
    </row>
    <row r="51" spans="1:6" ht="18" customHeight="1">
      <c r="A51" s="1550"/>
      <c r="B51" s="1942"/>
      <c r="C51" s="1942"/>
      <c r="D51" s="1943"/>
      <c r="E51" s="1943"/>
      <c r="F51" s="1943"/>
    </row>
    <row r="52" spans="1:6" ht="18" customHeight="1">
      <c r="A52" s="1545"/>
      <c r="B52" s="1942"/>
      <c r="C52" s="1942"/>
      <c r="D52" s="1943"/>
      <c r="E52" s="1943"/>
      <c r="F52" s="1943"/>
    </row>
    <row r="53" spans="1:6" ht="18" customHeight="1">
      <c r="A53" s="1550"/>
      <c r="B53" s="2205"/>
      <c r="C53" s="2205"/>
      <c r="D53" s="2206"/>
      <c r="E53" s="2206"/>
      <c r="F53" s="1943"/>
    </row>
    <row r="54" spans="1:6" ht="18" customHeight="1">
      <c r="A54" s="1550"/>
      <c r="B54" s="1942"/>
      <c r="C54" s="1942"/>
      <c r="D54" s="1943"/>
      <c r="E54" s="1943"/>
      <c r="F54" s="1943"/>
    </row>
    <row r="55" spans="1:6" ht="18" customHeight="1">
      <c r="A55" s="1545"/>
    </row>
    <row r="56" spans="1:6" ht="18" customHeight="1">
      <c r="A56" s="1550"/>
      <c r="B56" s="2205"/>
      <c r="C56" s="2205"/>
      <c r="D56" s="2206"/>
      <c r="E56" s="2206"/>
      <c r="F56" s="1943"/>
    </row>
    <row r="57" spans="1:6" ht="18" customHeight="1">
      <c r="A57" s="1550"/>
      <c r="B57" s="2205"/>
      <c r="C57" s="2205"/>
      <c r="D57" s="2206"/>
      <c r="E57" s="2206"/>
      <c r="F57" s="1943"/>
    </row>
    <row r="58" spans="1:6" ht="18" customHeight="1">
      <c r="A58" s="1550"/>
      <c r="B58" s="2205"/>
      <c r="C58" s="2205"/>
      <c r="D58" s="2206"/>
      <c r="E58" s="2206"/>
      <c r="F58" s="1943"/>
    </row>
    <row r="59" spans="1:6" ht="18" customHeight="1">
      <c r="A59" s="1550"/>
      <c r="B59" s="2205"/>
      <c r="C59" s="2205"/>
      <c r="D59" s="2206"/>
      <c r="E59" s="2206"/>
      <c r="F59" s="1943"/>
    </row>
    <row r="60" spans="1:6" ht="18" customHeight="1">
      <c r="A60" s="1550"/>
      <c r="B60" s="2205"/>
      <c r="C60" s="2205"/>
      <c r="D60" s="2206"/>
      <c r="E60" s="2206"/>
      <c r="F60" s="1943"/>
    </row>
    <row r="61" spans="1:6" ht="3.75" customHeight="1">
      <c r="A61" s="1551"/>
      <c r="B61" s="1552"/>
      <c r="C61" s="1552"/>
      <c r="D61" s="1553"/>
      <c r="E61" s="1553"/>
      <c r="F61" s="1553"/>
    </row>
    <row r="62" spans="1:6">
      <c r="A62" s="2207"/>
      <c r="B62" s="2207"/>
      <c r="C62" s="2207"/>
      <c r="D62" s="2207"/>
      <c r="E62" s="2207"/>
      <c r="F62" s="2207"/>
    </row>
  </sheetData>
  <mergeCells count="35">
    <mergeCell ref="A1:I1"/>
    <mergeCell ref="A3:I3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7:C47"/>
    <mergeCell ref="D47:E47"/>
    <mergeCell ref="B48:C48"/>
    <mergeCell ref="D48:E48"/>
    <mergeCell ref="B49:C49"/>
    <mergeCell ref="D49:E49"/>
    <mergeCell ref="B50:C50"/>
    <mergeCell ref="D50:E50"/>
    <mergeCell ref="B53:C53"/>
    <mergeCell ref="D53:E53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A62:F62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pageOrder="overThenDown" orientation="landscape" r:id="rId1"/>
  <rowBreaks count="1" manualBreakCount="1">
    <brk id="6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BO71"/>
  <sheetViews>
    <sheetView view="pageBreakPreview" zoomScale="80" zoomScaleNormal="50" zoomScaleSheetLayoutView="80" workbookViewId="0">
      <selection activeCell="A71" sqref="A71"/>
    </sheetView>
  </sheetViews>
  <sheetFormatPr defaultColWidth="7.5703125" defaultRowHeight="12.75"/>
  <cols>
    <col min="1" max="1" width="56.42578125" style="1071" customWidth="1"/>
    <col min="2" max="11" width="12.28515625" style="1071" bestFit="1" customWidth="1"/>
    <col min="12" max="16384" width="7.5703125" style="545"/>
  </cols>
  <sheetData>
    <row r="1" spans="1:11" s="1464" customFormat="1" ht="20.100000000000001" customHeight="1" thickBot="1">
      <c r="A1" s="2020" t="s">
        <v>151</v>
      </c>
      <c r="B1" s="2020"/>
      <c r="C1" s="2020"/>
      <c r="D1" s="2020"/>
      <c r="E1" s="2020"/>
      <c r="F1" s="2020"/>
      <c r="G1" s="2020"/>
      <c r="H1" s="2020"/>
      <c r="I1" s="2020"/>
      <c r="J1" s="2020"/>
      <c r="K1" s="2020"/>
    </row>
    <row r="2" spans="1:11" s="1464" customFormat="1" ht="15" customHeight="1">
      <c r="A2" s="1779"/>
      <c r="B2" s="1346"/>
      <c r="C2" s="1346"/>
      <c r="D2" s="1346"/>
      <c r="E2" s="1346"/>
      <c r="F2" s="1346"/>
      <c r="G2" s="1346"/>
      <c r="H2" s="1346"/>
      <c r="I2" s="1346"/>
      <c r="J2" s="1346"/>
      <c r="K2" s="1346"/>
    </row>
    <row r="3" spans="1:11" s="1464" customFormat="1" ht="21" customHeight="1">
      <c r="A3" s="2036" t="s">
        <v>1039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</row>
    <row r="4" spans="1:11" s="1464" customFormat="1" ht="15" customHeight="1">
      <c r="A4" s="1931"/>
      <c r="B4" s="1931"/>
      <c r="C4" s="1931"/>
      <c r="D4" s="1931"/>
      <c r="E4" s="1931"/>
      <c r="F4" s="1931"/>
      <c r="G4" s="1931"/>
      <c r="H4" s="1931"/>
      <c r="I4" s="1931"/>
      <c r="J4" s="1931"/>
      <c r="K4" s="1931"/>
    </row>
    <row r="5" spans="1:11" ht="15" customHeight="1">
      <c r="A5" s="1780" t="s">
        <v>1040</v>
      </c>
      <c r="B5" s="1781"/>
      <c r="C5" s="1781"/>
      <c r="D5" s="1781"/>
      <c r="E5" s="1781"/>
      <c r="F5" s="1781"/>
      <c r="G5" s="1781"/>
      <c r="H5" s="1781"/>
      <c r="I5" s="1781"/>
      <c r="J5" s="1781"/>
      <c r="K5" s="1781"/>
    </row>
    <row r="6" spans="1:11" s="544" customFormat="1" ht="15" customHeight="1">
      <c r="A6" s="1782"/>
      <c r="B6" s="2044" t="s">
        <v>1070</v>
      </c>
      <c r="C6" s="2044" t="s">
        <v>1071</v>
      </c>
      <c r="D6" s="2044" t="s">
        <v>1072</v>
      </c>
      <c r="E6" s="2044" t="s">
        <v>1073</v>
      </c>
      <c r="F6" s="2044" t="s">
        <v>1074</v>
      </c>
      <c r="G6" s="2044" t="s">
        <v>1075</v>
      </c>
      <c r="H6" s="2044" t="s">
        <v>1091</v>
      </c>
      <c r="I6" s="2044" t="s">
        <v>1076</v>
      </c>
      <c r="J6" s="2044" t="s">
        <v>1077</v>
      </c>
      <c r="K6" s="2044" t="s">
        <v>1118</v>
      </c>
    </row>
    <row r="7" spans="1:11" s="544" customFormat="1" ht="15" customHeight="1">
      <c r="A7" s="1783"/>
      <c r="B7" s="2044"/>
      <c r="C7" s="2044"/>
      <c r="D7" s="2044"/>
      <c r="E7" s="2044"/>
      <c r="F7" s="2044"/>
      <c r="G7" s="2044"/>
      <c r="H7" s="2044"/>
      <c r="I7" s="2044"/>
      <c r="J7" s="2044"/>
      <c r="K7" s="2044"/>
    </row>
    <row r="8" spans="1:11" ht="15" customHeight="1">
      <c r="A8" s="1784" t="s">
        <v>1041</v>
      </c>
      <c r="B8" s="1785">
        <v>160331.29182237989</v>
      </c>
      <c r="C8" s="1785">
        <v>159544.21723019209</v>
      </c>
      <c r="D8" s="1785">
        <v>164517.15658706886</v>
      </c>
      <c r="E8" s="1785">
        <v>164412.37217550457</v>
      </c>
      <c r="F8" s="1785">
        <v>166990.63166195838</v>
      </c>
      <c r="G8" s="1785">
        <v>166317.50129348208</v>
      </c>
      <c r="H8" s="1785">
        <v>164737.01794728238</v>
      </c>
      <c r="I8" s="1785">
        <v>160430.75693415018</v>
      </c>
      <c r="J8" s="1785">
        <v>164537.75847357395</v>
      </c>
      <c r="K8" s="1786">
        <v>160938.22126848786</v>
      </c>
    </row>
    <row r="9" spans="1:11" s="1790" customFormat="1" ht="15" customHeight="1">
      <c r="A9" s="1787" t="s">
        <v>1042</v>
      </c>
      <c r="B9" s="1788">
        <v>8150.4561439351764</v>
      </c>
      <c r="C9" s="1788">
        <v>8801.1862655114073</v>
      </c>
      <c r="D9" s="1788">
        <v>9972.2920485817176</v>
      </c>
      <c r="E9" s="1788">
        <v>11372.129428196466</v>
      </c>
      <c r="F9" s="1788">
        <v>12713.286577545525</v>
      </c>
      <c r="G9" s="1788">
        <v>12110.715756950211</v>
      </c>
      <c r="H9" s="1788">
        <v>12563.121730530829</v>
      </c>
      <c r="I9" s="1788">
        <v>12325.320498704648</v>
      </c>
      <c r="J9" s="1788">
        <v>14790.785885719517</v>
      </c>
      <c r="K9" s="1789">
        <v>16158.270710932255</v>
      </c>
    </row>
    <row r="10" spans="1:11" ht="15" customHeight="1">
      <c r="A10" s="1787" t="s">
        <v>1043</v>
      </c>
      <c r="B10" s="1788">
        <v>152180.83567844471</v>
      </c>
      <c r="C10" s="1788">
        <v>150743.03096468071</v>
      </c>
      <c r="D10" s="1788">
        <v>154544.86453848713</v>
      </c>
      <c r="E10" s="1788">
        <v>153040.24274730808</v>
      </c>
      <c r="F10" s="1788">
        <v>154277.34508441284</v>
      </c>
      <c r="G10" s="1788">
        <v>154206.78553653185</v>
      </c>
      <c r="H10" s="1788">
        <v>152173.89621675154</v>
      </c>
      <c r="I10" s="1788">
        <v>148105.43643544553</v>
      </c>
      <c r="J10" s="1788">
        <v>149746.97258785443</v>
      </c>
      <c r="K10" s="1789">
        <v>144779.9505575556</v>
      </c>
    </row>
    <row r="11" spans="1:11" s="1790" customFormat="1" ht="15" customHeight="1">
      <c r="A11" s="1784" t="s">
        <v>1044</v>
      </c>
      <c r="B11" s="1791">
        <v>11554.788375711943</v>
      </c>
      <c r="C11" s="1791">
        <v>12417.600420811234</v>
      </c>
      <c r="D11" s="1791">
        <v>13885.385123995537</v>
      </c>
      <c r="E11" s="1791">
        <v>14471.893438470936</v>
      </c>
      <c r="F11" s="1791">
        <v>15682.604471781839</v>
      </c>
      <c r="G11" s="1791">
        <v>15937.214556975994</v>
      </c>
      <c r="H11" s="1791">
        <v>15863.981238424267</v>
      </c>
      <c r="I11" s="1791">
        <v>14153.815076972391</v>
      </c>
      <c r="J11" s="1791">
        <v>14283.988188064563</v>
      </c>
      <c r="K11" s="1792">
        <v>12939.622598473792</v>
      </c>
    </row>
    <row r="12" spans="1:11" s="544" customFormat="1" ht="15" customHeight="1">
      <c r="A12" s="1787" t="s">
        <v>1042</v>
      </c>
      <c r="B12" s="1788">
        <v>17.908612519999998</v>
      </c>
      <c r="C12" s="1788">
        <v>14.929188116782663</v>
      </c>
      <c r="D12" s="1788">
        <v>24.957437449999986</v>
      </c>
      <c r="E12" s="1788">
        <v>29.767581297124234</v>
      </c>
      <c r="F12" s="1788">
        <v>32.764165887124221</v>
      </c>
      <c r="G12" s="1788">
        <v>29.547733580000006</v>
      </c>
      <c r="H12" s="1788">
        <v>28.958408963453756</v>
      </c>
      <c r="I12" s="1788">
        <v>30.982784833453756</v>
      </c>
      <c r="J12" s="1788">
        <v>36.333843343453765</v>
      </c>
      <c r="K12" s="1789">
        <v>35.616472034604804</v>
      </c>
    </row>
    <row r="13" spans="1:11" ht="15" customHeight="1">
      <c r="A13" s="1793" t="s">
        <v>1045</v>
      </c>
      <c r="B13" s="1788">
        <v>0</v>
      </c>
      <c r="C13" s="1788">
        <v>0</v>
      </c>
      <c r="D13" s="1788">
        <v>0</v>
      </c>
      <c r="E13" s="1788">
        <v>0</v>
      </c>
      <c r="F13" s="1788">
        <v>0</v>
      </c>
      <c r="G13" s="1788">
        <v>0</v>
      </c>
      <c r="H13" s="1788">
        <v>0</v>
      </c>
      <c r="I13" s="1788">
        <v>0</v>
      </c>
      <c r="J13" s="1788">
        <v>0</v>
      </c>
      <c r="K13" s="1789">
        <v>0</v>
      </c>
    </row>
    <row r="14" spans="1:11" s="1790" customFormat="1" ht="15" customHeight="1">
      <c r="A14" s="1793" t="s">
        <v>1046</v>
      </c>
      <c r="B14" s="1788">
        <v>0</v>
      </c>
      <c r="C14" s="1788">
        <v>0</v>
      </c>
      <c r="D14" s="1788">
        <v>0</v>
      </c>
      <c r="E14" s="1788">
        <v>0</v>
      </c>
      <c r="F14" s="1788">
        <v>0</v>
      </c>
      <c r="G14" s="1788">
        <v>0</v>
      </c>
      <c r="H14" s="1788">
        <v>0</v>
      </c>
      <c r="I14" s="1788">
        <v>0</v>
      </c>
      <c r="J14" s="1788">
        <v>0</v>
      </c>
      <c r="K14" s="1789">
        <v>0</v>
      </c>
    </row>
    <row r="15" spans="1:11" ht="15" customHeight="1">
      <c r="A15" s="1793" t="s">
        <v>1047</v>
      </c>
      <c r="B15" s="1788">
        <v>0</v>
      </c>
      <c r="C15" s="1788">
        <v>0</v>
      </c>
      <c r="D15" s="1788">
        <v>0</v>
      </c>
      <c r="E15" s="1788">
        <v>0</v>
      </c>
      <c r="F15" s="1788">
        <v>0</v>
      </c>
      <c r="G15" s="1788">
        <v>0</v>
      </c>
      <c r="H15" s="1788">
        <v>0</v>
      </c>
      <c r="I15" s="1788">
        <v>0</v>
      </c>
      <c r="J15" s="1788">
        <v>0</v>
      </c>
      <c r="K15" s="1789">
        <v>0</v>
      </c>
    </row>
    <row r="16" spans="1:11" ht="15" customHeight="1">
      <c r="A16" s="1793" t="s">
        <v>1048</v>
      </c>
      <c r="B16" s="1788">
        <v>17.908612519999998</v>
      </c>
      <c r="C16" s="1788">
        <v>14.929188116782663</v>
      </c>
      <c r="D16" s="1788">
        <v>24.957437449999986</v>
      </c>
      <c r="E16" s="1788">
        <v>29.767581297124234</v>
      </c>
      <c r="F16" s="1788">
        <v>32.764165887124221</v>
      </c>
      <c r="G16" s="1788">
        <v>29.547733580000006</v>
      </c>
      <c r="H16" s="1788">
        <v>28.958408963453756</v>
      </c>
      <c r="I16" s="1788">
        <v>30.858084833453756</v>
      </c>
      <c r="J16" s="1788">
        <v>36.281603343453767</v>
      </c>
      <c r="K16" s="1789">
        <v>35.423742034604807</v>
      </c>
    </row>
    <row r="17" spans="1:67" s="473" customFormat="1" ht="15" customHeight="1">
      <c r="A17" s="1793" t="s">
        <v>1049</v>
      </c>
      <c r="B17" s="1788">
        <v>0</v>
      </c>
      <c r="C17" s="1788">
        <v>0</v>
      </c>
      <c r="D17" s="1788">
        <v>0</v>
      </c>
      <c r="E17" s="1788">
        <v>0</v>
      </c>
      <c r="F17" s="1788">
        <v>0</v>
      </c>
      <c r="G17" s="1788">
        <v>0</v>
      </c>
      <c r="H17" s="1788">
        <v>0</v>
      </c>
      <c r="I17" s="1788">
        <v>0.12470000000000001</v>
      </c>
      <c r="J17" s="1788">
        <v>5.2240000000000002E-2</v>
      </c>
      <c r="K17" s="1789">
        <v>0.19273000000000001</v>
      </c>
    </row>
    <row r="18" spans="1:67" s="473" customFormat="1" ht="15" customHeight="1">
      <c r="A18" s="1787" t="s">
        <v>1043</v>
      </c>
      <c r="B18" s="1788">
        <v>11536.879763191944</v>
      </c>
      <c r="C18" s="1788">
        <v>12402.671232694451</v>
      </c>
      <c r="D18" s="1788">
        <v>13860.427686545536</v>
      </c>
      <c r="E18" s="1788">
        <v>14442.125857173811</v>
      </c>
      <c r="F18" s="1788">
        <v>15649.840305894715</v>
      </c>
      <c r="G18" s="1788">
        <v>15907.666823395994</v>
      </c>
      <c r="H18" s="1788">
        <v>15835.022829460813</v>
      </c>
      <c r="I18" s="1788">
        <v>14122.832292138937</v>
      </c>
      <c r="J18" s="1788">
        <v>14247.654344721108</v>
      </c>
      <c r="K18" s="1789">
        <v>12904.006126439188</v>
      </c>
    </row>
    <row r="19" spans="1:67" ht="15" customHeight="1">
      <c r="A19" s="1793" t="s">
        <v>1050</v>
      </c>
      <c r="B19" s="1788">
        <v>0</v>
      </c>
      <c r="C19" s="1788">
        <v>0</v>
      </c>
      <c r="D19" s="1788">
        <v>0</v>
      </c>
      <c r="E19" s="1788">
        <v>0</v>
      </c>
      <c r="F19" s="1788">
        <v>0</v>
      </c>
      <c r="G19" s="1788">
        <v>0</v>
      </c>
      <c r="H19" s="1788">
        <v>0</v>
      </c>
      <c r="I19" s="1788">
        <v>0</v>
      </c>
      <c r="J19" s="1788">
        <v>0</v>
      </c>
      <c r="K19" s="1789">
        <v>0</v>
      </c>
    </row>
    <row r="20" spans="1:67" ht="15" customHeight="1">
      <c r="A20" s="1793" t="s">
        <v>1045</v>
      </c>
      <c r="B20" s="1788">
        <v>0</v>
      </c>
      <c r="C20" s="1788">
        <v>0</v>
      </c>
      <c r="D20" s="1788">
        <v>0</v>
      </c>
      <c r="E20" s="1788">
        <v>0</v>
      </c>
      <c r="F20" s="1788">
        <v>0</v>
      </c>
      <c r="G20" s="1788">
        <v>0</v>
      </c>
      <c r="H20" s="1788">
        <v>0</v>
      </c>
      <c r="I20" s="1788">
        <v>0</v>
      </c>
      <c r="J20" s="1788">
        <v>0</v>
      </c>
      <c r="K20" s="1789">
        <v>0</v>
      </c>
      <c r="L20" s="1794"/>
    </row>
    <row r="21" spans="1:67" s="473" customFormat="1" ht="15" customHeight="1">
      <c r="A21" s="1793" t="s">
        <v>1046</v>
      </c>
      <c r="B21" s="1788">
        <v>4554.2837631919465</v>
      </c>
      <c r="C21" s="1788">
        <v>6133.3972326944504</v>
      </c>
      <c r="D21" s="1788">
        <v>7202.6666865455363</v>
      </c>
      <c r="E21" s="1788">
        <v>7108.6938571738119</v>
      </c>
      <c r="F21" s="1788">
        <v>8361.375305894715</v>
      </c>
      <c r="G21" s="1788">
        <v>8739.0258233959939</v>
      </c>
      <c r="H21" s="1788">
        <v>8748.7326894608123</v>
      </c>
      <c r="I21" s="1788">
        <v>7187.6952921389366</v>
      </c>
      <c r="J21" s="1788">
        <v>7527.4053447211072</v>
      </c>
      <c r="K21" s="1789">
        <v>6417.2893638521509</v>
      </c>
      <c r="L21" s="1795"/>
      <c r="M21" s="1795"/>
      <c r="N21" s="1795"/>
      <c r="O21" s="1795"/>
      <c r="P21" s="1795"/>
      <c r="Q21" s="1795"/>
      <c r="R21" s="1795"/>
      <c r="S21" s="1795"/>
      <c r="T21" s="1795"/>
      <c r="U21" s="1795"/>
      <c r="V21" s="1795"/>
      <c r="W21" s="1795"/>
      <c r="X21" s="1795"/>
      <c r="Y21" s="1795"/>
      <c r="Z21" s="1795"/>
      <c r="AA21" s="1795"/>
      <c r="AB21" s="1795"/>
      <c r="AC21" s="1795"/>
      <c r="AD21" s="1795"/>
      <c r="AE21" s="1795"/>
      <c r="AF21" s="1795"/>
      <c r="AG21" s="1795"/>
      <c r="AH21" s="1795"/>
      <c r="AI21" s="1795"/>
      <c r="AJ21" s="1795"/>
      <c r="AK21" s="1795"/>
      <c r="AL21" s="1795"/>
      <c r="AM21" s="1795"/>
      <c r="AN21" s="1795"/>
      <c r="AO21" s="1795"/>
      <c r="AP21" s="1795"/>
      <c r="AQ21" s="1795"/>
      <c r="AR21" s="1795"/>
      <c r="AS21" s="1795"/>
      <c r="AT21" s="1795"/>
      <c r="AU21" s="1795"/>
      <c r="AV21" s="1795"/>
      <c r="AW21" s="1795"/>
      <c r="AX21" s="1795"/>
      <c r="AY21" s="1795"/>
      <c r="AZ21" s="1795"/>
      <c r="BA21" s="1795"/>
      <c r="BB21" s="1795"/>
      <c r="BC21" s="1795"/>
      <c r="BD21" s="1795"/>
      <c r="BE21" s="1795"/>
      <c r="BF21" s="1795"/>
      <c r="BG21" s="1795"/>
      <c r="BH21" s="1795"/>
      <c r="BI21" s="1795"/>
      <c r="BJ21" s="1795"/>
      <c r="BK21" s="1796"/>
      <c r="BL21" s="1796"/>
      <c r="BM21" s="1796"/>
      <c r="BN21" s="1796"/>
      <c r="BO21" s="1796"/>
    </row>
    <row r="22" spans="1:67" s="473" customFormat="1" ht="15" customHeight="1">
      <c r="A22" s="1793" t="s">
        <v>1047</v>
      </c>
      <c r="B22" s="1788">
        <v>6982.5959999999986</v>
      </c>
      <c r="C22" s="1788">
        <v>6269.2739999999994</v>
      </c>
      <c r="D22" s="1788">
        <v>6657.7609999999995</v>
      </c>
      <c r="E22" s="1788">
        <v>7333.4319999999998</v>
      </c>
      <c r="F22" s="1788">
        <v>7288.4649999999992</v>
      </c>
      <c r="G22" s="1788">
        <v>7168.6410000000005</v>
      </c>
      <c r="H22" s="1788">
        <v>7086.2901400000001</v>
      </c>
      <c r="I22" s="1788">
        <v>6935.1369999999997</v>
      </c>
      <c r="J22" s="1788">
        <v>6720.2489999999998</v>
      </c>
      <c r="K22" s="1789">
        <v>6486.7167625870379</v>
      </c>
      <c r="L22" s="1795"/>
      <c r="M22" s="1795"/>
      <c r="N22" s="1795"/>
      <c r="O22" s="1795"/>
      <c r="P22" s="1795"/>
      <c r="Q22" s="1795"/>
      <c r="R22" s="1795"/>
      <c r="S22" s="1795"/>
      <c r="T22" s="1795"/>
      <c r="U22" s="1795"/>
      <c r="V22" s="1795"/>
      <c r="W22" s="1795"/>
      <c r="X22" s="1795"/>
      <c r="Y22" s="1795"/>
      <c r="Z22" s="1795"/>
      <c r="AA22" s="1795"/>
      <c r="AB22" s="1795"/>
      <c r="AC22" s="1795"/>
      <c r="AD22" s="1795"/>
      <c r="AE22" s="1795"/>
      <c r="AF22" s="1795"/>
      <c r="AG22" s="1795"/>
      <c r="AH22" s="1795"/>
      <c r="AI22" s="1795"/>
      <c r="AJ22" s="1795"/>
      <c r="AK22" s="1795"/>
      <c r="AL22" s="1795"/>
      <c r="AM22" s="1795"/>
      <c r="AN22" s="1795"/>
      <c r="AO22" s="1795"/>
      <c r="AP22" s="1795"/>
      <c r="AQ22" s="1795"/>
      <c r="AR22" s="1795"/>
      <c r="AS22" s="1795"/>
      <c r="AT22" s="1795"/>
      <c r="AU22" s="1795"/>
      <c r="AV22" s="1795"/>
      <c r="AW22" s="1795"/>
      <c r="AX22" s="1795"/>
      <c r="AY22" s="1795"/>
      <c r="AZ22" s="1795"/>
      <c r="BA22" s="1795"/>
      <c r="BB22" s="1795"/>
      <c r="BC22" s="1795"/>
      <c r="BD22" s="1795"/>
      <c r="BE22" s="1795"/>
      <c r="BF22" s="1795"/>
      <c r="BG22" s="1795"/>
      <c r="BH22" s="1795"/>
      <c r="BI22" s="1795"/>
      <c r="BJ22" s="1795"/>
      <c r="BK22" s="1796"/>
      <c r="BL22" s="1796"/>
      <c r="BM22" s="1796"/>
      <c r="BN22" s="1796"/>
      <c r="BO22" s="1796"/>
    </row>
    <row r="23" spans="1:67" s="473" customFormat="1" ht="15" customHeight="1">
      <c r="A23" s="1793" t="s">
        <v>1048</v>
      </c>
      <c r="B23" s="1788">
        <v>0</v>
      </c>
      <c r="C23" s="1788">
        <v>0</v>
      </c>
      <c r="D23" s="1788">
        <v>0</v>
      </c>
      <c r="E23" s="1788">
        <v>0</v>
      </c>
      <c r="F23" s="1788">
        <v>0</v>
      </c>
      <c r="G23" s="1788">
        <v>0</v>
      </c>
      <c r="H23" s="1788">
        <v>0</v>
      </c>
      <c r="I23" s="1788">
        <v>0</v>
      </c>
      <c r="J23" s="1788">
        <v>0</v>
      </c>
      <c r="K23" s="1789">
        <v>0</v>
      </c>
      <c r="L23" s="1795"/>
      <c r="M23" s="1795"/>
      <c r="N23" s="1795"/>
      <c r="O23" s="1795"/>
      <c r="P23" s="1795"/>
      <c r="Q23" s="1795"/>
      <c r="R23" s="1795"/>
      <c r="S23" s="1795"/>
      <c r="T23" s="1795"/>
      <c r="U23" s="1795"/>
      <c r="V23" s="1795"/>
      <c r="W23" s="1795"/>
      <c r="X23" s="1795"/>
      <c r="Y23" s="1795"/>
      <c r="Z23" s="1795"/>
      <c r="AA23" s="1795"/>
      <c r="AB23" s="1795"/>
      <c r="AC23" s="1795"/>
      <c r="AD23" s="1795"/>
      <c r="AE23" s="1795"/>
      <c r="AF23" s="1795"/>
      <c r="AG23" s="1795"/>
      <c r="AH23" s="1795"/>
      <c r="AI23" s="1795"/>
      <c r="AJ23" s="1795"/>
      <c r="AK23" s="1795"/>
      <c r="AL23" s="1795"/>
      <c r="AM23" s="1795"/>
      <c r="AN23" s="1795"/>
      <c r="AO23" s="1795"/>
      <c r="AP23" s="1795"/>
      <c r="AQ23" s="1795"/>
      <c r="AR23" s="1795"/>
      <c r="AS23" s="1795"/>
      <c r="AT23" s="1795"/>
      <c r="AU23" s="1795"/>
      <c r="AV23" s="1795"/>
      <c r="AW23" s="1795"/>
      <c r="AX23" s="1795"/>
      <c r="AY23" s="1795"/>
      <c r="AZ23" s="1795"/>
      <c r="BA23" s="1795"/>
      <c r="BB23" s="1795"/>
      <c r="BC23" s="1795"/>
      <c r="BD23" s="1795"/>
      <c r="BE23" s="1795"/>
      <c r="BF23" s="1795"/>
      <c r="BG23" s="1795"/>
      <c r="BH23" s="1795"/>
      <c r="BI23" s="1795"/>
      <c r="BJ23" s="1795"/>
      <c r="BK23" s="1796"/>
      <c r="BL23" s="1796"/>
      <c r="BM23" s="1796"/>
      <c r="BN23" s="1796"/>
      <c r="BO23" s="1796"/>
    </row>
    <row r="24" spans="1:67" s="473" customFormat="1" ht="15" customHeight="1">
      <c r="A24" s="1793" t="s">
        <v>1049</v>
      </c>
      <c r="B24" s="1788">
        <v>0</v>
      </c>
      <c r="C24" s="1788">
        <v>0</v>
      </c>
      <c r="D24" s="1788">
        <v>0</v>
      </c>
      <c r="E24" s="1788">
        <v>0</v>
      </c>
      <c r="F24" s="1788">
        <v>0</v>
      </c>
      <c r="G24" s="1788">
        <v>0</v>
      </c>
      <c r="H24" s="1788">
        <v>0</v>
      </c>
      <c r="I24" s="1788">
        <v>0</v>
      </c>
      <c r="J24" s="1788">
        <v>0</v>
      </c>
      <c r="K24" s="1789">
        <v>0</v>
      </c>
      <c r="L24" s="1797"/>
      <c r="M24" s="1797"/>
      <c r="N24" s="1797"/>
      <c r="O24" s="1797"/>
      <c r="P24" s="1797"/>
      <c r="Q24" s="1797"/>
      <c r="R24" s="1797"/>
      <c r="S24" s="1797"/>
      <c r="T24" s="1797"/>
      <c r="U24" s="1797"/>
      <c r="V24" s="1797"/>
      <c r="W24" s="1797"/>
      <c r="X24" s="1797"/>
      <c r="Y24" s="1797"/>
      <c r="Z24" s="1797"/>
      <c r="AA24" s="1797"/>
      <c r="AB24" s="1797"/>
      <c r="AC24" s="1797"/>
      <c r="AD24" s="1797"/>
      <c r="AE24" s="1797"/>
      <c r="AF24" s="1797"/>
      <c r="AG24" s="1797"/>
      <c r="AH24" s="1797"/>
      <c r="AI24" s="1797"/>
      <c r="AJ24" s="1797"/>
      <c r="AK24" s="1797"/>
      <c r="AL24" s="1797"/>
      <c r="AM24" s="1797"/>
      <c r="AN24" s="1797"/>
      <c r="AO24" s="1797"/>
      <c r="AP24" s="1797"/>
      <c r="AQ24" s="1797"/>
      <c r="AR24" s="1797"/>
      <c r="AS24" s="1797"/>
      <c r="AT24" s="1797"/>
      <c r="AU24" s="1797"/>
      <c r="AV24" s="1797"/>
      <c r="AW24" s="1797"/>
      <c r="AX24" s="1797"/>
      <c r="AY24" s="1797"/>
      <c r="AZ24" s="1797"/>
      <c r="BA24" s="1797"/>
      <c r="BB24" s="1797"/>
      <c r="BC24" s="1797"/>
      <c r="BD24" s="1797"/>
      <c r="BE24" s="1797"/>
      <c r="BF24" s="1797"/>
      <c r="BG24" s="1797"/>
      <c r="BH24" s="1797"/>
      <c r="BI24" s="1797"/>
      <c r="BJ24" s="1797"/>
      <c r="BK24" s="1796"/>
      <c r="BL24" s="1796"/>
      <c r="BM24" s="1796"/>
      <c r="BN24" s="1796"/>
      <c r="BO24" s="1796"/>
    </row>
    <row r="25" spans="1:67" s="473" customFormat="1" ht="15" customHeight="1">
      <c r="A25" s="1798" t="s">
        <v>1051</v>
      </c>
      <c r="B25" s="1791">
        <v>770.39637245139932</v>
      </c>
      <c r="C25" s="1791">
        <v>891.10116016097754</v>
      </c>
      <c r="D25" s="1791">
        <v>1329.3692530814335</v>
      </c>
      <c r="E25" s="1791">
        <v>1835.9914731580275</v>
      </c>
      <c r="F25" s="1791">
        <v>1714.6906810525263</v>
      </c>
      <c r="G25" s="1791">
        <v>3051.3420415908172</v>
      </c>
      <c r="H25" s="1791">
        <v>2535.7665786851558</v>
      </c>
      <c r="I25" s="1791">
        <v>2519.334281242508</v>
      </c>
      <c r="J25" s="1791">
        <v>2214.3142856508753</v>
      </c>
      <c r="K25" s="1792">
        <v>2043.6276955903591</v>
      </c>
      <c r="L25" s="1797"/>
      <c r="M25" s="1797"/>
      <c r="N25" s="1797"/>
      <c r="O25" s="1797"/>
      <c r="P25" s="1797"/>
      <c r="Q25" s="1797"/>
      <c r="R25" s="1797"/>
      <c r="S25" s="1797"/>
      <c r="T25" s="1797"/>
      <c r="U25" s="1797"/>
      <c r="V25" s="1797"/>
      <c r="W25" s="1797"/>
      <c r="X25" s="1797"/>
      <c r="Y25" s="1797"/>
      <c r="Z25" s="1797"/>
      <c r="AA25" s="1797"/>
      <c r="AB25" s="1797"/>
      <c r="AC25" s="1797"/>
      <c r="AD25" s="1797"/>
      <c r="AE25" s="1797"/>
      <c r="AF25" s="1797"/>
      <c r="AG25" s="1797"/>
      <c r="AH25" s="1797"/>
      <c r="AI25" s="1797"/>
      <c r="AJ25" s="1797"/>
      <c r="AK25" s="1797"/>
      <c r="AL25" s="1797"/>
      <c r="AM25" s="1797"/>
      <c r="AN25" s="1797"/>
      <c r="AO25" s="1797"/>
      <c r="AP25" s="1797"/>
      <c r="AQ25" s="1797"/>
      <c r="AR25" s="1797"/>
      <c r="AS25" s="1797"/>
      <c r="AT25" s="1797"/>
      <c r="AU25" s="1797"/>
      <c r="AV25" s="1797"/>
      <c r="AW25" s="1797"/>
      <c r="AX25" s="1797"/>
      <c r="AY25" s="1797"/>
      <c r="AZ25" s="1797"/>
      <c r="BA25" s="1797"/>
      <c r="BB25" s="1797"/>
      <c r="BC25" s="1797"/>
      <c r="BD25" s="1797"/>
      <c r="BE25" s="1797"/>
      <c r="BF25" s="1797"/>
      <c r="BG25" s="1797"/>
      <c r="BH25" s="1797"/>
      <c r="BI25" s="1797"/>
      <c r="BJ25" s="1797"/>
      <c r="BK25" s="1796"/>
      <c r="BL25" s="1796"/>
      <c r="BM25" s="1796"/>
      <c r="BN25" s="1796"/>
      <c r="BO25" s="1796"/>
    </row>
    <row r="26" spans="1:67" ht="15" customHeight="1">
      <c r="A26" s="1787" t="s">
        <v>1042</v>
      </c>
      <c r="B26" s="1788">
        <v>286.24096686232588</v>
      </c>
      <c r="C26" s="1788">
        <v>409.70702739462479</v>
      </c>
      <c r="D26" s="1788">
        <v>828.02565703171717</v>
      </c>
      <c r="E26" s="1788">
        <v>1342.769086159341</v>
      </c>
      <c r="F26" s="1788">
        <v>1218.0262456584019</v>
      </c>
      <c r="G26" s="1788">
        <v>989.87802928419967</v>
      </c>
      <c r="H26" s="1788">
        <v>494.63372756737471</v>
      </c>
      <c r="I26" s="1788">
        <v>501.93911387119533</v>
      </c>
      <c r="J26" s="1788">
        <v>270.38519134220184</v>
      </c>
      <c r="K26" s="1789">
        <v>182.81148518160538</v>
      </c>
      <c r="L26" s="1796"/>
      <c r="M26" s="1796"/>
      <c r="N26" s="1796"/>
      <c r="O26" s="1796"/>
      <c r="P26" s="1796"/>
      <c r="Q26" s="1796"/>
      <c r="R26" s="1796"/>
      <c r="S26" s="1796"/>
      <c r="T26" s="1796"/>
      <c r="U26" s="1796"/>
      <c r="V26" s="1796"/>
      <c r="W26" s="1796"/>
      <c r="X26" s="1796"/>
      <c r="Y26" s="1796"/>
      <c r="Z26" s="1796"/>
      <c r="AA26" s="1796"/>
      <c r="AB26" s="1796"/>
      <c r="AC26" s="1796"/>
      <c r="AD26" s="1796"/>
      <c r="AE26" s="1796"/>
      <c r="AF26" s="1796"/>
      <c r="AG26" s="1796"/>
      <c r="AH26" s="1796"/>
      <c r="AI26" s="1796"/>
      <c r="AJ26" s="1796"/>
      <c r="AK26" s="1796"/>
      <c r="AL26" s="1796"/>
      <c r="AM26" s="1796"/>
      <c r="AN26" s="1796"/>
      <c r="AO26" s="1796"/>
      <c r="AP26" s="1796"/>
      <c r="AQ26" s="1796"/>
      <c r="AR26" s="1796"/>
      <c r="AS26" s="1796"/>
      <c r="AT26" s="1796"/>
      <c r="AU26" s="1796"/>
      <c r="AV26" s="1796"/>
      <c r="AW26" s="1796"/>
      <c r="AX26" s="1796"/>
      <c r="AY26" s="1796"/>
      <c r="AZ26" s="1796"/>
      <c r="BA26" s="1796"/>
      <c r="BB26" s="1796"/>
      <c r="BC26" s="1796"/>
      <c r="BD26" s="1796"/>
      <c r="BE26" s="1796"/>
      <c r="BF26" s="1796"/>
      <c r="BG26" s="1796"/>
      <c r="BH26" s="1796"/>
      <c r="BI26" s="1796"/>
      <c r="BJ26" s="1796"/>
      <c r="BK26" s="1796"/>
      <c r="BL26" s="1796"/>
      <c r="BM26" s="1796"/>
      <c r="BN26" s="1796"/>
      <c r="BO26" s="1796"/>
    </row>
    <row r="27" spans="1:67" ht="15" customHeight="1">
      <c r="A27" s="1793" t="s">
        <v>1045</v>
      </c>
      <c r="B27" s="1788">
        <v>6.924568117095264</v>
      </c>
      <c r="C27" s="1788">
        <v>3.8512206296782456</v>
      </c>
      <c r="D27" s="1788">
        <v>2.6300656175225106</v>
      </c>
      <c r="E27" s="1788">
        <v>4.8996795141109457</v>
      </c>
      <c r="F27" s="1788">
        <v>72.970478792331207</v>
      </c>
      <c r="G27" s="1788">
        <v>4.2893759003946439</v>
      </c>
      <c r="H27" s="1788">
        <v>7.896518243960168</v>
      </c>
      <c r="I27" s="1788">
        <v>255.14151248467198</v>
      </c>
      <c r="J27" s="1788">
        <v>11.266757091655824</v>
      </c>
      <c r="K27" s="1789">
        <v>11.14813781088314</v>
      </c>
      <c r="L27" s="1799"/>
      <c r="M27" s="1799"/>
      <c r="N27" s="1799"/>
      <c r="O27" s="1799"/>
      <c r="P27" s="1799"/>
      <c r="Q27" s="1799"/>
      <c r="R27" s="1799"/>
      <c r="S27" s="1799"/>
      <c r="T27" s="1799"/>
      <c r="U27" s="1799"/>
      <c r="V27" s="1799"/>
      <c r="W27" s="1799"/>
      <c r="X27" s="1799"/>
      <c r="Y27" s="1799"/>
      <c r="Z27" s="1799"/>
      <c r="AA27" s="1799"/>
      <c r="AB27" s="1799"/>
      <c r="AC27" s="1799"/>
      <c r="AD27" s="1799"/>
      <c r="AE27" s="1799"/>
      <c r="AF27" s="1799"/>
      <c r="AG27" s="1799"/>
      <c r="AH27" s="1799"/>
      <c r="AI27" s="1799"/>
      <c r="AJ27" s="1799"/>
      <c r="AK27" s="1799"/>
      <c r="AL27" s="1799"/>
      <c r="AM27" s="1799"/>
      <c r="AN27" s="1799"/>
      <c r="AO27" s="1799"/>
      <c r="AP27" s="1799"/>
      <c r="AQ27" s="1799"/>
      <c r="AR27" s="1799"/>
      <c r="AS27" s="1799"/>
    </row>
    <row r="28" spans="1:67" ht="15" customHeight="1">
      <c r="A28" s="1793" t="s">
        <v>1046</v>
      </c>
      <c r="B28" s="1788">
        <v>275.31169667523062</v>
      </c>
      <c r="C28" s="1788">
        <v>401.60772573494654</v>
      </c>
      <c r="D28" s="1788">
        <v>821.18942085419462</v>
      </c>
      <c r="E28" s="1788">
        <v>1333.1830232152302</v>
      </c>
      <c r="F28" s="1788">
        <v>1140.3331444060707</v>
      </c>
      <c r="G28" s="1788">
        <v>980.75270440380507</v>
      </c>
      <c r="H28" s="1788">
        <v>483.30176608341458</v>
      </c>
      <c r="I28" s="1788">
        <v>242.91582637652334</v>
      </c>
      <c r="J28" s="1788">
        <v>254.41541221054598</v>
      </c>
      <c r="K28" s="1789">
        <v>166.54200667072226</v>
      </c>
    </row>
    <row r="29" spans="1:67" ht="15" customHeight="1">
      <c r="A29" s="1793" t="s">
        <v>1047</v>
      </c>
      <c r="B29" s="1788">
        <v>0</v>
      </c>
      <c r="C29" s="1788">
        <v>0</v>
      </c>
      <c r="D29" s="1788">
        <v>0</v>
      </c>
      <c r="E29" s="1788">
        <v>0</v>
      </c>
      <c r="F29" s="1788">
        <v>0</v>
      </c>
      <c r="G29" s="1788">
        <v>0</v>
      </c>
      <c r="H29" s="1788">
        <v>0</v>
      </c>
      <c r="I29" s="1788">
        <v>0</v>
      </c>
      <c r="J29" s="1788">
        <v>0</v>
      </c>
      <c r="K29" s="1789">
        <v>0</v>
      </c>
    </row>
    <row r="30" spans="1:67" ht="15" customHeight="1">
      <c r="A30" s="1793" t="s">
        <v>1048</v>
      </c>
      <c r="B30" s="1788">
        <v>4.0047020699999996</v>
      </c>
      <c r="C30" s="1788">
        <v>4.2480810300000007</v>
      </c>
      <c r="D30" s="1788">
        <v>4.2061705599999994</v>
      </c>
      <c r="E30" s="1788">
        <v>4.6863834300000002</v>
      </c>
      <c r="F30" s="1788">
        <v>4.7226224599999993</v>
      </c>
      <c r="G30" s="1788">
        <v>4.8359489800000004</v>
      </c>
      <c r="H30" s="1788">
        <v>3.4354432399999997</v>
      </c>
      <c r="I30" s="1788">
        <v>3.8817750099999997</v>
      </c>
      <c r="J30" s="1788">
        <v>4.7030220399999996</v>
      </c>
      <c r="K30" s="1789">
        <v>5.1213406999999984</v>
      </c>
    </row>
    <row r="31" spans="1:67" ht="15" customHeight="1">
      <c r="A31" s="1793" t="s">
        <v>1049</v>
      </c>
      <c r="B31" s="1788">
        <v>0</v>
      </c>
      <c r="C31" s="1788">
        <v>0</v>
      </c>
      <c r="D31" s="1788">
        <v>0</v>
      </c>
      <c r="E31" s="1788">
        <v>0</v>
      </c>
      <c r="F31" s="1788">
        <v>0</v>
      </c>
      <c r="G31" s="1788">
        <v>0</v>
      </c>
      <c r="H31" s="1788">
        <v>0</v>
      </c>
      <c r="I31" s="1788">
        <v>0</v>
      </c>
      <c r="J31" s="1788">
        <v>0</v>
      </c>
      <c r="K31" s="1789">
        <v>0</v>
      </c>
    </row>
    <row r="32" spans="1:67" ht="15" customHeight="1">
      <c r="A32" s="1787" t="s">
        <v>1043</v>
      </c>
      <c r="B32" s="1788">
        <v>484.15540558907344</v>
      </c>
      <c r="C32" s="1788">
        <v>481.39413276635275</v>
      </c>
      <c r="D32" s="1788">
        <v>501.34359604971633</v>
      </c>
      <c r="E32" s="1788">
        <v>493.22238699868649</v>
      </c>
      <c r="F32" s="1788">
        <v>496.66443539412444</v>
      </c>
      <c r="G32" s="1788">
        <v>2061.4640123066174</v>
      </c>
      <c r="H32" s="1788">
        <v>2041.1328511177812</v>
      </c>
      <c r="I32" s="1788">
        <v>2017.3951673713129</v>
      </c>
      <c r="J32" s="1788">
        <v>1943.9290943086733</v>
      </c>
      <c r="K32" s="1789">
        <v>1860.8162104087537</v>
      </c>
    </row>
    <row r="33" spans="1:11" ht="15" customHeight="1">
      <c r="A33" s="1793" t="s">
        <v>1050</v>
      </c>
      <c r="B33" s="1788">
        <v>483.18170287907344</v>
      </c>
      <c r="C33" s="1788">
        <v>480.42043005635276</v>
      </c>
      <c r="D33" s="1788">
        <v>500.36989333971633</v>
      </c>
      <c r="E33" s="1788">
        <v>492.24868428868649</v>
      </c>
      <c r="F33" s="1788">
        <v>495.69073268412444</v>
      </c>
      <c r="G33" s="1788">
        <v>2060.4903095966174</v>
      </c>
      <c r="H33" s="1788">
        <v>2040.1591484077812</v>
      </c>
      <c r="I33" s="1788">
        <v>2016.402664671313</v>
      </c>
      <c r="J33" s="1788">
        <v>1942.9365915986732</v>
      </c>
      <c r="K33" s="1789">
        <v>1859.8237077087538</v>
      </c>
    </row>
    <row r="34" spans="1:11" ht="15" customHeight="1">
      <c r="A34" s="1793" t="s">
        <v>1045</v>
      </c>
      <c r="B34" s="1788">
        <v>0</v>
      </c>
      <c r="C34" s="1788">
        <v>0</v>
      </c>
      <c r="D34" s="1788">
        <v>0</v>
      </c>
      <c r="E34" s="1788">
        <v>0</v>
      </c>
      <c r="F34" s="1788">
        <v>0</v>
      </c>
      <c r="G34" s="1788">
        <v>0</v>
      </c>
      <c r="H34" s="1788">
        <v>0</v>
      </c>
      <c r="I34" s="1788">
        <v>0</v>
      </c>
      <c r="J34" s="1788">
        <v>0</v>
      </c>
      <c r="K34" s="1789">
        <v>0</v>
      </c>
    </row>
    <row r="35" spans="1:11" ht="15" customHeight="1">
      <c r="A35" s="1793" t="s">
        <v>1046</v>
      </c>
      <c r="B35" s="1788">
        <v>0</v>
      </c>
      <c r="C35" s="1788">
        <v>0</v>
      </c>
      <c r="D35" s="1788">
        <v>0</v>
      </c>
      <c r="E35" s="1788">
        <v>0</v>
      </c>
      <c r="F35" s="1788">
        <v>0</v>
      </c>
      <c r="G35" s="1788">
        <v>0</v>
      </c>
      <c r="H35" s="1788">
        <v>0</v>
      </c>
      <c r="I35" s="1788">
        <v>0</v>
      </c>
      <c r="J35" s="1788">
        <v>0</v>
      </c>
      <c r="K35" s="1789">
        <v>0</v>
      </c>
    </row>
    <row r="36" spans="1:11" ht="15" customHeight="1">
      <c r="A36" s="1793" t="s">
        <v>1047</v>
      </c>
      <c r="B36" s="1788">
        <v>0</v>
      </c>
      <c r="C36" s="1788">
        <v>0</v>
      </c>
      <c r="D36" s="1788">
        <v>0</v>
      </c>
      <c r="E36" s="1788">
        <v>0</v>
      </c>
      <c r="F36" s="1788">
        <v>0</v>
      </c>
      <c r="G36" s="1788">
        <v>0</v>
      </c>
      <c r="H36" s="1788">
        <v>0</v>
      </c>
      <c r="I36" s="1788">
        <v>0</v>
      </c>
      <c r="J36" s="1788">
        <v>0</v>
      </c>
      <c r="K36" s="1789">
        <v>0</v>
      </c>
    </row>
    <row r="37" spans="1:11" ht="15" customHeight="1">
      <c r="A37" s="1793" t="s">
        <v>1048</v>
      </c>
      <c r="B37" s="1788">
        <v>0</v>
      </c>
      <c r="C37" s="1788">
        <v>0</v>
      </c>
      <c r="D37" s="1788">
        <v>0</v>
      </c>
      <c r="E37" s="1788">
        <v>0</v>
      </c>
      <c r="F37" s="1788">
        <v>0</v>
      </c>
      <c r="G37" s="1788">
        <v>0</v>
      </c>
      <c r="H37" s="1788">
        <v>0</v>
      </c>
      <c r="I37" s="1788">
        <v>0</v>
      </c>
      <c r="J37" s="1788">
        <v>0</v>
      </c>
      <c r="K37" s="1789">
        <v>0</v>
      </c>
    </row>
    <row r="38" spans="1:11" ht="15" customHeight="1">
      <c r="A38" s="1800" t="s">
        <v>1049</v>
      </c>
      <c r="B38" s="1801">
        <v>0.97370270999999986</v>
      </c>
      <c r="C38" s="1801">
        <v>0.97370270999999986</v>
      </c>
      <c r="D38" s="1801">
        <v>0.97370270999999986</v>
      </c>
      <c r="E38" s="1801">
        <v>0.97370270999999986</v>
      </c>
      <c r="F38" s="1801">
        <v>0.97370270999999986</v>
      </c>
      <c r="G38" s="1801">
        <v>0.97370270999999986</v>
      </c>
      <c r="H38" s="1801">
        <v>0.97370270999999986</v>
      </c>
      <c r="I38" s="1801">
        <v>0.99250269999999996</v>
      </c>
      <c r="J38" s="1801">
        <v>0.99250271000000001</v>
      </c>
      <c r="K38" s="1802">
        <v>0.99250269999999996</v>
      </c>
    </row>
    <row r="39" spans="1:11" ht="15" customHeight="1"/>
    <row r="40" spans="1:11" ht="15" customHeight="1">
      <c r="A40" s="1803" t="s">
        <v>651</v>
      </c>
      <c r="B40" s="1804">
        <v>5752.0269749211757</v>
      </c>
      <c r="C40" s="1804">
        <v>4818.1259938334824</v>
      </c>
      <c r="D40" s="1804">
        <v>4837.4287605863756</v>
      </c>
      <c r="E40" s="1804">
        <v>4978.7574366941944</v>
      </c>
      <c r="F40" s="1804">
        <v>5975.1364090373791</v>
      </c>
      <c r="G40" s="1804">
        <v>5734.7921495077899</v>
      </c>
      <c r="H40" s="1804">
        <v>5496.300607599117</v>
      </c>
      <c r="I40" s="1804">
        <v>8225.291312104031</v>
      </c>
      <c r="J40" s="1804">
        <v>9675.5996436286805</v>
      </c>
      <c r="K40" s="1805">
        <v>8006.0427464141831</v>
      </c>
    </row>
    <row r="41" spans="1:11" ht="15" customHeight="1">
      <c r="A41" s="1806" t="s">
        <v>1042</v>
      </c>
      <c r="B41" s="1807">
        <v>997.05499999999995</v>
      </c>
      <c r="C41" s="1807">
        <v>1097.6590000000001</v>
      </c>
      <c r="D41" s="1807">
        <v>1312.4138000000003</v>
      </c>
      <c r="E41" s="1807">
        <v>1562.7198000000001</v>
      </c>
      <c r="F41" s="1807">
        <v>2204.7377999999999</v>
      </c>
      <c r="G41" s="1807">
        <v>1974.7619999999999</v>
      </c>
      <c r="H41" s="1807">
        <v>1837.71</v>
      </c>
      <c r="I41" s="1807">
        <v>2659.46002</v>
      </c>
      <c r="J41" s="1807">
        <v>3409.0581000000002</v>
      </c>
      <c r="K41" s="1808">
        <v>4199.0975702160431</v>
      </c>
    </row>
    <row r="42" spans="1:11" ht="15" customHeight="1">
      <c r="A42" s="1793" t="s">
        <v>1045</v>
      </c>
      <c r="B42" s="1807">
        <v>704.19899999999996</v>
      </c>
      <c r="C42" s="1807">
        <v>863.59199999999998</v>
      </c>
      <c r="D42" s="1807">
        <v>1149.3548000000001</v>
      </c>
      <c r="E42" s="1807">
        <v>1203.3578</v>
      </c>
      <c r="F42" s="1807">
        <v>1731.7298000000001</v>
      </c>
      <c r="G42" s="1807">
        <v>1509.5</v>
      </c>
      <c r="H42" s="1807">
        <v>1612.268</v>
      </c>
      <c r="I42" s="1807">
        <v>1366.184</v>
      </c>
      <c r="J42" s="1807">
        <v>1991.1110000000001</v>
      </c>
      <c r="K42" s="1808">
        <v>3348.8589999999999</v>
      </c>
    </row>
    <row r="43" spans="1:11" ht="15" customHeight="1">
      <c r="A43" s="1793" t="s">
        <v>1046</v>
      </c>
      <c r="B43" s="1807">
        <v>0</v>
      </c>
      <c r="C43" s="1807">
        <v>0</v>
      </c>
      <c r="D43" s="1807">
        <v>0</v>
      </c>
      <c r="E43" s="1807">
        <v>0</v>
      </c>
      <c r="F43" s="1807">
        <v>0</v>
      </c>
      <c r="G43" s="1807">
        <v>0</v>
      </c>
      <c r="H43" s="1807">
        <v>0</v>
      </c>
      <c r="I43" s="1807">
        <v>0</v>
      </c>
      <c r="J43" s="1807">
        <v>0</v>
      </c>
      <c r="K43" s="1808">
        <v>0</v>
      </c>
    </row>
    <row r="44" spans="1:11" ht="15" customHeight="1">
      <c r="A44" s="1793" t="s">
        <v>1047</v>
      </c>
      <c r="B44" s="1807">
        <v>132.06300000000002</v>
      </c>
      <c r="C44" s="1807">
        <v>95.478999999999999</v>
      </c>
      <c r="D44" s="1807">
        <v>23.938000000000002</v>
      </c>
      <c r="E44" s="1807">
        <v>80.45</v>
      </c>
      <c r="F44" s="1807">
        <v>194.08500000000001</v>
      </c>
      <c r="G44" s="1807">
        <v>210.67500000000001</v>
      </c>
      <c r="H44" s="1807">
        <v>9.266</v>
      </c>
      <c r="I44" s="1807">
        <v>1022.0770200000001</v>
      </c>
      <c r="J44" s="1807">
        <v>987.31832999999995</v>
      </c>
      <c r="K44" s="1808">
        <v>555.83132000000001</v>
      </c>
    </row>
    <row r="45" spans="1:11" ht="15" customHeight="1">
      <c r="A45" s="1793" t="s">
        <v>1048</v>
      </c>
      <c r="B45" s="1807">
        <v>0</v>
      </c>
      <c r="C45" s="1807">
        <v>0</v>
      </c>
      <c r="D45" s="1807">
        <v>0</v>
      </c>
      <c r="E45" s="1807">
        <v>0</v>
      </c>
      <c r="F45" s="1807">
        <v>0</v>
      </c>
      <c r="G45" s="1807">
        <v>0</v>
      </c>
      <c r="H45" s="1807">
        <v>0</v>
      </c>
      <c r="I45" s="1807">
        <v>0</v>
      </c>
      <c r="J45" s="1807">
        <v>0</v>
      </c>
      <c r="K45" s="1808">
        <v>0</v>
      </c>
    </row>
    <row r="46" spans="1:11" ht="15" customHeight="1">
      <c r="A46" s="1793" t="s">
        <v>1049</v>
      </c>
      <c r="B46" s="1807">
        <v>160.79300000000001</v>
      </c>
      <c r="C46" s="1807">
        <v>138.58799999999999</v>
      </c>
      <c r="D46" s="1807">
        <v>139.12100000000001</v>
      </c>
      <c r="E46" s="1807">
        <v>278.91199999999998</v>
      </c>
      <c r="F46" s="1807">
        <v>278.923</v>
      </c>
      <c r="G46" s="1807">
        <v>254.58699999999999</v>
      </c>
      <c r="H46" s="1807">
        <v>216.17599999999999</v>
      </c>
      <c r="I46" s="1807">
        <v>271.19900000000001</v>
      </c>
      <c r="J46" s="1807">
        <v>430.62877000000003</v>
      </c>
      <c r="K46" s="1808">
        <v>294.40725021604328</v>
      </c>
    </row>
    <row r="47" spans="1:11" ht="15" customHeight="1">
      <c r="A47" s="1809" t="s">
        <v>1043</v>
      </c>
      <c r="B47" s="1807">
        <v>4754.9719749211754</v>
      </c>
      <c r="C47" s="1807">
        <v>3720.4669938334819</v>
      </c>
      <c r="D47" s="1807">
        <v>3525.0149605863758</v>
      </c>
      <c r="E47" s="1807">
        <v>3416.0376366941946</v>
      </c>
      <c r="F47" s="1807">
        <v>3770.3986090373792</v>
      </c>
      <c r="G47" s="1807">
        <v>3760.0301495077897</v>
      </c>
      <c r="H47" s="1807">
        <v>3658.590607599117</v>
      </c>
      <c r="I47" s="1807">
        <v>5565.8312921040315</v>
      </c>
      <c r="J47" s="1807">
        <v>6266.5415436286803</v>
      </c>
      <c r="K47" s="1808">
        <v>3806.94517619814</v>
      </c>
    </row>
    <row r="48" spans="1:11" ht="15" customHeight="1">
      <c r="A48" s="1793" t="s">
        <v>1045</v>
      </c>
      <c r="B48" s="1807">
        <v>306.108</v>
      </c>
      <c r="C48" s="1807">
        <v>237.435</v>
      </c>
      <c r="D48" s="1807">
        <v>244.042</v>
      </c>
      <c r="E48" s="1807">
        <v>430.62900000000002</v>
      </c>
      <c r="F48" s="1807">
        <v>350.88099999999997</v>
      </c>
      <c r="G48" s="1807">
        <v>255.25200000000001</v>
      </c>
      <c r="H48" s="1807">
        <v>226.17599999999999</v>
      </c>
      <c r="I48" s="1807">
        <v>396.678</v>
      </c>
      <c r="J48" s="1807">
        <v>459.137</v>
      </c>
      <c r="K48" s="1808">
        <v>748.94899999999996</v>
      </c>
    </row>
    <row r="49" spans="1:11" ht="15" customHeight="1">
      <c r="A49" s="1793" t="s">
        <v>1046</v>
      </c>
      <c r="B49" s="1807">
        <v>2441.9289749211753</v>
      </c>
      <c r="C49" s="1807">
        <v>1875.8528896834819</v>
      </c>
      <c r="D49" s="1807">
        <v>1568.2108564363759</v>
      </c>
      <c r="E49" s="1807">
        <v>1434.2515325441946</v>
      </c>
      <c r="F49" s="1807">
        <v>1859.7075048873789</v>
      </c>
      <c r="G49" s="1807">
        <v>1885.0030453577897</v>
      </c>
      <c r="H49" s="1807">
        <v>1891.2435034491166</v>
      </c>
      <c r="I49" s="1807">
        <v>1758.0501879540316</v>
      </c>
      <c r="J49" s="1807">
        <v>1403.24743947868</v>
      </c>
      <c r="K49" s="1808">
        <v>1360.9200720481401</v>
      </c>
    </row>
    <row r="50" spans="1:11" ht="15" customHeight="1">
      <c r="A50" s="1793" t="s">
        <v>1047</v>
      </c>
      <c r="B50" s="1807">
        <v>2006.9349999999999</v>
      </c>
      <c r="C50" s="1807">
        <v>1607.1791041500001</v>
      </c>
      <c r="D50" s="1807">
        <v>1712.7621041499999</v>
      </c>
      <c r="E50" s="1807">
        <v>1551.1571041499999</v>
      </c>
      <c r="F50" s="1807">
        <v>1559.8101041500001</v>
      </c>
      <c r="G50" s="1807">
        <v>1619.7751041500001</v>
      </c>
      <c r="H50" s="1807">
        <v>1541.17110415</v>
      </c>
      <c r="I50" s="1807">
        <v>3411.10310415</v>
      </c>
      <c r="J50" s="1807">
        <v>4404.1571041500001</v>
      </c>
      <c r="K50" s="1808">
        <v>1697.0761041500002</v>
      </c>
    </row>
    <row r="51" spans="1:11" ht="15" customHeight="1">
      <c r="A51" s="1793" t="s">
        <v>1048</v>
      </c>
      <c r="B51" s="1807">
        <v>0</v>
      </c>
      <c r="C51" s="1807">
        <v>0</v>
      </c>
      <c r="D51" s="1807">
        <v>0</v>
      </c>
      <c r="E51" s="1807">
        <v>0</v>
      </c>
      <c r="F51" s="1807">
        <v>0</v>
      </c>
      <c r="G51" s="1807">
        <v>0</v>
      </c>
      <c r="H51" s="1807">
        <v>0</v>
      </c>
      <c r="I51" s="1807">
        <v>0</v>
      </c>
      <c r="J51" s="1807">
        <v>0</v>
      </c>
      <c r="K51" s="1808">
        <v>0</v>
      </c>
    </row>
    <row r="52" spans="1:11" ht="15" customHeight="1">
      <c r="A52" s="1793" t="s">
        <v>1049</v>
      </c>
      <c r="B52" s="1807">
        <v>0</v>
      </c>
      <c r="C52" s="1807">
        <v>0</v>
      </c>
      <c r="D52" s="1807">
        <v>0</v>
      </c>
      <c r="E52" s="1807">
        <v>0</v>
      </c>
      <c r="F52" s="1807">
        <v>0</v>
      </c>
      <c r="G52" s="1807">
        <v>0</v>
      </c>
      <c r="H52" s="1807">
        <v>0</v>
      </c>
      <c r="I52" s="1807">
        <v>0</v>
      </c>
      <c r="J52" s="1807">
        <v>0</v>
      </c>
      <c r="K52" s="1808">
        <v>0</v>
      </c>
    </row>
    <row r="53" spans="1:11" ht="15" customHeight="1">
      <c r="A53" s="1784" t="s">
        <v>1027</v>
      </c>
      <c r="B53" s="1804">
        <v>39661.678875712067</v>
      </c>
      <c r="C53" s="1804">
        <v>41040.546765386418</v>
      </c>
      <c r="D53" s="1804">
        <v>41927.708149405509</v>
      </c>
      <c r="E53" s="1804">
        <v>41883.890407181389</v>
      </c>
      <c r="F53" s="1804">
        <v>43185.044730086636</v>
      </c>
      <c r="G53" s="1804">
        <v>43488.357815407478</v>
      </c>
      <c r="H53" s="1804">
        <v>44617.459182573839</v>
      </c>
      <c r="I53" s="1804">
        <v>41169.640541831242</v>
      </c>
      <c r="J53" s="1804">
        <v>44034.605531229827</v>
      </c>
      <c r="K53" s="1805">
        <v>44248.218772009517</v>
      </c>
    </row>
    <row r="54" spans="1:11" ht="15" customHeight="1">
      <c r="A54" s="1809" t="s">
        <v>1042</v>
      </c>
      <c r="B54" s="1807">
        <v>6849.2515645528511</v>
      </c>
      <c r="C54" s="1807">
        <v>7278.8910499999993</v>
      </c>
      <c r="D54" s="1807">
        <v>7806.8951541000006</v>
      </c>
      <c r="E54" s="1807">
        <v>8436.8729607400001</v>
      </c>
      <c r="F54" s="1807">
        <v>9257.758366</v>
      </c>
      <c r="G54" s="1807">
        <v>9116.5279940860109</v>
      </c>
      <c r="H54" s="1807">
        <v>10201.819594000001</v>
      </c>
      <c r="I54" s="1807">
        <v>9132.93858</v>
      </c>
      <c r="J54" s="1807">
        <v>11075.008751033862</v>
      </c>
      <c r="K54" s="1808">
        <v>11740.745183500001</v>
      </c>
    </row>
    <row r="55" spans="1:11" ht="15" customHeight="1">
      <c r="A55" s="1793" t="s">
        <v>1045</v>
      </c>
      <c r="B55" s="1807">
        <v>0</v>
      </c>
      <c r="C55" s="1807">
        <v>0</v>
      </c>
      <c r="D55" s="1807">
        <v>0</v>
      </c>
      <c r="E55" s="1807">
        <v>0</v>
      </c>
      <c r="F55" s="1807">
        <v>0</v>
      </c>
      <c r="G55" s="1807">
        <v>0</v>
      </c>
      <c r="H55" s="1807">
        <v>0</v>
      </c>
      <c r="I55" s="1807">
        <v>0</v>
      </c>
      <c r="J55" s="1807">
        <v>0</v>
      </c>
      <c r="K55" s="1808">
        <v>0</v>
      </c>
    </row>
    <row r="56" spans="1:11" s="473" customFormat="1" ht="15" customHeight="1">
      <c r="A56" s="1793" t="s">
        <v>1046</v>
      </c>
      <c r="B56" s="1807">
        <v>0</v>
      </c>
      <c r="C56" s="1807">
        <v>0</v>
      </c>
      <c r="D56" s="1807">
        <v>0</v>
      </c>
      <c r="E56" s="1807">
        <v>0</v>
      </c>
      <c r="F56" s="1807">
        <v>0</v>
      </c>
      <c r="G56" s="1807">
        <v>0</v>
      </c>
      <c r="H56" s="1807">
        <v>0</v>
      </c>
      <c r="I56" s="1807">
        <v>0</v>
      </c>
      <c r="J56" s="1807">
        <v>0</v>
      </c>
      <c r="K56" s="1808">
        <v>0</v>
      </c>
    </row>
    <row r="57" spans="1:11" s="473" customFormat="1" ht="15" customHeight="1">
      <c r="A57" s="1793" t="s">
        <v>1047</v>
      </c>
      <c r="B57" s="1807">
        <v>616.32079999999996</v>
      </c>
      <c r="C57" s="1807">
        <v>522.54846999999995</v>
      </c>
      <c r="D57" s="1807">
        <v>466.66209999999995</v>
      </c>
      <c r="E57" s="1807">
        <v>756.18359999999996</v>
      </c>
      <c r="F57" s="1807">
        <v>775.31810999999993</v>
      </c>
      <c r="G57" s="1807">
        <v>870.38417000000004</v>
      </c>
      <c r="H57" s="1807">
        <v>928.36685</v>
      </c>
      <c r="I57" s="1807">
        <v>868.83591999999999</v>
      </c>
      <c r="J57" s="1807">
        <v>1073.3216399999999</v>
      </c>
      <c r="K57" s="1808">
        <v>1588.62662</v>
      </c>
    </row>
    <row r="58" spans="1:11" ht="15" customHeight="1">
      <c r="A58" s="1793" t="s">
        <v>1048</v>
      </c>
      <c r="B58" s="1807">
        <v>6124.2032445528503</v>
      </c>
      <c r="C58" s="1807">
        <v>6696.4408599999997</v>
      </c>
      <c r="D58" s="1807">
        <v>7277.5552841000008</v>
      </c>
      <c r="E58" s="1807">
        <v>7480.6015707400002</v>
      </c>
      <c r="F58" s="1807">
        <v>8177.2481560000006</v>
      </c>
      <c r="G58" s="1807">
        <v>8064.5504640860099</v>
      </c>
      <c r="H58" s="1807">
        <v>8207.0716240000002</v>
      </c>
      <c r="I58" s="1807">
        <v>8134.9739200000004</v>
      </c>
      <c r="J58" s="1807">
        <v>9408.0558610338612</v>
      </c>
      <c r="K58" s="1808">
        <v>9498.2192935000003</v>
      </c>
    </row>
    <row r="59" spans="1:11" ht="15" customHeight="1">
      <c r="A59" s="1793" t="s">
        <v>1049</v>
      </c>
      <c r="B59" s="1807">
        <v>108.72752</v>
      </c>
      <c r="C59" s="1807">
        <v>59.901719999999997</v>
      </c>
      <c r="D59" s="1807">
        <v>62.677770000000002</v>
      </c>
      <c r="E59" s="1807">
        <v>200.08779000000001</v>
      </c>
      <c r="F59" s="1807">
        <v>305.19209999999998</v>
      </c>
      <c r="G59" s="1807">
        <v>181.59335999999999</v>
      </c>
      <c r="H59" s="1807">
        <v>1066.38112</v>
      </c>
      <c r="I59" s="1807">
        <v>129.12873999999999</v>
      </c>
      <c r="J59" s="1807">
        <v>593.63125000000002</v>
      </c>
      <c r="K59" s="1808">
        <v>653.89927</v>
      </c>
    </row>
    <row r="60" spans="1:11" ht="15" customHeight="1">
      <c r="A60" s="1809" t="s">
        <v>1043</v>
      </c>
      <c r="B60" s="1807">
        <v>32812.427311159212</v>
      </c>
      <c r="C60" s="1807">
        <v>33761.65571538642</v>
      </c>
      <c r="D60" s="1807">
        <v>34120.81299530551</v>
      </c>
      <c r="E60" s="1807">
        <v>33447.017446441387</v>
      </c>
      <c r="F60" s="1807">
        <v>33927.286364086634</v>
      </c>
      <c r="G60" s="1807">
        <v>34371.829821321466</v>
      </c>
      <c r="H60" s="1807">
        <v>34415.639588573838</v>
      </c>
      <c r="I60" s="1807">
        <v>32036.701961831244</v>
      </c>
      <c r="J60" s="1807">
        <v>32959.596780195963</v>
      </c>
      <c r="K60" s="1808">
        <v>32507.473588509518</v>
      </c>
    </row>
    <row r="61" spans="1:11" ht="15" customHeight="1">
      <c r="A61" s="1793" t="s">
        <v>1045</v>
      </c>
      <c r="B61" s="1807">
        <v>0</v>
      </c>
      <c r="C61" s="1807">
        <v>0</v>
      </c>
      <c r="D61" s="1807">
        <v>0</v>
      </c>
      <c r="E61" s="1807">
        <v>0</v>
      </c>
      <c r="F61" s="1807">
        <v>0</v>
      </c>
      <c r="G61" s="1807">
        <v>0</v>
      </c>
      <c r="H61" s="1807">
        <v>0</v>
      </c>
      <c r="I61" s="1807">
        <v>0</v>
      </c>
      <c r="J61" s="1807">
        <v>0</v>
      </c>
      <c r="K61" s="1808">
        <v>0</v>
      </c>
    </row>
    <row r="62" spans="1:11" ht="15" customHeight="1">
      <c r="A62" s="1793" t="s">
        <v>1046</v>
      </c>
      <c r="B62" s="1807">
        <v>10097.811808892695</v>
      </c>
      <c r="C62" s="1807">
        <v>9491.1329021364199</v>
      </c>
      <c r="D62" s="1807">
        <v>10540.234413713515</v>
      </c>
      <c r="E62" s="1807">
        <v>10391.682934973065</v>
      </c>
      <c r="F62" s="1807">
        <v>10626.348076712473</v>
      </c>
      <c r="G62" s="1807">
        <v>10467.44539183668</v>
      </c>
      <c r="H62" s="1807">
        <v>10724.088533106878</v>
      </c>
      <c r="I62" s="1807">
        <v>8546.8039715733139</v>
      </c>
      <c r="J62" s="1807">
        <v>7708.8836229610151</v>
      </c>
      <c r="K62" s="1808">
        <v>7404.2043350925287</v>
      </c>
    </row>
    <row r="63" spans="1:11" ht="15" customHeight="1">
      <c r="A63" s="1793" t="s">
        <v>1047</v>
      </c>
      <c r="B63" s="1807">
        <v>20680.894822648999</v>
      </c>
      <c r="C63" s="1807">
        <v>22309.856991769</v>
      </c>
      <c r="D63" s="1807">
        <v>21628.05457</v>
      </c>
      <c r="E63" s="1807">
        <v>21233.254280000001</v>
      </c>
      <c r="F63" s="1807">
        <v>21438.853660000001</v>
      </c>
      <c r="G63" s="1807">
        <v>21488.497499999998</v>
      </c>
      <c r="H63" s="1807">
        <v>21345.600590000002</v>
      </c>
      <c r="I63" s="1807">
        <v>21028.42108</v>
      </c>
      <c r="J63" s="1807">
        <v>23208.552469999999</v>
      </c>
      <c r="K63" s="1808">
        <v>22962.204310000001</v>
      </c>
    </row>
    <row r="64" spans="1:11" ht="15" customHeight="1">
      <c r="A64" s="1793" t="s">
        <v>1048</v>
      </c>
      <c r="B64" s="1807">
        <v>1831.8167600000002</v>
      </c>
      <c r="C64" s="1807">
        <v>1749.21317</v>
      </c>
      <c r="D64" s="1807">
        <v>1689.86644</v>
      </c>
      <c r="E64" s="1807">
        <v>1547.755467</v>
      </c>
      <c r="F64" s="1807">
        <v>1520.98722</v>
      </c>
      <c r="G64" s="1807">
        <v>1952.6453900000001</v>
      </c>
      <c r="H64" s="1807">
        <v>1894.0453</v>
      </c>
      <c r="I64" s="1807">
        <v>1959.8051800000001</v>
      </c>
      <c r="J64" s="1807">
        <v>1497.8320000000001</v>
      </c>
      <c r="K64" s="1808">
        <v>1545.39526</v>
      </c>
    </row>
    <row r="65" spans="1:11" ht="15" customHeight="1">
      <c r="A65" s="1793" t="s">
        <v>1052</v>
      </c>
      <c r="B65" s="1807">
        <v>201.90391961751641</v>
      </c>
      <c r="C65" s="1807">
        <v>211.45265148099628</v>
      </c>
      <c r="D65" s="1807">
        <v>262.65757159200001</v>
      </c>
      <c r="E65" s="1807">
        <v>274.32476446831879</v>
      </c>
      <c r="F65" s="1807">
        <v>341.09740737415717</v>
      </c>
      <c r="G65" s="1807">
        <v>463.24153948479</v>
      </c>
      <c r="H65" s="1807">
        <v>451.90516546695994</v>
      </c>
      <c r="I65" s="1807">
        <v>501.67173025793238</v>
      </c>
      <c r="J65" s="1807">
        <v>544.32868723494994</v>
      </c>
      <c r="K65" s="1808">
        <v>595.66968341698362</v>
      </c>
    </row>
    <row r="66" spans="1:11" ht="15" customHeight="1">
      <c r="A66" s="1810" t="s">
        <v>1053</v>
      </c>
      <c r="B66" s="1807">
        <v>102592.40122358331</v>
      </c>
      <c r="C66" s="1807">
        <v>100376.84289</v>
      </c>
      <c r="D66" s="1807">
        <v>102537.2653</v>
      </c>
      <c r="E66" s="1807">
        <v>101241.83942</v>
      </c>
      <c r="F66" s="1807">
        <v>100433.15536999999</v>
      </c>
      <c r="G66" s="1807">
        <v>98105.794729999994</v>
      </c>
      <c r="H66" s="1807">
        <v>96223.510340000008</v>
      </c>
      <c r="I66" s="1807">
        <v>94362.675722000015</v>
      </c>
      <c r="J66" s="1807">
        <v>94329.25082500001</v>
      </c>
      <c r="K66" s="1808">
        <v>93700.709455999997</v>
      </c>
    </row>
    <row r="67" spans="1:11" ht="15" customHeight="1">
      <c r="A67" s="1811"/>
      <c r="B67" s="1812"/>
      <c r="C67" s="1812"/>
      <c r="D67" s="1812"/>
      <c r="E67" s="1812"/>
      <c r="F67" s="1812"/>
      <c r="G67" s="1812"/>
      <c r="H67" s="1812"/>
      <c r="I67" s="1812"/>
      <c r="J67" s="1812"/>
      <c r="K67" s="1813"/>
    </row>
    <row r="68" spans="1:11" ht="15" customHeight="1">
      <c r="B68" s="881"/>
      <c r="C68" s="1072"/>
      <c r="D68" s="1072"/>
      <c r="E68" s="1072"/>
      <c r="F68" s="1072"/>
      <c r="G68" s="1072"/>
      <c r="H68" s="1072"/>
      <c r="I68" s="1072"/>
      <c r="J68" s="1072"/>
      <c r="K68" s="1072"/>
    </row>
    <row r="69" spans="1:11" ht="15" customHeight="1">
      <c r="A69" s="1814" t="s">
        <v>1054</v>
      </c>
    </row>
    <row r="70" spans="1:11" ht="15">
      <c r="A70" s="1814" t="s">
        <v>1055</v>
      </c>
    </row>
    <row r="71" spans="1:11" ht="15.75">
      <c r="A71" s="1722" t="s">
        <v>996</v>
      </c>
    </row>
  </sheetData>
  <mergeCells count="12">
    <mergeCell ref="J6:J7"/>
    <mergeCell ref="K6:K7"/>
    <mergeCell ref="A1:K1"/>
    <mergeCell ref="A3:K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/>
  <colBreaks count="1" manualBreakCount="1">
    <brk id="11" max="67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55"/>
  <sheetViews>
    <sheetView view="pageBreakPreview" topLeftCell="A7" zoomScale="70" zoomScaleNormal="70" zoomScaleSheetLayoutView="70" workbookViewId="0">
      <selection activeCell="A39" sqref="A39"/>
    </sheetView>
  </sheetViews>
  <sheetFormatPr defaultColWidth="8" defaultRowHeight="15.75"/>
  <cols>
    <col min="1" max="1" width="14.28515625" style="854" customWidth="1"/>
    <col min="2" max="2" width="55.140625" style="854" customWidth="1"/>
    <col min="3" max="4" width="30.7109375" style="575" customWidth="1"/>
    <col min="5" max="5" width="30.7109375" style="531" customWidth="1"/>
    <col min="6" max="9" width="7.5703125" style="462" customWidth="1"/>
    <col min="10" max="10" width="8" style="462" collapsed="1"/>
    <col min="11" max="13" width="7.5703125" style="462" customWidth="1"/>
    <col min="14" max="15" width="8" style="514"/>
    <col min="16" max="16" width="8" style="514" collapsed="1"/>
    <col min="17" max="16384" width="8" style="514"/>
  </cols>
  <sheetData>
    <row r="1" spans="1:13" s="1554" customFormat="1" ht="18.75">
      <c r="F1" s="1555"/>
      <c r="G1" s="1555"/>
      <c r="H1" s="1555"/>
      <c r="I1" s="1555"/>
      <c r="J1" s="1555"/>
      <c r="K1" s="1555"/>
      <c r="L1" s="1555"/>
      <c r="M1" s="1555"/>
    </row>
    <row r="2" spans="1:13" s="1554" customFormat="1" ht="19.5" thickBot="1">
      <c r="A2" s="2052" t="s">
        <v>915</v>
      </c>
      <c r="B2" s="2052"/>
      <c r="C2" s="2052"/>
      <c r="D2" s="2052"/>
      <c r="E2" s="2052"/>
      <c r="F2" s="1555"/>
      <c r="G2" s="1555"/>
      <c r="H2" s="1555"/>
      <c r="I2" s="1555"/>
      <c r="J2" s="1555"/>
      <c r="K2" s="1555"/>
      <c r="L2" s="1555"/>
      <c r="M2" s="1555"/>
    </row>
    <row r="3" spans="1:13" s="1554" customFormat="1" ht="18.75">
      <c r="A3" s="1556"/>
      <c r="B3" s="1556"/>
      <c r="C3" s="1556"/>
      <c r="D3" s="1556"/>
      <c r="E3" s="1557"/>
      <c r="F3" s="1555"/>
      <c r="G3" s="1555"/>
      <c r="H3" s="1555"/>
      <c r="I3" s="1555"/>
      <c r="J3" s="1555"/>
      <c r="K3" s="1555"/>
      <c r="L3" s="1555"/>
      <c r="M3" s="1555"/>
    </row>
    <row r="4" spans="1:13" s="1554" customFormat="1" ht="21">
      <c r="A4" s="2036" t="s">
        <v>923</v>
      </c>
      <c r="B4" s="2036"/>
      <c r="C4" s="2036"/>
      <c r="D4" s="2036"/>
      <c r="E4" s="2036"/>
      <c r="F4" s="1555"/>
      <c r="G4" s="1555"/>
      <c r="H4" s="1555"/>
      <c r="I4" s="1555"/>
      <c r="J4" s="1555"/>
      <c r="K4" s="1555"/>
      <c r="L4" s="1555"/>
      <c r="M4" s="1555"/>
    </row>
    <row r="5" spans="1:13" s="1464" customFormat="1">
      <c r="A5" s="1558"/>
      <c r="B5" s="1558"/>
      <c r="C5" s="1558"/>
      <c r="D5" s="1559"/>
      <c r="E5" s="515"/>
      <c r="F5" s="1555"/>
      <c r="G5" s="1555"/>
      <c r="H5" s="1555"/>
      <c r="I5" s="1555"/>
      <c r="J5" s="1555"/>
      <c r="K5" s="1555"/>
      <c r="L5" s="1555"/>
      <c r="M5" s="1555"/>
    </row>
    <row r="6" spans="1:13" s="1464" customFormat="1" ht="21">
      <c r="A6" s="2036" t="s">
        <v>924</v>
      </c>
      <c r="B6" s="2036"/>
      <c r="C6" s="2036"/>
      <c r="D6" s="2036"/>
      <c r="E6" s="2036"/>
      <c r="F6" s="1555"/>
      <c r="G6" s="1555"/>
      <c r="H6" s="1555"/>
      <c r="I6" s="1555"/>
      <c r="J6" s="1555"/>
      <c r="K6" s="1555"/>
      <c r="L6" s="1555"/>
      <c r="M6" s="1555"/>
    </row>
    <row r="7" spans="1:13" ht="18" customHeight="1">
      <c r="A7" s="853"/>
      <c r="B7" s="853"/>
      <c r="C7" s="853"/>
      <c r="D7" s="853"/>
      <c r="E7" s="649"/>
    </row>
    <row r="8" spans="1:13" s="12" customFormat="1" ht="15">
      <c r="A8" s="445" t="s">
        <v>197</v>
      </c>
      <c r="B8" s="1560"/>
      <c r="C8" s="13"/>
      <c r="D8" s="1561"/>
      <c r="F8" s="1009"/>
      <c r="G8" s="1009"/>
      <c r="H8" s="1009"/>
      <c r="I8" s="1009"/>
      <c r="J8" s="1009"/>
      <c r="K8" s="1009"/>
      <c r="L8" s="1009"/>
      <c r="M8" s="1009"/>
    </row>
    <row r="9" spans="1:13" s="962" customFormat="1" ht="39.950000000000003" customHeight="1">
      <c r="A9" s="1937"/>
      <c r="B9" s="1721" t="s">
        <v>925</v>
      </c>
      <c r="C9" s="2123" t="s">
        <v>926</v>
      </c>
      <c r="D9" s="2123"/>
      <c r="E9" s="1937" t="s">
        <v>927</v>
      </c>
      <c r="F9" s="1010"/>
      <c r="G9" s="1010"/>
      <c r="H9" s="1010"/>
      <c r="I9" s="1010"/>
      <c r="J9" s="1010"/>
      <c r="K9" s="1010"/>
      <c r="L9" s="1010"/>
      <c r="M9" s="1010"/>
    </row>
    <row r="10" spans="1:13" s="1564" customFormat="1" ht="15" customHeight="1">
      <c r="A10" s="1562">
        <v>2018</v>
      </c>
      <c r="B10" s="1563">
        <v>9853232</v>
      </c>
      <c r="C10" s="30">
        <v>9377642.1669999994</v>
      </c>
      <c r="D10" s="30">
        <v>3691989.8969999999</v>
      </c>
      <c r="E10" s="31">
        <v>847135</v>
      </c>
      <c r="F10" s="469"/>
      <c r="G10" s="469"/>
      <c r="H10" s="469"/>
      <c r="I10" s="469"/>
      <c r="J10" s="469"/>
      <c r="K10" s="469"/>
      <c r="L10" s="469"/>
      <c r="M10" s="469"/>
    </row>
    <row r="11" spans="1:13" s="1564" customFormat="1" ht="15" customHeight="1">
      <c r="A11" s="1562">
        <v>2019</v>
      </c>
      <c r="B11" s="1563">
        <v>10108355</v>
      </c>
      <c r="C11" s="30">
        <v>10800539.393999999</v>
      </c>
      <c r="D11" s="30">
        <v>3703253.86</v>
      </c>
      <c r="E11" s="31">
        <v>989844</v>
      </c>
      <c r="F11" s="469"/>
      <c r="G11" s="469"/>
      <c r="H11" s="469"/>
      <c r="I11" s="469"/>
      <c r="J11" s="469"/>
      <c r="K11" s="469"/>
      <c r="L11" s="469"/>
      <c r="M11" s="469"/>
    </row>
    <row r="12" spans="1:13" s="1564" customFormat="1" ht="15" customHeight="1">
      <c r="A12" s="1562">
        <v>2020</v>
      </c>
      <c r="B12" s="1563">
        <v>10877032</v>
      </c>
      <c r="C12" s="30">
        <v>12913476</v>
      </c>
      <c r="D12" s="30">
        <v>5553591</v>
      </c>
      <c r="E12" s="31">
        <v>1084670.2050000001</v>
      </c>
      <c r="F12" s="469"/>
      <c r="G12" s="469"/>
      <c r="H12" s="469"/>
      <c r="I12" s="469"/>
      <c r="J12" s="469"/>
      <c r="K12" s="469"/>
      <c r="L12" s="469"/>
      <c r="M12" s="469"/>
    </row>
    <row r="13" spans="1:13" s="1564" customFormat="1" ht="15" customHeight="1">
      <c r="A13" s="1562">
        <v>2021</v>
      </c>
      <c r="B13" s="1563">
        <v>10859848</v>
      </c>
      <c r="C13" s="30">
        <v>13070066.257999999</v>
      </c>
      <c r="D13" s="30">
        <v>6911634.6919999998</v>
      </c>
      <c r="E13" s="31">
        <v>1340339.9100000001</v>
      </c>
      <c r="F13" s="469"/>
      <c r="G13" s="469"/>
      <c r="H13" s="469"/>
      <c r="I13" s="469"/>
      <c r="J13" s="469"/>
      <c r="K13" s="469"/>
      <c r="L13" s="469"/>
      <c r="M13" s="469"/>
    </row>
    <row r="14" spans="1:13" s="1569" customFormat="1" ht="15" customHeight="1">
      <c r="A14" s="1565"/>
      <c r="B14" s="1566"/>
      <c r="C14" s="1567"/>
      <c r="D14" s="1567"/>
      <c r="E14" s="1568"/>
      <c r="F14" s="471"/>
      <c r="G14" s="471"/>
      <c r="H14" s="471"/>
      <c r="I14" s="471"/>
      <c r="J14" s="471"/>
      <c r="K14" s="471"/>
      <c r="L14" s="471"/>
      <c r="M14" s="471"/>
    </row>
    <row r="15" spans="1:13" s="1569" customFormat="1" ht="15" customHeight="1">
      <c r="A15" s="1562">
        <v>2021</v>
      </c>
      <c r="B15" s="1566"/>
      <c r="C15" s="1567"/>
      <c r="D15" s="1567"/>
      <c r="E15" s="1568"/>
      <c r="F15" s="471"/>
      <c r="G15" s="471"/>
      <c r="H15" s="471"/>
      <c r="I15" s="471"/>
      <c r="J15" s="471"/>
      <c r="K15" s="471"/>
      <c r="L15" s="471"/>
      <c r="M15" s="471"/>
    </row>
    <row r="16" spans="1:13" s="1569" customFormat="1" ht="15" customHeight="1">
      <c r="A16" s="1570" t="s">
        <v>646</v>
      </c>
      <c r="B16" s="1566">
        <v>10887792</v>
      </c>
      <c r="C16" s="1567">
        <v>12599073</v>
      </c>
      <c r="D16" s="1567">
        <v>5911748.1789999995</v>
      </c>
      <c r="E16" s="1568">
        <v>298902.05000000075</v>
      </c>
      <c r="F16" s="471"/>
      <c r="G16" s="471"/>
      <c r="H16" s="471"/>
      <c r="I16" s="471"/>
      <c r="J16" s="471"/>
      <c r="K16" s="471"/>
      <c r="L16" s="471"/>
      <c r="M16" s="471"/>
    </row>
    <row r="17" spans="1:13" s="1569" customFormat="1" ht="15" customHeight="1">
      <c r="A17" s="1570" t="s">
        <v>647</v>
      </c>
      <c r="B17" s="1566">
        <v>10886825</v>
      </c>
      <c r="C17" s="1567">
        <v>12767837</v>
      </c>
      <c r="D17" s="1567">
        <v>6304613</v>
      </c>
      <c r="E17" s="1568">
        <v>330714.86999999918</v>
      </c>
      <c r="F17" s="471"/>
      <c r="G17" s="471"/>
      <c r="H17" s="471"/>
      <c r="I17" s="471"/>
      <c r="J17" s="471"/>
      <c r="K17" s="471"/>
      <c r="L17" s="471"/>
      <c r="M17" s="471"/>
    </row>
    <row r="18" spans="1:13" s="1569" customFormat="1" ht="15" customHeight="1">
      <c r="A18" s="1570" t="s">
        <v>648</v>
      </c>
      <c r="B18" s="1566">
        <v>10897324</v>
      </c>
      <c r="C18" s="1567">
        <v>13088947.514</v>
      </c>
      <c r="D18" s="1567">
        <v>6640967.6100000003</v>
      </c>
      <c r="E18" s="1568">
        <v>329300.94999999925</v>
      </c>
      <c r="F18" s="471"/>
      <c r="G18" s="471"/>
      <c r="H18" s="471"/>
      <c r="I18" s="471"/>
      <c r="J18" s="471"/>
      <c r="K18" s="471"/>
      <c r="L18" s="471"/>
      <c r="M18" s="471"/>
    </row>
    <row r="19" spans="1:13" s="1569" customFormat="1" ht="15" customHeight="1">
      <c r="A19" s="1570" t="s">
        <v>649</v>
      </c>
      <c r="B19" s="1566">
        <v>10859848</v>
      </c>
      <c r="C19" s="1567">
        <v>13070066.257999999</v>
      </c>
      <c r="D19" s="1567">
        <v>6911634.6919999998</v>
      </c>
      <c r="E19" s="1568">
        <v>381422.04000000097</v>
      </c>
      <c r="F19" s="471"/>
      <c r="G19" s="471"/>
      <c r="H19" s="471"/>
      <c r="I19" s="471"/>
      <c r="J19" s="471"/>
      <c r="K19" s="471"/>
      <c r="L19" s="471"/>
      <c r="M19" s="471"/>
    </row>
    <row r="20" spans="1:13" s="1569" customFormat="1" ht="15" customHeight="1">
      <c r="A20" s="1565"/>
      <c r="B20" s="1566"/>
      <c r="C20" s="1567"/>
      <c r="D20" s="1567"/>
      <c r="E20" s="1568"/>
      <c r="F20" s="471"/>
      <c r="G20" s="471"/>
      <c r="H20" s="471"/>
      <c r="I20" s="471"/>
      <c r="J20" s="471"/>
      <c r="K20" s="471"/>
      <c r="L20" s="471"/>
      <c r="M20" s="471"/>
    </row>
    <row r="21" spans="1:13" s="1569" customFormat="1" ht="15" customHeight="1">
      <c r="A21" s="1562">
        <v>2022</v>
      </c>
      <c r="B21" s="1566"/>
      <c r="C21" s="1567"/>
      <c r="D21" s="1567"/>
      <c r="E21" s="1568"/>
      <c r="F21" s="471"/>
      <c r="G21" s="471"/>
      <c r="H21" s="471"/>
      <c r="I21" s="471"/>
      <c r="J21" s="471"/>
      <c r="K21" s="471"/>
      <c r="L21" s="471"/>
      <c r="M21" s="471"/>
    </row>
    <row r="22" spans="1:13" s="1569" customFormat="1" ht="15" customHeight="1">
      <c r="A22" s="1570" t="s">
        <v>646</v>
      </c>
      <c r="B22" s="1566">
        <v>10861599</v>
      </c>
      <c r="C22" s="1567">
        <v>12979534.184</v>
      </c>
      <c r="D22" s="1567">
        <v>7203320.1639999999</v>
      </c>
      <c r="E22" s="1568">
        <f>E27+E28+E29</f>
        <v>383491.64000000048</v>
      </c>
      <c r="F22" s="471"/>
      <c r="G22" s="471"/>
      <c r="H22" s="471"/>
      <c r="I22" s="471"/>
      <c r="J22" s="471"/>
      <c r="K22" s="471"/>
      <c r="L22" s="471"/>
      <c r="M22" s="471"/>
    </row>
    <row r="23" spans="1:13" s="1569" customFormat="1" ht="15" customHeight="1">
      <c r="A23" s="1570" t="s">
        <v>647</v>
      </c>
      <c r="B23" s="1566">
        <v>10868240</v>
      </c>
      <c r="C23" s="1567">
        <v>13384481.885</v>
      </c>
      <c r="D23" s="1567">
        <v>7246563.8509999998</v>
      </c>
      <c r="E23" s="1568">
        <v>427710.48999999836</v>
      </c>
      <c r="F23" s="471"/>
      <c r="G23" s="471"/>
      <c r="H23" s="471"/>
      <c r="I23" s="471"/>
      <c r="J23" s="471"/>
      <c r="K23" s="471"/>
      <c r="L23" s="471"/>
      <c r="M23" s="471"/>
    </row>
    <row r="24" spans="1:13" s="1569" customFormat="1" ht="15" customHeight="1">
      <c r="A24" s="1570" t="s">
        <v>648</v>
      </c>
      <c r="B24" s="1566">
        <v>10908545</v>
      </c>
      <c r="C24" s="1567">
        <v>14104122.263</v>
      </c>
      <c r="D24" s="1567">
        <v>7628403.2800000003</v>
      </c>
      <c r="E24" s="1568">
        <v>141009.90000000037</v>
      </c>
      <c r="F24" s="471"/>
      <c r="G24" s="471"/>
      <c r="H24" s="471"/>
      <c r="I24" s="471"/>
      <c r="J24" s="471"/>
      <c r="K24" s="471"/>
      <c r="L24" s="471"/>
      <c r="M24" s="471"/>
    </row>
    <row r="25" spans="1:13" s="1569" customFormat="1" ht="15" customHeight="1">
      <c r="A25" s="1565"/>
      <c r="B25" s="1566"/>
      <c r="C25" s="1567"/>
      <c r="D25" s="1567"/>
      <c r="E25" s="1568"/>
      <c r="F25" s="471"/>
      <c r="G25" s="471"/>
      <c r="H25" s="471"/>
      <c r="I25" s="471"/>
      <c r="J25" s="471"/>
      <c r="K25" s="471"/>
      <c r="L25" s="471"/>
      <c r="M25" s="471"/>
    </row>
    <row r="26" spans="1:13" s="1569" customFormat="1" ht="15" customHeight="1">
      <c r="A26" s="1562">
        <v>2022</v>
      </c>
      <c r="B26" s="1566"/>
      <c r="C26" s="1567"/>
      <c r="D26" s="1567"/>
      <c r="E26" s="1568"/>
      <c r="F26" s="471"/>
      <c r="G26" s="471"/>
      <c r="H26" s="471"/>
      <c r="I26" s="471"/>
      <c r="J26" s="471"/>
      <c r="K26" s="471"/>
      <c r="L26" s="471"/>
      <c r="M26" s="471"/>
    </row>
    <row r="27" spans="1:13" s="1569" customFormat="1" ht="15" customHeight="1">
      <c r="A27" s="1570">
        <v>44562</v>
      </c>
      <c r="B27" s="1566">
        <v>10859800</v>
      </c>
      <c r="C27" s="1567">
        <v>13102320.141000001</v>
      </c>
      <c r="D27" s="1567">
        <v>6922202.0760000004</v>
      </c>
      <c r="E27" s="1568">
        <v>114901.6400000006</v>
      </c>
      <c r="F27" s="471"/>
      <c r="G27" s="471"/>
      <c r="H27" s="471"/>
      <c r="I27" s="471"/>
      <c r="J27" s="471"/>
      <c r="K27" s="471"/>
      <c r="L27" s="471"/>
      <c r="M27" s="471"/>
    </row>
    <row r="28" spans="1:13" s="1569" customFormat="1" ht="15" customHeight="1">
      <c r="A28" s="1570">
        <v>44593</v>
      </c>
      <c r="B28" s="1566">
        <v>10860395</v>
      </c>
      <c r="C28" s="1567">
        <v>13585181.391000001</v>
      </c>
      <c r="D28" s="1567">
        <v>7433932.0789999999</v>
      </c>
      <c r="E28" s="1568">
        <v>130730.41999999993</v>
      </c>
      <c r="F28" s="471"/>
      <c r="G28" s="471"/>
      <c r="H28" s="471"/>
      <c r="I28" s="471"/>
      <c r="J28" s="471"/>
      <c r="K28" s="471"/>
      <c r="L28" s="471"/>
      <c r="M28" s="471"/>
    </row>
    <row r="29" spans="1:13" s="1569" customFormat="1" ht="15" customHeight="1">
      <c r="A29" s="1570">
        <v>44621</v>
      </c>
      <c r="B29" s="1566">
        <v>10861599</v>
      </c>
      <c r="C29" s="1567">
        <v>12979534.184</v>
      </c>
      <c r="D29" s="1567">
        <v>7203320.1639999999</v>
      </c>
      <c r="E29" s="1568">
        <v>137859.57999999999</v>
      </c>
      <c r="F29" s="471"/>
      <c r="G29" s="471"/>
      <c r="H29" s="471"/>
      <c r="I29" s="471"/>
      <c r="J29" s="471"/>
      <c r="K29" s="471"/>
      <c r="L29" s="471"/>
      <c r="M29" s="471"/>
    </row>
    <row r="30" spans="1:13" s="1569" customFormat="1" ht="15" customHeight="1">
      <c r="A30" s="1570">
        <v>44652</v>
      </c>
      <c r="B30" s="1566">
        <v>10862620</v>
      </c>
      <c r="C30" s="1567">
        <v>12939496.991</v>
      </c>
      <c r="D30" s="1567">
        <v>7033182.6399999997</v>
      </c>
      <c r="E30" s="1568">
        <v>139988.94999999925</v>
      </c>
      <c r="F30" s="471"/>
      <c r="G30" s="471"/>
      <c r="H30" s="471"/>
      <c r="I30" s="471"/>
      <c r="J30" s="471"/>
      <c r="K30" s="471"/>
      <c r="L30" s="471"/>
      <c r="M30" s="471"/>
    </row>
    <row r="31" spans="1:13" s="1569" customFormat="1" ht="15" customHeight="1">
      <c r="A31" s="1570">
        <v>44682</v>
      </c>
      <c r="B31" s="1566">
        <v>10867312</v>
      </c>
      <c r="C31" s="1567">
        <v>12770728.716</v>
      </c>
      <c r="D31" s="1567">
        <v>6741131.227</v>
      </c>
      <c r="E31" s="1568">
        <v>138385.74000000022</v>
      </c>
      <c r="F31" s="471"/>
      <c r="G31" s="471"/>
      <c r="H31" s="471"/>
      <c r="I31" s="471"/>
      <c r="J31" s="471"/>
      <c r="K31" s="471"/>
      <c r="L31" s="471"/>
      <c r="M31" s="471"/>
    </row>
    <row r="32" spans="1:13" s="1569" customFormat="1" ht="15" customHeight="1">
      <c r="A32" s="1570">
        <v>44713</v>
      </c>
      <c r="B32" s="1566">
        <v>10868240</v>
      </c>
      <c r="C32" s="1567">
        <v>13384481.885</v>
      </c>
      <c r="D32" s="1567">
        <v>7246563.8509999998</v>
      </c>
      <c r="E32" s="1568">
        <v>149335.79999999888</v>
      </c>
      <c r="F32" s="471"/>
      <c r="G32" s="471"/>
      <c r="H32" s="471"/>
      <c r="I32" s="471"/>
      <c r="J32" s="471"/>
      <c r="K32" s="471"/>
      <c r="L32" s="471"/>
      <c r="M32" s="471"/>
    </row>
    <row r="33" spans="1:16" s="1569" customFormat="1" ht="15" customHeight="1">
      <c r="A33" s="1570">
        <v>44743</v>
      </c>
      <c r="B33" s="1566">
        <v>10884111</v>
      </c>
      <c r="C33" s="1567">
        <v>13664403.173</v>
      </c>
      <c r="D33" s="1567">
        <v>7412462.4230000004</v>
      </c>
      <c r="E33" s="1568">
        <v>141138.65000000037</v>
      </c>
      <c r="F33" s="471"/>
      <c r="G33" s="471"/>
      <c r="H33" s="471"/>
      <c r="I33" s="471"/>
      <c r="J33" s="471"/>
      <c r="K33" s="471"/>
      <c r="L33" s="471"/>
      <c r="M33" s="471"/>
    </row>
    <row r="34" spans="1:16" s="1569" customFormat="1" ht="15" customHeight="1">
      <c r="A34" s="1570">
        <v>44774</v>
      </c>
      <c r="B34" s="1566">
        <v>10899265</v>
      </c>
      <c r="C34" s="1567">
        <v>13970629.382999999</v>
      </c>
      <c r="D34" s="1567">
        <v>7606368.4759999998</v>
      </c>
      <c r="E34" s="1568">
        <v>144063.5</v>
      </c>
      <c r="F34" s="471"/>
      <c r="G34" s="471"/>
      <c r="H34" s="471"/>
      <c r="I34" s="471"/>
      <c r="J34" s="471"/>
      <c r="K34" s="471"/>
      <c r="L34" s="471"/>
      <c r="M34" s="471"/>
    </row>
    <row r="35" spans="1:16" s="1569" customFormat="1" ht="15" customHeight="1">
      <c r="A35" s="1570">
        <v>44805</v>
      </c>
      <c r="B35" s="1566">
        <v>10908545</v>
      </c>
      <c r="C35" s="1567">
        <v>14104122.263</v>
      </c>
      <c r="D35" s="1567">
        <v>7628403.2800000003</v>
      </c>
      <c r="E35" s="1568">
        <v>141009.90000000037</v>
      </c>
      <c r="F35" s="471"/>
      <c r="G35" s="471"/>
      <c r="H35" s="471"/>
      <c r="I35" s="471"/>
      <c r="J35" s="471"/>
      <c r="K35" s="471"/>
      <c r="L35" s="471"/>
      <c r="M35" s="471"/>
    </row>
    <row r="36" spans="1:16" s="1569" customFormat="1" ht="15" customHeight="1">
      <c r="A36" s="1570">
        <v>44835</v>
      </c>
      <c r="B36" s="1566">
        <v>10916598</v>
      </c>
      <c r="C36" s="1567">
        <v>14145823.130999999</v>
      </c>
      <c r="D36" s="1567">
        <v>7557602.8210000005</v>
      </c>
      <c r="E36" s="1568">
        <v>140649.28999999911</v>
      </c>
      <c r="F36" s="471"/>
      <c r="G36" s="471"/>
      <c r="H36" s="471"/>
      <c r="I36" s="471"/>
      <c r="J36" s="471"/>
      <c r="K36" s="471"/>
      <c r="L36" s="471"/>
      <c r="M36" s="471"/>
    </row>
    <row r="37" spans="1:16" s="1569" customFormat="1" ht="15" customHeight="1">
      <c r="A37" s="1570">
        <v>44866</v>
      </c>
      <c r="B37" s="1566">
        <v>10930001</v>
      </c>
      <c r="C37" s="1567">
        <v>14403065.955</v>
      </c>
      <c r="D37" s="1567">
        <v>7688768.5539999995</v>
      </c>
      <c r="E37" s="1568">
        <v>158732.76999999955</v>
      </c>
      <c r="F37" s="471"/>
      <c r="G37" s="471"/>
      <c r="H37" s="471"/>
      <c r="I37" s="471"/>
      <c r="J37" s="471"/>
      <c r="K37" s="471"/>
      <c r="L37" s="471"/>
      <c r="M37" s="471"/>
    </row>
    <row r="38" spans="1:16" s="1573" customFormat="1" ht="15" customHeight="1">
      <c r="A38" s="1905" t="s">
        <v>298</v>
      </c>
      <c r="B38" s="1571"/>
      <c r="C38" s="1571"/>
      <c r="D38" s="1571"/>
      <c r="E38" s="1572"/>
      <c r="F38" s="462"/>
      <c r="G38" s="462"/>
      <c r="H38" s="462"/>
      <c r="I38" s="462"/>
      <c r="J38" s="462"/>
      <c r="K38" s="462"/>
      <c r="L38" s="462"/>
      <c r="M38" s="462"/>
    </row>
    <row r="39" spans="1:16" s="1576" customFormat="1" ht="15" customHeight="1">
      <c r="A39" s="1724" t="s">
        <v>996</v>
      </c>
      <c r="B39" s="1574"/>
      <c r="C39" s="1575"/>
      <c r="D39" s="530"/>
      <c r="E39" s="530"/>
      <c r="F39" s="462"/>
      <c r="G39" s="462"/>
      <c r="H39" s="462"/>
      <c r="I39" s="462"/>
      <c r="J39" s="462"/>
      <c r="K39" s="462"/>
      <c r="L39" s="462"/>
      <c r="M39" s="462"/>
    </row>
    <row r="40" spans="1:16" s="1578" customFormat="1">
      <c r="A40" s="650"/>
      <c r="B40" s="650"/>
      <c r="C40" s="853"/>
      <c r="D40" s="1577"/>
      <c r="E40" s="1577"/>
      <c r="F40" s="462"/>
      <c r="G40" s="462"/>
      <c r="H40" s="462"/>
      <c r="I40" s="462"/>
      <c r="J40" s="462"/>
      <c r="K40" s="462"/>
      <c r="L40" s="462"/>
      <c r="M40" s="462"/>
    </row>
    <row r="41" spans="1:16" s="1578" customFormat="1">
      <c r="A41" s="650"/>
      <c r="B41" s="650"/>
      <c r="C41" s="650"/>
      <c r="D41" s="1577"/>
      <c r="E41" s="1577"/>
      <c r="F41" s="462"/>
      <c r="G41" s="462"/>
      <c r="H41" s="462"/>
      <c r="I41" s="462"/>
      <c r="J41" s="462"/>
      <c r="K41" s="462"/>
      <c r="L41" s="462"/>
      <c r="M41" s="462"/>
    </row>
    <row r="42" spans="1:16">
      <c r="A42" s="749"/>
      <c r="B42" s="749"/>
      <c r="C42" s="749"/>
      <c r="D42" s="550"/>
      <c r="E42" s="550"/>
    </row>
    <row r="43" spans="1:16">
      <c r="A43" s="650"/>
      <c r="B43" s="650"/>
      <c r="C43" s="650"/>
      <c r="D43" s="550"/>
      <c r="E43" s="550"/>
    </row>
    <row r="44" spans="1:16">
      <c r="A44" s="575"/>
      <c r="B44" s="575"/>
    </row>
    <row r="45" spans="1:16">
      <c r="A45" s="575"/>
      <c r="B45" s="575"/>
    </row>
    <row r="46" spans="1:16">
      <c r="A46" s="575"/>
      <c r="B46" s="575"/>
    </row>
    <row r="47" spans="1:16" s="575" customFormat="1">
      <c r="E47" s="531"/>
      <c r="F47" s="462"/>
      <c r="G47" s="462"/>
      <c r="H47" s="462"/>
      <c r="I47" s="462"/>
      <c r="J47" s="462"/>
      <c r="K47" s="462"/>
      <c r="L47" s="462"/>
      <c r="M47" s="462"/>
      <c r="N47" s="514"/>
      <c r="O47" s="514"/>
      <c r="P47" s="514"/>
    </row>
    <row r="48" spans="1:16" s="575" customFormat="1">
      <c r="E48" s="531"/>
      <c r="F48" s="462"/>
      <c r="G48" s="462"/>
      <c r="H48" s="462"/>
      <c r="I48" s="462"/>
      <c r="J48" s="462"/>
      <c r="K48" s="462"/>
      <c r="L48" s="462"/>
      <c r="M48" s="462"/>
      <c r="N48" s="514"/>
      <c r="O48" s="514"/>
      <c r="P48" s="514"/>
    </row>
    <row r="49" spans="5:16" s="575" customFormat="1">
      <c r="E49" s="531"/>
      <c r="F49" s="462"/>
      <c r="G49" s="462"/>
      <c r="H49" s="462"/>
      <c r="I49" s="462"/>
      <c r="J49" s="462"/>
      <c r="K49" s="462"/>
      <c r="L49" s="462"/>
      <c r="M49" s="462"/>
      <c r="N49" s="514"/>
      <c r="O49" s="514"/>
      <c r="P49" s="514"/>
    </row>
    <row r="50" spans="5:16" s="575" customFormat="1">
      <c r="E50" s="531"/>
      <c r="F50" s="462"/>
      <c r="G50" s="462"/>
      <c r="H50" s="462"/>
      <c r="I50" s="462"/>
      <c r="J50" s="462"/>
      <c r="K50" s="462"/>
      <c r="L50" s="462"/>
      <c r="M50" s="462"/>
      <c r="N50" s="514"/>
      <c r="O50" s="514"/>
      <c r="P50" s="514"/>
    </row>
    <row r="51" spans="5:16" s="575" customFormat="1">
      <c r="E51" s="531"/>
      <c r="F51" s="462"/>
      <c r="G51" s="462"/>
      <c r="H51" s="462"/>
      <c r="I51" s="462"/>
      <c r="J51" s="462"/>
      <c r="K51" s="462"/>
      <c r="L51" s="462"/>
      <c r="M51" s="462"/>
      <c r="N51" s="514"/>
      <c r="O51" s="514"/>
      <c r="P51" s="514"/>
    </row>
    <row r="52" spans="5:16" s="575" customFormat="1">
      <c r="E52" s="531"/>
      <c r="F52" s="462"/>
      <c r="G52" s="462"/>
      <c r="H52" s="462"/>
      <c r="I52" s="462"/>
      <c r="J52" s="462"/>
      <c r="K52" s="462"/>
      <c r="L52" s="462"/>
      <c r="M52" s="462"/>
      <c r="N52" s="514"/>
      <c r="O52" s="514"/>
      <c r="P52" s="514"/>
    </row>
    <row r="53" spans="5:16" s="575" customFormat="1">
      <c r="E53" s="531"/>
      <c r="F53" s="462"/>
      <c r="G53" s="462"/>
      <c r="H53" s="462"/>
      <c r="I53" s="462"/>
      <c r="J53" s="462"/>
      <c r="K53" s="462"/>
      <c r="L53" s="462"/>
      <c r="M53" s="462"/>
      <c r="N53" s="514"/>
      <c r="O53" s="514"/>
      <c r="P53" s="514"/>
    </row>
    <row r="54" spans="5:16" s="575" customFormat="1">
      <c r="E54" s="531"/>
      <c r="F54" s="462"/>
      <c r="G54" s="462"/>
      <c r="H54" s="462"/>
      <c r="I54" s="462"/>
      <c r="J54" s="462"/>
      <c r="K54" s="462"/>
      <c r="L54" s="462"/>
      <c r="M54" s="462"/>
      <c r="N54" s="514"/>
      <c r="O54" s="514"/>
      <c r="P54" s="514"/>
    </row>
    <row r="55" spans="5:16" s="575" customFormat="1">
      <c r="E55" s="531"/>
      <c r="F55" s="462"/>
      <c r="G55" s="462"/>
      <c r="H55" s="462"/>
      <c r="I55" s="462"/>
      <c r="J55" s="462"/>
      <c r="K55" s="462"/>
      <c r="L55" s="462"/>
      <c r="M55" s="462"/>
      <c r="N55" s="514"/>
      <c r="O55" s="514"/>
      <c r="P55" s="514"/>
    </row>
  </sheetData>
  <mergeCells count="4">
    <mergeCell ref="A2:E2"/>
    <mergeCell ref="A4:E4"/>
    <mergeCell ref="A6:E6"/>
    <mergeCell ref="C9:D9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64"/>
  <sheetViews>
    <sheetView showWhiteSpace="0" view="pageBreakPreview" topLeftCell="A41" zoomScale="60" zoomScaleNormal="60" workbookViewId="0">
      <selection activeCell="A64" sqref="A64"/>
    </sheetView>
  </sheetViews>
  <sheetFormatPr defaultColWidth="7.5703125" defaultRowHeight="15"/>
  <cols>
    <col min="1" max="1" width="59" style="1009" customWidth="1"/>
    <col min="2" max="7" width="18.7109375" style="1009" customWidth="1"/>
    <col min="8" max="16384" width="7.5703125" style="1009"/>
  </cols>
  <sheetData>
    <row r="1" spans="1:10" s="1579" customFormat="1" ht="19.5" thickBot="1">
      <c r="A1" s="2052" t="s">
        <v>915</v>
      </c>
      <c r="B1" s="2052"/>
      <c r="C1" s="2052"/>
      <c r="D1" s="2052"/>
      <c r="E1" s="2052"/>
      <c r="F1" s="2052"/>
      <c r="G1" s="2052"/>
    </row>
    <row r="2" spans="1:10" s="1580" customFormat="1" ht="21">
      <c r="A2" s="1557"/>
      <c r="C2" s="1556"/>
      <c r="D2" s="1556"/>
      <c r="E2" s="1556"/>
      <c r="F2" s="1556"/>
      <c r="G2" s="1944"/>
    </row>
    <row r="3" spans="1:10" s="1580" customFormat="1" ht="21">
      <c r="A3" s="2036" t="s">
        <v>923</v>
      </c>
      <c r="B3" s="2036"/>
      <c r="C3" s="2036"/>
      <c r="D3" s="2036"/>
      <c r="E3" s="2036"/>
      <c r="F3" s="2036"/>
      <c r="G3" s="2036"/>
    </row>
    <row r="4" spans="1:10" s="1580" customFormat="1" ht="21">
      <c r="A4" s="1944"/>
      <c r="B4" s="1925"/>
      <c r="C4" s="1925"/>
      <c r="D4" s="1925"/>
      <c r="E4" s="1925"/>
      <c r="F4" s="1925"/>
      <c r="G4" s="1944"/>
    </row>
    <row r="5" spans="1:10" s="1580" customFormat="1" ht="21">
      <c r="A5" s="2209" t="s">
        <v>1130</v>
      </c>
      <c r="B5" s="2209"/>
      <c r="C5" s="2209"/>
      <c r="D5" s="2209"/>
      <c r="E5" s="2209"/>
      <c r="F5" s="2209"/>
      <c r="G5" s="2209"/>
    </row>
    <row r="6" spans="1:10" s="1583" customFormat="1" ht="18.75">
      <c r="A6" s="1581"/>
      <c r="B6" s="1582"/>
      <c r="C6" s="1582"/>
      <c r="D6" s="1582"/>
      <c r="E6" s="1582"/>
      <c r="F6" s="1582"/>
      <c r="G6" s="1582"/>
    </row>
    <row r="7" spans="1:10" ht="15.75">
      <c r="A7" s="1584" t="s">
        <v>929</v>
      </c>
      <c r="B7" s="1585"/>
      <c r="C7" s="1585"/>
      <c r="D7" s="1586"/>
      <c r="E7" s="1585"/>
      <c r="F7" s="1585"/>
      <c r="G7" s="1586"/>
    </row>
    <row r="8" spans="1:10" s="1587" customFormat="1" ht="15" customHeight="1">
      <c r="A8" s="2210"/>
      <c r="B8" s="2212" t="s">
        <v>930</v>
      </c>
      <c r="C8" s="2213"/>
      <c r="D8" s="2214"/>
      <c r="E8" s="2212" t="s">
        <v>931</v>
      </c>
      <c r="F8" s="2213"/>
      <c r="G8" s="2214"/>
    </row>
    <row r="9" spans="1:10" s="1587" customFormat="1" ht="47.25">
      <c r="A9" s="2211"/>
      <c r="B9" s="1588" t="s">
        <v>932</v>
      </c>
      <c r="C9" s="1588" t="s">
        <v>933</v>
      </c>
      <c r="D9" s="1588" t="s">
        <v>928</v>
      </c>
      <c r="E9" s="1588" t="s">
        <v>932</v>
      </c>
      <c r="F9" s="1588" t="s">
        <v>933</v>
      </c>
      <c r="G9" s="1588" t="s">
        <v>928</v>
      </c>
    </row>
    <row r="10" spans="1:10" s="1592" customFormat="1" ht="21" customHeight="1">
      <c r="A10" s="1589" t="s">
        <v>934</v>
      </c>
      <c r="B10" s="1590">
        <v>1158532</v>
      </c>
      <c r="C10" s="1590">
        <v>4454259</v>
      </c>
      <c r="D10" s="1590">
        <v>1118830167</v>
      </c>
      <c r="E10" s="1590">
        <v>920303</v>
      </c>
      <c r="F10" s="1590">
        <v>3569639</v>
      </c>
      <c r="G10" s="1591">
        <v>2320798035</v>
      </c>
    </row>
    <row r="11" spans="1:10" s="1597" customFormat="1" ht="15" customHeight="1">
      <c r="A11" s="1593" t="s">
        <v>935</v>
      </c>
      <c r="B11" s="1594"/>
      <c r="C11" s="1595"/>
      <c r="D11" s="1595"/>
      <c r="E11" s="1594"/>
      <c r="F11" s="1595"/>
      <c r="G11" s="1596"/>
    </row>
    <row r="12" spans="1:10" s="1601" customFormat="1" ht="15" customHeight="1">
      <c r="A12" s="1598" t="s">
        <v>936</v>
      </c>
      <c r="B12" s="1599">
        <v>1111633</v>
      </c>
      <c r="C12" s="1599">
        <v>4299821</v>
      </c>
      <c r="D12" s="1599">
        <v>1099170079</v>
      </c>
      <c r="E12" s="1599">
        <v>876236</v>
      </c>
      <c r="F12" s="1599">
        <v>3434464</v>
      </c>
      <c r="G12" s="1600">
        <v>2279360782</v>
      </c>
    </row>
    <row r="13" spans="1:10" s="1597" customFormat="1" ht="15" customHeight="1">
      <c r="A13" s="1593" t="s">
        <v>937</v>
      </c>
      <c r="B13" s="1594">
        <v>380261</v>
      </c>
      <c r="C13" s="1595">
        <v>3259698</v>
      </c>
      <c r="D13" s="1595">
        <v>105534669</v>
      </c>
      <c r="E13" s="1594">
        <v>339480</v>
      </c>
      <c r="F13" s="1595">
        <v>2672776</v>
      </c>
      <c r="G13" s="1596">
        <v>85208270</v>
      </c>
    </row>
    <row r="14" spans="1:10" s="1597" customFormat="1" ht="15" customHeight="1">
      <c r="A14" s="1593" t="s">
        <v>938</v>
      </c>
      <c r="B14" s="1594">
        <v>8573</v>
      </c>
      <c r="C14" s="1595">
        <v>65783</v>
      </c>
      <c r="D14" s="1595">
        <v>2175249</v>
      </c>
      <c r="E14" s="1594">
        <v>9180</v>
      </c>
      <c r="F14" s="1595">
        <v>61460</v>
      </c>
      <c r="G14" s="1596">
        <v>1950977</v>
      </c>
    </row>
    <row r="15" spans="1:10" s="1597" customFormat="1" ht="15" customHeight="1">
      <c r="A15" s="1593" t="s">
        <v>939</v>
      </c>
      <c r="B15" s="1594">
        <v>16277</v>
      </c>
      <c r="C15" s="1594">
        <v>16307</v>
      </c>
      <c r="D15" s="1594">
        <v>43925488</v>
      </c>
      <c r="E15" s="1594">
        <v>14386</v>
      </c>
      <c r="F15" s="1594">
        <v>14428</v>
      </c>
      <c r="G15" s="1602">
        <v>36489312</v>
      </c>
      <c r="J15" s="1603"/>
    </row>
    <row r="16" spans="1:10" s="1597" customFormat="1" ht="15" customHeight="1">
      <c r="A16" s="1593" t="s">
        <v>940</v>
      </c>
      <c r="B16" s="1594">
        <v>29463</v>
      </c>
      <c r="C16" s="1594">
        <v>50100</v>
      </c>
      <c r="D16" s="1594">
        <v>53973593</v>
      </c>
      <c r="E16" s="1594">
        <v>28001</v>
      </c>
      <c r="F16" s="1594">
        <v>48666</v>
      </c>
      <c r="G16" s="1602">
        <v>50983013</v>
      </c>
    </row>
    <row r="17" spans="1:7" s="1597" customFormat="1" ht="15" customHeight="1">
      <c r="A17" s="1593" t="s">
        <v>941</v>
      </c>
      <c r="B17" s="1594">
        <v>36585</v>
      </c>
      <c r="C17" s="1594">
        <v>39008</v>
      </c>
      <c r="D17" s="1594">
        <v>4923954</v>
      </c>
      <c r="E17" s="1594">
        <v>38317</v>
      </c>
      <c r="F17" s="1594">
        <v>38538</v>
      </c>
      <c r="G17" s="1602">
        <v>4948828</v>
      </c>
    </row>
    <row r="18" spans="1:7" s="1597" customFormat="1" ht="15" customHeight="1">
      <c r="A18" s="1593" t="s">
        <v>942</v>
      </c>
      <c r="B18" s="1594">
        <v>57</v>
      </c>
      <c r="C18" s="1594">
        <v>59</v>
      </c>
      <c r="D18" s="1594">
        <v>5758</v>
      </c>
      <c r="E18" s="1594">
        <v>87</v>
      </c>
      <c r="F18" s="1594">
        <v>87</v>
      </c>
      <c r="G18" s="1602">
        <v>10298</v>
      </c>
    </row>
    <row r="19" spans="1:7" s="1601" customFormat="1" ht="15" customHeight="1">
      <c r="A19" s="1593" t="s">
        <v>943</v>
      </c>
      <c r="B19" s="1594">
        <v>420796</v>
      </c>
      <c r="C19" s="1594">
        <v>609098</v>
      </c>
      <c r="D19" s="1594">
        <v>699062365</v>
      </c>
      <c r="E19" s="1594">
        <v>386525</v>
      </c>
      <c r="F19" s="1594">
        <v>528289</v>
      </c>
      <c r="G19" s="1602">
        <v>2037276194</v>
      </c>
    </row>
    <row r="20" spans="1:7" s="1597" customFormat="1" ht="15" customHeight="1">
      <c r="A20" s="1593" t="s">
        <v>944</v>
      </c>
      <c r="B20" s="1594">
        <v>219621</v>
      </c>
      <c r="C20" s="1594">
        <v>259768</v>
      </c>
      <c r="D20" s="1594">
        <v>189569003</v>
      </c>
      <c r="E20" s="1594">
        <v>60260</v>
      </c>
      <c r="F20" s="1594">
        <v>70220</v>
      </c>
      <c r="G20" s="1602">
        <v>62493890</v>
      </c>
    </row>
    <row r="21" spans="1:7" s="1597" customFormat="1" ht="15" customHeight="1">
      <c r="A21" s="1593" t="s">
        <v>935</v>
      </c>
      <c r="B21" s="1594"/>
      <c r="C21" s="1594"/>
      <c r="D21" s="1594"/>
      <c r="E21" s="1594"/>
      <c r="F21" s="1594"/>
      <c r="G21" s="1602"/>
    </row>
    <row r="22" spans="1:7" s="1597" customFormat="1" ht="15" customHeight="1">
      <c r="A22" s="1598" t="s">
        <v>945</v>
      </c>
      <c r="B22" s="1599">
        <v>44525</v>
      </c>
      <c r="C22" s="1599">
        <v>151644</v>
      </c>
      <c r="D22" s="1599">
        <v>19280524</v>
      </c>
      <c r="E22" s="1599">
        <v>39061</v>
      </c>
      <c r="F22" s="1599">
        <v>129965</v>
      </c>
      <c r="G22" s="1600">
        <v>40222865</v>
      </c>
    </row>
    <row r="23" spans="1:7" s="1597" customFormat="1" ht="15" customHeight="1">
      <c r="A23" s="1593" t="s">
        <v>937</v>
      </c>
      <c r="B23" s="1594">
        <v>15886</v>
      </c>
      <c r="C23" s="1594">
        <v>112375</v>
      </c>
      <c r="D23" s="1594">
        <v>3536229</v>
      </c>
      <c r="E23" s="1594">
        <v>13178</v>
      </c>
      <c r="F23" s="1594">
        <v>94290</v>
      </c>
      <c r="G23" s="1602">
        <v>2783885</v>
      </c>
    </row>
    <row r="24" spans="1:7" s="1601" customFormat="1" ht="15" customHeight="1">
      <c r="A24" s="1593" t="s">
        <v>938</v>
      </c>
      <c r="B24" s="1594">
        <v>177</v>
      </c>
      <c r="C24" s="1594">
        <v>970</v>
      </c>
      <c r="D24" s="1594">
        <v>39248</v>
      </c>
      <c r="E24" s="1594">
        <v>203</v>
      </c>
      <c r="F24" s="1594">
        <v>687</v>
      </c>
      <c r="G24" s="1602">
        <v>40672</v>
      </c>
    </row>
    <row r="25" spans="1:7" s="1597" customFormat="1" ht="15" customHeight="1">
      <c r="A25" s="1593" t="s">
        <v>939</v>
      </c>
      <c r="B25" s="1594">
        <v>1607</v>
      </c>
      <c r="C25" s="1594">
        <v>1611</v>
      </c>
      <c r="D25" s="1594">
        <v>1369664</v>
      </c>
      <c r="E25" s="1594">
        <v>1362</v>
      </c>
      <c r="F25" s="1594">
        <v>1365</v>
      </c>
      <c r="G25" s="1602">
        <v>989716</v>
      </c>
    </row>
    <row r="26" spans="1:7" s="1601" customFormat="1" ht="15" customHeight="1">
      <c r="A26" s="1593" t="s">
        <v>940</v>
      </c>
      <c r="B26" s="1594">
        <v>2641</v>
      </c>
      <c r="C26" s="1594">
        <v>5029</v>
      </c>
      <c r="D26" s="1594">
        <v>1801405</v>
      </c>
      <c r="E26" s="1594">
        <v>2416</v>
      </c>
      <c r="F26" s="1594">
        <v>4601</v>
      </c>
      <c r="G26" s="1602">
        <v>1538837</v>
      </c>
    </row>
    <row r="27" spans="1:7" s="1597" customFormat="1" ht="15" customHeight="1">
      <c r="A27" s="1593" t="s">
        <v>941</v>
      </c>
      <c r="B27" s="1594">
        <v>94</v>
      </c>
      <c r="C27" s="1594">
        <v>95</v>
      </c>
      <c r="D27" s="1594">
        <v>3365</v>
      </c>
      <c r="E27" s="1594">
        <v>57</v>
      </c>
      <c r="F27" s="1594">
        <v>57</v>
      </c>
      <c r="G27" s="1602">
        <v>1648</v>
      </c>
    </row>
    <row r="28" spans="1:7" s="1601" customFormat="1" ht="15" customHeight="1">
      <c r="A28" s="1593" t="s">
        <v>942</v>
      </c>
      <c r="B28" s="1594">
        <v>0</v>
      </c>
      <c r="C28" s="1594">
        <v>0</v>
      </c>
      <c r="D28" s="1594">
        <v>0</v>
      </c>
      <c r="E28" s="1594">
        <v>1</v>
      </c>
      <c r="F28" s="1594">
        <v>1</v>
      </c>
      <c r="G28" s="1602">
        <v>7</v>
      </c>
    </row>
    <row r="29" spans="1:7" s="1597" customFormat="1" ht="15" customHeight="1">
      <c r="A29" s="1593" t="s">
        <v>943</v>
      </c>
      <c r="B29" s="1594">
        <v>16224</v>
      </c>
      <c r="C29" s="1594">
        <v>21799</v>
      </c>
      <c r="D29" s="1594">
        <v>9825954</v>
      </c>
      <c r="E29" s="1594">
        <v>18838</v>
      </c>
      <c r="F29" s="1594">
        <v>25541</v>
      </c>
      <c r="G29" s="1602">
        <v>33503072</v>
      </c>
    </row>
    <row r="30" spans="1:7" s="1597" customFormat="1" ht="15" customHeight="1">
      <c r="A30" s="1593" t="s">
        <v>944</v>
      </c>
      <c r="B30" s="1594">
        <v>7896</v>
      </c>
      <c r="C30" s="1594">
        <v>9765</v>
      </c>
      <c r="D30" s="1594">
        <v>2704659</v>
      </c>
      <c r="E30" s="1594">
        <v>3006</v>
      </c>
      <c r="F30" s="1594">
        <v>3423</v>
      </c>
      <c r="G30" s="1602">
        <v>1365028</v>
      </c>
    </row>
    <row r="31" spans="1:7" s="1597" customFormat="1" ht="15" customHeight="1">
      <c r="A31" s="1593" t="s">
        <v>935</v>
      </c>
      <c r="B31" s="1594"/>
      <c r="C31" s="1594"/>
      <c r="D31" s="1594"/>
      <c r="E31" s="1594"/>
      <c r="F31" s="1594"/>
      <c r="G31" s="1602"/>
    </row>
    <row r="32" spans="1:7" s="1597" customFormat="1" ht="15" customHeight="1">
      <c r="A32" s="1598" t="s">
        <v>946</v>
      </c>
      <c r="B32" s="1599">
        <v>2374</v>
      </c>
      <c r="C32" s="1599">
        <v>2794</v>
      </c>
      <c r="D32" s="1599">
        <v>379564</v>
      </c>
      <c r="E32" s="1599">
        <v>5006</v>
      </c>
      <c r="F32" s="1599">
        <v>5210</v>
      </c>
      <c r="G32" s="1600">
        <v>1214388</v>
      </c>
    </row>
    <row r="33" spans="1:7" s="1597" customFormat="1" ht="15" customHeight="1">
      <c r="A33" s="1593" t="s">
        <v>947</v>
      </c>
      <c r="B33" s="1594">
        <v>1102</v>
      </c>
      <c r="C33" s="1594">
        <v>1262</v>
      </c>
      <c r="D33" s="1594">
        <v>278209</v>
      </c>
      <c r="E33" s="1594">
        <v>4674</v>
      </c>
      <c r="F33" s="1594">
        <v>4769</v>
      </c>
      <c r="G33" s="1602">
        <v>1189324</v>
      </c>
    </row>
    <row r="34" spans="1:7" s="1601" customFormat="1" ht="15" customHeight="1">
      <c r="A34" s="1593" t="s">
        <v>938</v>
      </c>
      <c r="B34" s="1594">
        <v>39</v>
      </c>
      <c r="C34" s="1594">
        <v>39</v>
      </c>
      <c r="D34" s="1594">
        <v>2356</v>
      </c>
      <c r="E34" s="1594">
        <v>19</v>
      </c>
      <c r="F34" s="1594">
        <v>22</v>
      </c>
      <c r="G34" s="1602">
        <v>2026</v>
      </c>
    </row>
    <row r="35" spans="1:7" s="1597" customFormat="1" ht="15" customHeight="1">
      <c r="A35" s="1593" t="s">
        <v>939</v>
      </c>
      <c r="B35" s="1594">
        <v>310</v>
      </c>
      <c r="C35" s="1594">
        <v>313</v>
      </c>
      <c r="D35" s="1594">
        <v>9700</v>
      </c>
      <c r="E35" s="1594">
        <v>157</v>
      </c>
      <c r="F35" s="1594">
        <v>157</v>
      </c>
      <c r="G35" s="1602">
        <v>15636</v>
      </c>
    </row>
    <row r="36" spans="1:7" s="1601" customFormat="1" ht="15" customHeight="1">
      <c r="A36" s="1593" t="s">
        <v>940</v>
      </c>
      <c r="B36" s="1594">
        <v>202</v>
      </c>
      <c r="C36" s="1594">
        <v>359</v>
      </c>
      <c r="D36" s="1594">
        <v>11284</v>
      </c>
      <c r="E36" s="1594">
        <v>137</v>
      </c>
      <c r="F36" s="1594">
        <v>243</v>
      </c>
      <c r="G36" s="1602">
        <v>7090</v>
      </c>
    </row>
    <row r="37" spans="1:7" s="1597" customFormat="1" ht="15" customHeight="1">
      <c r="A37" s="1593" t="s">
        <v>941</v>
      </c>
      <c r="B37" s="1594">
        <v>45</v>
      </c>
      <c r="C37" s="1594">
        <v>45</v>
      </c>
      <c r="D37" s="1594">
        <v>273</v>
      </c>
      <c r="E37" s="1594">
        <v>18</v>
      </c>
      <c r="F37" s="1594">
        <v>18</v>
      </c>
      <c r="G37" s="1602">
        <v>309</v>
      </c>
    </row>
    <row r="38" spans="1:7" s="1601" customFormat="1" ht="15" customHeight="1">
      <c r="A38" s="1593" t="s">
        <v>942</v>
      </c>
      <c r="B38" s="1594">
        <v>676</v>
      </c>
      <c r="C38" s="1594">
        <v>776</v>
      </c>
      <c r="D38" s="1594">
        <v>77742</v>
      </c>
      <c r="E38" s="1594">
        <v>1</v>
      </c>
      <c r="F38" s="1594">
        <v>1</v>
      </c>
      <c r="G38" s="1602">
        <v>3</v>
      </c>
    </row>
    <row r="39" spans="1:7">
      <c r="A39" s="1604"/>
      <c r="B39" s="1605"/>
      <c r="C39" s="1605"/>
      <c r="D39" s="1605"/>
      <c r="E39" s="1605"/>
      <c r="F39" s="1605"/>
      <c r="G39" s="1606"/>
    </row>
    <row r="41" spans="1:7" s="1611" customFormat="1" ht="15.75">
      <c r="A41" s="1607"/>
      <c r="B41" s="1608"/>
      <c r="C41" s="1609"/>
      <c r="D41" s="1609"/>
      <c r="E41" s="1609"/>
      <c r="F41" s="1609"/>
      <c r="G41" s="1610"/>
    </row>
    <row r="42" spans="1:7" ht="15" customHeight="1">
      <c r="A42" s="978" t="s">
        <v>948</v>
      </c>
      <c r="B42" s="1612">
        <v>2647</v>
      </c>
      <c r="C42" s="1613">
        <v>3386</v>
      </c>
      <c r="D42" s="1613">
        <v>23218974</v>
      </c>
      <c r="E42" s="1613">
        <v>6376</v>
      </c>
      <c r="F42" s="1613">
        <v>8267</v>
      </c>
      <c r="G42" s="1614">
        <v>54091699</v>
      </c>
    </row>
    <row r="43" spans="1:7" ht="15" customHeight="1">
      <c r="A43" s="565" t="s">
        <v>935</v>
      </c>
      <c r="B43" s="1615"/>
      <c r="C43" s="1616"/>
      <c r="D43" s="1616"/>
      <c r="E43" s="1616"/>
      <c r="F43" s="1616"/>
      <c r="G43" s="1617"/>
    </row>
    <row r="44" spans="1:7" ht="15" customHeight="1">
      <c r="A44" s="978" t="s">
        <v>936</v>
      </c>
      <c r="B44" s="1612">
        <v>2589</v>
      </c>
      <c r="C44" s="1613">
        <v>2657</v>
      </c>
      <c r="D44" s="1613">
        <v>22436341</v>
      </c>
      <c r="E44" s="1613">
        <v>5933</v>
      </c>
      <c r="F44" s="1613">
        <v>6427</v>
      </c>
      <c r="G44" s="1614">
        <v>51810948</v>
      </c>
    </row>
    <row r="45" spans="1:7" ht="15" customHeight="1">
      <c r="A45" s="1618" t="s">
        <v>937</v>
      </c>
      <c r="B45" s="1615">
        <v>43</v>
      </c>
      <c r="C45" s="1616">
        <v>43</v>
      </c>
      <c r="D45" s="1616">
        <v>291882</v>
      </c>
      <c r="E45" s="1616">
        <v>78</v>
      </c>
      <c r="F45" s="1616">
        <v>78</v>
      </c>
      <c r="G45" s="1617">
        <v>483942</v>
      </c>
    </row>
    <row r="46" spans="1:7" ht="15" customHeight="1">
      <c r="A46" s="1618" t="s">
        <v>938</v>
      </c>
      <c r="B46" s="1615">
        <v>0</v>
      </c>
      <c r="C46" s="1616">
        <v>0</v>
      </c>
      <c r="D46" s="1616">
        <v>0</v>
      </c>
      <c r="E46" s="1616">
        <v>0</v>
      </c>
      <c r="F46" s="1616">
        <v>0</v>
      </c>
      <c r="G46" s="1617">
        <v>0</v>
      </c>
    </row>
    <row r="47" spans="1:7" ht="100.5" customHeight="1">
      <c r="A47" s="1619" t="s">
        <v>949</v>
      </c>
      <c r="B47" s="1615">
        <v>2546</v>
      </c>
      <c r="C47" s="1616">
        <v>2561</v>
      </c>
      <c r="D47" s="1616">
        <v>21797195</v>
      </c>
      <c r="E47" s="1616">
        <v>5855</v>
      </c>
      <c r="F47" s="1616">
        <v>5903</v>
      </c>
      <c r="G47" s="1617">
        <v>48017445</v>
      </c>
    </row>
    <row r="48" spans="1:7" ht="34.5" customHeight="1">
      <c r="A48" s="1619" t="s">
        <v>950</v>
      </c>
      <c r="B48" s="1615">
        <v>53</v>
      </c>
      <c r="C48" s="1616">
        <v>53</v>
      </c>
      <c r="D48" s="1616">
        <v>347264</v>
      </c>
      <c r="E48" s="1616">
        <v>444</v>
      </c>
      <c r="F48" s="1616">
        <v>446</v>
      </c>
      <c r="G48" s="1617">
        <v>3309561</v>
      </c>
    </row>
    <row r="49" spans="1:7" ht="15.75">
      <c r="A49" s="1619" t="s">
        <v>935</v>
      </c>
      <c r="B49" s="1615"/>
      <c r="C49" s="1616"/>
      <c r="D49" s="1616"/>
      <c r="E49" s="1616"/>
      <c r="F49" s="1616"/>
      <c r="G49" s="1617"/>
    </row>
    <row r="50" spans="1:7" ht="18.75" customHeight="1">
      <c r="A50" s="1619" t="s">
        <v>945</v>
      </c>
      <c r="B50" s="1615">
        <v>55</v>
      </c>
      <c r="C50" s="1616">
        <v>379</v>
      </c>
      <c r="D50" s="1616">
        <v>565003</v>
      </c>
      <c r="E50" s="1616">
        <v>442</v>
      </c>
      <c r="F50" s="1616">
        <v>1618</v>
      </c>
      <c r="G50" s="1617">
        <v>2145689</v>
      </c>
    </row>
    <row r="51" spans="1:7" ht="15.75">
      <c r="A51" s="1619" t="s">
        <v>937</v>
      </c>
      <c r="B51" s="1615">
        <v>3</v>
      </c>
      <c r="C51" s="1616">
        <v>3</v>
      </c>
      <c r="D51" s="1616">
        <v>6970</v>
      </c>
      <c r="E51" s="1616">
        <v>8</v>
      </c>
      <c r="F51" s="1616">
        <v>8</v>
      </c>
      <c r="G51" s="1617">
        <v>9030</v>
      </c>
    </row>
    <row r="52" spans="1:7" ht="15.75">
      <c r="A52" s="1619" t="s">
        <v>938</v>
      </c>
      <c r="B52" s="1615">
        <v>0</v>
      </c>
      <c r="C52" s="1616">
        <v>0</v>
      </c>
      <c r="D52" s="1616">
        <v>0</v>
      </c>
      <c r="E52" s="1616">
        <v>0</v>
      </c>
      <c r="F52" s="1616">
        <v>0</v>
      </c>
      <c r="G52" s="1617">
        <v>0</v>
      </c>
    </row>
    <row r="53" spans="1:7" ht="96.75" customHeight="1">
      <c r="A53" s="1619" t="s">
        <v>951</v>
      </c>
      <c r="B53" s="1615">
        <v>52</v>
      </c>
      <c r="C53" s="1616">
        <v>52</v>
      </c>
      <c r="D53" s="1616">
        <v>94178</v>
      </c>
      <c r="E53" s="1616">
        <v>434</v>
      </c>
      <c r="F53" s="1616">
        <v>435</v>
      </c>
      <c r="G53" s="1617">
        <v>732426</v>
      </c>
    </row>
    <row r="54" spans="1:7" ht="31.5">
      <c r="A54" s="1619" t="s">
        <v>952</v>
      </c>
      <c r="B54" s="1615">
        <v>323</v>
      </c>
      <c r="C54" s="1616">
        <v>324</v>
      </c>
      <c r="D54" s="1616">
        <v>463855</v>
      </c>
      <c r="E54" s="1616">
        <v>1175</v>
      </c>
      <c r="F54" s="1616">
        <v>1175</v>
      </c>
      <c r="G54" s="1617">
        <v>1404233</v>
      </c>
    </row>
    <row r="55" spans="1:7" ht="15.75">
      <c r="A55" s="1619" t="s">
        <v>935</v>
      </c>
      <c r="G55" s="1976"/>
    </row>
    <row r="56" spans="1:7" ht="15.75">
      <c r="A56" s="1619" t="s">
        <v>946</v>
      </c>
      <c r="B56" s="1615">
        <v>3</v>
      </c>
      <c r="C56" s="1616">
        <v>350</v>
      </c>
      <c r="D56" s="1616">
        <v>217630</v>
      </c>
      <c r="E56" s="1616">
        <v>1</v>
      </c>
      <c r="F56" s="1616">
        <v>222</v>
      </c>
      <c r="G56" s="1617">
        <v>135062</v>
      </c>
    </row>
    <row r="57" spans="1:7" ht="15.75">
      <c r="A57" s="1619" t="s">
        <v>937</v>
      </c>
      <c r="B57" s="1615">
        <v>3</v>
      </c>
      <c r="C57" s="1616">
        <v>3</v>
      </c>
      <c r="D57" s="1616">
        <v>365</v>
      </c>
      <c r="E57" s="1616">
        <v>1</v>
      </c>
      <c r="F57" s="1616">
        <v>1</v>
      </c>
      <c r="G57" s="1617">
        <v>69</v>
      </c>
    </row>
    <row r="58" spans="1:7" ht="15.75">
      <c r="A58" s="1619" t="s">
        <v>938</v>
      </c>
      <c r="B58" s="1615">
        <v>0</v>
      </c>
      <c r="C58" s="1616">
        <v>0</v>
      </c>
      <c r="D58" s="1616">
        <v>0</v>
      </c>
      <c r="E58" s="1616">
        <v>0</v>
      </c>
      <c r="F58" s="1616">
        <v>0</v>
      </c>
      <c r="G58" s="1617">
        <v>0</v>
      </c>
    </row>
    <row r="59" spans="1:7" ht="31.5">
      <c r="A59" s="1619" t="s">
        <v>952</v>
      </c>
      <c r="B59" s="1615">
        <v>337</v>
      </c>
      <c r="C59" s="1616">
        <v>338</v>
      </c>
      <c r="D59" s="1616">
        <v>215047</v>
      </c>
      <c r="E59" s="1616">
        <v>202</v>
      </c>
      <c r="F59" s="1616">
        <v>203</v>
      </c>
      <c r="G59" s="1617">
        <v>122906</v>
      </c>
    </row>
    <row r="60" spans="1:7" ht="30.75" customHeight="1">
      <c r="A60" s="1619" t="s">
        <v>950</v>
      </c>
      <c r="B60" s="1615">
        <v>9</v>
      </c>
      <c r="C60" s="1616">
        <v>9</v>
      </c>
      <c r="D60" s="1616">
        <v>2218</v>
      </c>
      <c r="E60" s="1616">
        <v>18</v>
      </c>
      <c r="F60" s="1616">
        <v>18</v>
      </c>
      <c r="G60" s="1617">
        <v>12087</v>
      </c>
    </row>
    <row r="61" spans="1:7" ht="15.75">
      <c r="A61" s="1619" t="s">
        <v>953</v>
      </c>
      <c r="B61" s="1615">
        <v>0</v>
      </c>
      <c r="C61" s="1616">
        <v>2948</v>
      </c>
      <c r="D61" s="1616">
        <v>822196</v>
      </c>
      <c r="E61" s="1616">
        <v>0</v>
      </c>
      <c r="F61" s="1616">
        <v>708</v>
      </c>
      <c r="G61" s="1617">
        <v>285228</v>
      </c>
    </row>
    <row r="62" spans="1:7" ht="15.75">
      <c r="A62" s="1619" t="s">
        <v>504</v>
      </c>
      <c r="B62" s="1615">
        <v>1161179</v>
      </c>
      <c r="C62" s="1616">
        <v>4460593</v>
      </c>
      <c r="D62" s="1616">
        <v>1142871337</v>
      </c>
      <c r="E62" s="1616">
        <v>926679</v>
      </c>
      <c r="F62" s="1616">
        <v>3578614</v>
      </c>
      <c r="G62" s="1617">
        <v>2375174962</v>
      </c>
    </row>
    <row r="63" spans="1:7" ht="15.75">
      <c r="A63" s="1906" t="s">
        <v>298</v>
      </c>
      <c r="B63" s="736"/>
      <c r="C63" s="737"/>
      <c r="D63" s="737"/>
      <c r="E63" s="737"/>
      <c r="F63" s="737"/>
      <c r="G63" s="738"/>
    </row>
    <row r="64" spans="1:7" ht="15.75">
      <c r="A64" s="1726" t="s">
        <v>996</v>
      </c>
      <c r="B64" s="629"/>
      <c r="C64" s="629"/>
      <c r="D64" s="629"/>
      <c r="E64" s="629"/>
      <c r="F64" s="629"/>
      <c r="G64" s="629"/>
    </row>
  </sheetData>
  <mergeCells count="6">
    <mergeCell ref="A1:G1"/>
    <mergeCell ref="A3:G3"/>
    <mergeCell ref="A5:G5"/>
    <mergeCell ref="A8:A9"/>
    <mergeCell ref="B8:D8"/>
    <mergeCell ref="E8:G8"/>
  </mergeCells>
  <hyperlinks>
    <hyperlink ref="A6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verticalDpi="90" r:id="rId1"/>
  <headerFooter differentOddEven="1" differentFirst="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67"/>
  <sheetViews>
    <sheetView view="pageBreakPreview" topLeftCell="A21" zoomScale="85" zoomScaleNormal="75" zoomScaleSheetLayoutView="85" workbookViewId="0">
      <selection activeCell="A57" sqref="A57"/>
    </sheetView>
  </sheetViews>
  <sheetFormatPr defaultColWidth="8" defaultRowHeight="12.75"/>
  <cols>
    <col min="1" max="1" width="10.42578125" style="1666" customWidth="1"/>
    <col min="2" max="2" width="21.28515625" style="1666" customWidth="1"/>
    <col min="3" max="4" width="9.28515625" style="1666" customWidth="1"/>
    <col min="5" max="6" width="9.28515625" style="620" customWidth="1"/>
    <col min="7" max="7" width="11" style="1646" customWidth="1"/>
    <col min="8" max="8" width="11" style="620" customWidth="1"/>
    <col min="9" max="9" width="9.140625" style="620" customWidth="1"/>
    <col min="10" max="11" width="9.5703125" style="620" customWidth="1"/>
    <col min="12" max="12" width="12.5703125" style="620" customWidth="1"/>
    <col min="13" max="13" width="13.7109375" style="620" customWidth="1"/>
    <col min="14" max="14" width="13.42578125" style="620" customWidth="1"/>
    <col min="15" max="15" width="12.42578125" style="900" customWidth="1"/>
    <col min="16" max="16" width="11.85546875" style="620" customWidth="1"/>
    <col min="17" max="17" width="12.7109375" style="620" customWidth="1"/>
    <col min="18" max="18" width="11.85546875" style="900" customWidth="1"/>
    <col min="19" max="16384" width="8" style="620"/>
  </cols>
  <sheetData>
    <row r="1" spans="1:18" s="1346" customFormat="1" ht="18" customHeight="1" thickBot="1">
      <c r="A1" s="2052" t="s">
        <v>915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  <c r="Q1" s="2052"/>
      <c r="R1" s="2052"/>
    </row>
    <row r="2" spans="1:18" s="1346" customFormat="1" ht="18" customHeight="1">
      <c r="A2" s="1620"/>
      <c r="B2" s="1556"/>
      <c r="C2" s="1556"/>
      <c r="D2" s="1556"/>
      <c r="E2" s="1556"/>
      <c r="F2" s="1556"/>
      <c r="G2" s="1556"/>
      <c r="H2" s="1925"/>
      <c r="I2" s="1925"/>
      <c r="J2" s="1925"/>
      <c r="K2" s="1925"/>
      <c r="L2" s="1925"/>
      <c r="M2" s="1925"/>
      <c r="N2" s="1925"/>
      <c r="O2" s="1925"/>
      <c r="P2" s="1925"/>
      <c r="Q2" s="1925"/>
      <c r="R2" s="1621"/>
    </row>
    <row r="3" spans="1:18" s="1346" customFormat="1" ht="18" customHeight="1">
      <c r="A3" s="2036" t="s">
        <v>923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</row>
    <row r="4" spans="1:18" s="1346" customFormat="1" ht="18" customHeight="1">
      <c r="A4" s="1620"/>
      <c r="B4" s="1925"/>
      <c r="C4" s="1925"/>
      <c r="D4" s="1925"/>
      <c r="E4" s="1925"/>
      <c r="F4" s="1925"/>
      <c r="G4" s="1925"/>
      <c r="H4" s="1925"/>
      <c r="I4" s="1925"/>
      <c r="J4" s="1925"/>
      <c r="K4" s="1925"/>
      <c r="L4" s="1925"/>
      <c r="M4" s="1925"/>
      <c r="N4" s="1925"/>
      <c r="O4" s="1925"/>
      <c r="P4" s="1925"/>
      <c r="Q4" s="1925"/>
      <c r="R4" s="1621"/>
    </row>
    <row r="5" spans="1:18" s="1346" customFormat="1" ht="18" customHeight="1">
      <c r="A5" s="2036" t="s">
        <v>954</v>
      </c>
      <c r="B5" s="2036"/>
      <c r="C5" s="2036"/>
      <c r="D5" s="2036"/>
      <c r="E5" s="2036"/>
      <c r="F5" s="2036"/>
      <c r="G5" s="2036"/>
      <c r="H5" s="2036"/>
      <c r="I5" s="2036"/>
      <c r="J5" s="2036"/>
      <c r="K5" s="2036"/>
      <c r="L5" s="2036"/>
      <c r="M5" s="2036"/>
      <c r="N5" s="2036"/>
      <c r="O5" s="2036"/>
      <c r="P5" s="2036"/>
      <c r="Q5" s="2036"/>
      <c r="R5" s="2036"/>
    </row>
    <row r="6" spans="1:18" ht="15.75" customHeight="1">
      <c r="A6" s="1622"/>
      <c r="B6" s="579"/>
      <c r="C6" s="579"/>
      <c r="D6" s="579"/>
      <c r="E6" s="1623"/>
      <c r="F6" s="1623"/>
      <c r="G6" s="1624"/>
      <c r="H6" s="1623"/>
      <c r="I6" s="1623"/>
      <c r="J6" s="1623"/>
      <c r="K6" s="1623"/>
      <c r="L6" s="1623"/>
      <c r="M6" s="1623"/>
      <c r="N6" s="1623"/>
      <c r="O6" s="1625"/>
      <c r="P6" s="1623"/>
      <c r="Q6" s="1623"/>
      <c r="R6" s="1625"/>
    </row>
    <row r="7" spans="1:18" ht="15" customHeight="1">
      <c r="A7" s="579" t="s">
        <v>955</v>
      </c>
      <c r="B7" s="445"/>
      <c r="C7" s="445"/>
      <c r="D7" s="445"/>
      <c r="E7" s="1626"/>
      <c r="F7" s="1626"/>
      <c r="G7" s="77"/>
      <c r="H7" s="1626"/>
      <c r="I7" s="1626"/>
      <c r="J7" s="1626"/>
      <c r="K7" s="1626"/>
      <c r="L7" s="1626"/>
      <c r="M7" s="1626"/>
      <c r="N7" s="1626"/>
      <c r="P7" s="1626"/>
      <c r="Q7" s="1626"/>
      <c r="R7" s="1627"/>
    </row>
    <row r="8" spans="1:18" s="1628" customFormat="1" ht="30" customHeight="1">
      <c r="A8" s="2123"/>
      <c r="B8" s="2215" t="s">
        <v>956</v>
      </c>
      <c r="C8" s="2123" t="s">
        <v>957</v>
      </c>
      <c r="D8" s="2123"/>
      <c r="E8" s="2123"/>
      <c r="F8" s="2123"/>
      <c r="G8" s="2123"/>
      <c r="H8" s="2123"/>
      <c r="I8" s="2123" t="s">
        <v>958</v>
      </c>
      <c r="J8" s="2215" t="s">
        <v>959</v>
      </c>
      <c r="K8" s="2215"/>
      <c r="L8" s="2215" t="s">
        <v>960</v>
      </c>
      <c r="M8" s="2123" t="s">
        <v>961</v>
      </c>
      <c r="N8" s="2215" t="s">
        <v>962</v>
      </c>
      <c r="O8" s="2123" t="s">
        <v>365</v>
      </c>
      <c r="P8" s="2215" t="s">
        <v>963</v>
      </c>
      <c r="Q8" s="2215" t="s">
        <v>964</v>
      </c>
      <c r="R8" s="2123" t="s">
        <v>965</v>
      </c>
    </row>
    <row r="9" spans="1:18" s="1628" customFormat="1" ht="80.099999999999994" customHeight="1">
      <c r="A9" s="2123"/>
      <c r="B9" s="2123"/>
      <c r="C9" s="1629" t="s">
        <v>678</v>
      </c>
      <c r="D9" s="1629" t="s">
        <v>708</v>
      </c>
      <c r="E9" s="1629" t="s">
        <v>679</v>
      </c>
      <c r="F9" s="1629" t="s">
        <v>697</v>
      </c>
      <c r="G9" s="1629" t="s">
        <v>698</v>
      </c>
      <c r="H9" s="1629" t="s">
        <v>695</v>
      </c>
      <c r="I9" s="2123"/>
      <c r="J9" s="1945" t="s">
        <v>966</v>
      </c>
      <c r="K9" s="1945" t="s">
        <v>967</v>
      </c>
      <c r="L9" s="2123"/>
      <c r="M9" s="2123"/>
      <c r="N9" s="2123"/>
      <c r="O9" s="2123"/>
      <c r="P9" s="2123"/>
      <c r="Q9" s="2123"/>
      <c r="R9" s="2123"/>
    </row>
    <row r="10" spans="1:18" s="1634" customFormat="1" ht="15" customHeight="1">
      <c r="A10" s="1630">
        <v>2018</v>
      </c>
      <c r="B10" s="1630"/>
      <c r="C10" s="1631">
        <v>0</v>
      </c>
      <c r="D10" s="1631"/>
      <c r="E10" s="1632">
        <v>1.95</v>
      </c>
      <c r="F10" s="1632">
        <v>14.74</v>
      </c>
      <c r="G10" s="1632">
        <v>13.58</v>
      </c>
      <c r="H10" s="1632">
        <v>7.19</v>
      </c>
      <c r="I10" s="1632">
        <v>5.01</v>
      </c>
      <c r="J10" s="1632">
        <v>2.35</v>
      </c>
      <c r="K10" s="1632">
        <v>27.28</v>
      </c>
      <c r="L10" s="1632">
        <v>12.47</v>
      </c>
      <c r="M10" s="1632">
        <v>3.1</v>
      </c>
      <c r="N10" s="1632">
        <v>1.79</v>
      </c>
      <c r="O10" s="1632">
        <v>0</v>
      </c>
      <c r="P10" s="1632">
        <v>8.11</v>
      </c>
      <c r="Q10" s="1632">
        <v>0.87</v>
      </c>
      <c r="R10" s="1633">
        <v>1.56</v>
      </c>
    </row>
    <row r="11" spans="1:18" s="1634" customFormat="1" ht="15" customHeight="1">
      <c r="A11" s="1562">
        <v>2019</v>
      </c>
      <c r="B11" s="1562"/>
      <c r="C11" s="1635">
        <v>0</v>
      </c>
      <c r="D11" s="1635"/>
      <c r="E11" s="1636">
        <v>0.48374406203185866</v>
      </c>
      <c r="F11" s="1636">
        <v>17.820575883623462</v>
      </c>
      <c r="G11" s="1636">
        <v>11.698288474590154</v>
      </c>
      <c r="H11" s="1636">
        <v>6.3024979322975891</v>
      </c>
      <c r="I11" s="1636">
        <v>4.1049465006300521</v>
      </c>
      <c r="J11" s="1636">
        <v>2.2143814969768432</v>
      </c>
      <c r="K11" s="1636">
        <v>26.058717493722629</v>
      </c>
      <c r="L11" s="1636">
        <v>11.425975433927119</v>
      </c>
      <c r="M11" s="1636">
        <v>2.790866012519083</v>
      </c>
      <c r="N11" s="1636">
        <v>3.3462193003023666</v>
      </c>
      <c r="O11" s="1636">
        <v>0.17020511772612124</v>
      </c>
      <c r="P11" s="1636">
        <v>6.6732811718946339</v>
      </c>
      <c r="Q11" s="1636">
        <v>1.9602289679739027</v>
      </c>
      <c r="R11" s="1637">
        <v>4.9500721558547882</v>
      </c>
    </row>
    <row r="12" spans="1:18" s="1634" customFormat="1" ht="15" customHeight="1">
      <c r="A12" s="1562">
        <v>2020</v>
      </c>
      <c r="B12" s="1562"/>
      <c r="C12" s="1636">
        <v>0.32122760685836454</v>
      </c>
      <c r="D12" s="1636"/>
      <c r="E12" s="1636">
        <v>0.28892389183998068</v>
      </c>
      <c r="F12" s="1638">
        <v>27.821656781683998</v>
      </c>
      <c r="G12" s="1639">
        <v>9.5334728084862324</v>
      </c>
      <c r="H12" s="1636">
        <v>5.7722534651997686</v>
      </c>
      <c r="I12" s="1638">
        <v>0.63209348365026186</v>
      </c>
      <c r="J12" s="1636">
        <v>2.2784606451857958</v>
      </c>
      <c r="K12" s="1636">
        <v>23.505280123441281</v>
      </c>
      <c r="L12" s="1636">
        <v>9.91</v>
      </c>
      <c r="M12" s="1638">
        <v>2.5299999999999998</v>
      </c>
      <c r="N12" s="1636">
        <v>4.1100000000000003</v>
      </c>
      <c r="O12" s="1638">
        <v>0</v>
      </c>
      <c r="P12" s="1638">
        <v>6.7104560729405796</v>
      </c>
      <c r="Q12" s="1638">
        <v>6.32</v>
      </c>
      <c r="R12" s="1640">
        <v>0.2673352894199239</v>
      </c>
    </row>
    <row r="13" spans="1:18" s="1646" customFormat="1" ht="15" customHeight="1">
      <c r="A13" s="1562">
        <v>2021</v>
      </c>
      <c r="B13" s="1562"/>
      <c r="C13" s="1641"/>
      <c r="D13" s="1641"/>
      <c r="E13" s="1642"/>
      <c r="F13" s="1643"/>
      <c r="G13" s="1644"/>
      <c r="H13" s="1642"/>
      <c r="I13" s="1643"/>
      <c r="J13" s="1642"/>
      <c r="K13" s="1642"/>
      <c r="L13" s="1642"/>
      <c r="M13" s="1643"/>
      <c r="N13" s="1642"/>
      <c r="O13" s="1643"/>
      <c r="P13" s="1643"/>
      <c r="Q13" s="1643"/>
      <c r="R13" s="1645"/>
    </row>
    <row r="14" spans="1:18" s="1646" customFormat="1" ht="15.75">
      <c r="A14" s="1570"/>
      <c r="B14" s="1647" t="s">
        <v>968</v>
      </c>
      <c r="C14" s="1641" t="s">
        <v>969</v>
      </c>
      <c r="D14" s="1641"/>
      <c r="E14" s="1648" t="s">
        <v>969</v>
      </c>
      <c r="F14" s="1649" t="s">
        <v>969</v>
      </c>
      <c r="G14" s="1648" t="s">
        <v>969</v>
      </c>
      <c r="H14" s="1641" t="s">
        <v>969</v>
      </c>
      <c r="I14" s="1649" t="s">
        <v>969</v>
      </c>
      <c r="J14" s="1641" t="s">
        <v>969</v>
      </c>
      <c r="K14" s="1641" t="s">
        <v>969</v>
      </c>
      <c r="L14" s="1641" t="s">
        <v>969</v>
      </c>
      <c r="M14" s="1649" t="s">
        <v>969</v>
      </c>
      <c r="N14" s="1641" t="s">
        <v>969</v>
      </c>
      <c r="O14" s="1649" t="s">
        <v>969</v>
      </c>
      <c r="P14" s="1649" t="s">
        <v>969</v>
      </c>
      <c r="Q14" s="1649">
        <v>10.231962716630489</v>
      </c>
      <c r="R14" s="1651">
        <v>3.4053464610713902</v>
      </c>
    </row>
    <row r="15" spans="1:18" s="1646" customFormat="1" ht="15.75">
      <c r="A15" s="1570"/>
      <c r="B15" s="1647" t="s">
        <v>327</v>
      </c>
      <c r="C15" s="1641">
        <v>0</v>
      </c>
      <c r="D15" s="1641"/>
      <c r="E15" s="1641">
        <v>0.71483782684126995</v>
      </c>
      <c r="F15" s="1641">
        <v>28.462375833621927</v>
      </c>
      <c r="G15" s="1641">
        <v>8.5880634673414811</v>
      </c>
      <c r="H15" s="1641">
        <v>1.1398352535261271</v>
      </c>
      <c r="I15" s="1641">
        <v>0</v>
      </c>
      <c r="J15" s="1641">
        <v>2.2528552494905001</v>
      </c>
      <c r="K15" s="1641">
        <v>20.632786237519294</v>
      </c>
      <c r="L15" s="1641">
        <v>18.508621624986649</v>
      </c>
      <c r="M15" s="1641">
        <v>0.10827215013194931</v>
      </c>
      <c r="N15" s="1641">
        <v>3.0951736761595168</v>
      </c>
      <c r="O15" s="1641">
        <v>0</v>
      </c>
      <c r="P15" s="1641">
        <v>2.8028656914950867</v>
      </c>
      <c r="Q15" s="1641">
        <v>0</v>
      </c>
      <c r="R15" s="1652">
        <v>0</v>
      </c>
    </row>
    <row r="16" spans="1:18" s="1646" customFormat="1" ht="30" customHeight="1">
      <c r="A16" s="1570"/>
      <c r="B16" s="1647" t="s">
        <v>970</v>
      </c>
      <c r="C16" s="1641">
        <v>0</v>
      </c>
      <c r="D16" s="1641"/>
      <c r="E16" s="1641">
        <v>0</v>
      </c>
      <c r="F16" s="1641">
        <v>5.0918759923951713E-3</v>
      </c>
      <c r="G16" s="1641">
        <v>0</v>
      </c>
      <c r="H16" s="1641">
        <v>0</v>
      </c>
      <c r="I16" s="1641">
        <v>0</v>
      </c>
      <c r="J16" s="1641">
        <v>8.8267369032078594E-4</v>
      </c>
      <c r="K16" s="1641">
        <v>0</v>
      </c>
      <c r="L16" s="1641">
        <v>0</v>
      </c>
      <c r="M16" s="1641">
        <v>0</v>
      </c>
      <c r="N16" s="1641">
        <v>0</v>
      </c>
      <c r="O16" s="1641">
        <v>0</v>
      </c>
      <c r="P16" s="1641">
        <v>0</v>
      </c>
      <c r="Q16" s="1641">
        <v>0</v>
      </c>
      <c r="R16" s="1652">
        <v>0</v>
      </c>
    </row>
    <row r="17" spans="1:18" s="1646" customFormat="1" ht="30" customHeight="1">
      <c r="A17" s="1570"/>
      <c r="B17" s="1647" t="s">
        <v>971</v>
      </c>
      <c r="C17" s="1641">
        <v>0</v>
      </c>
      <c r="D17" s="1641"/>
      <c r="E17" s="1641">
        <v>4.7271425615019828E-4</v>
      </c>
      <c r="F17" s="1641">
        <v>4.945018004502184E-3</v>
      </c>
      <c r="G17" s="1641">
        <v>0</v>
      </c>
      <c r="H17" s="1641">
        <v>0</v>
      </c>
      <c r="I17" s="1641">
        <v>8.4835429705052076E-3</v>
      </c>
      <c r="J17" s="1641">
        <v>0</v>
      </c>
      <c r="K17" s="1641">
        <v>2.6309953014638315E-3</v>
      </c>
      <c r="L17" s="1641">
        <v>0</v>
      </c>
      <c r="M17" s="1641">
        <v>0</v>
      </c>
      <c r="N17" s="1641">
        <v>0</v>
      </c>
      <c r="O17" s="1641">
        <v>0</v>
      </c>
      <c r="P17" s="1641">
        <v>0</v>
      </c>
      <c r="Q17" s="1641">
        <v>0</v>
      </c>
      <c r="R17" s="1652">
        <v>0</v>
      </c>
    </row>
    <row r="18" spans="1:18" s="1646" customFormat="1" ht="47.25">
      <c r="A18" s="1570"/>
      <c r="B18" s="1647" t="s">
        <v>972</v>
      </c>
      <c r="C18" s="1641">
        <v>0</v>
      </c>
      <c r="D18" s="1641"/>
      <c r="E18" s="1641">
        <v>0</v>
      </c>
      <c r="F18" s="1641">
        <v>3.2593228441685576E-4</v>
      </c>
      <c r="G18" s="1641">
        <v>0</v>
      </c>
      <c r="H18" s="1641">
        <v>0</v>
      </c>
      <c r="I18" s="1641">
        <v>0</v>
      </c>
      <c r="J18" s="1641">
        <v>1.556896431623612E-3</v>
      </c>
      <c r="K18" s="1641">
        <v>2.7911910946454874E-3</v>
      </c>
      <c r="L18" s="1641">
        <v>0</v>
      </c>
      <c r="M18" s="1641">
        <v>8.9768667832181221E-4</v>
      </c>
      <c r="N18" s="1641">
        <v>7.239988864263066E-4</v>
      </c>
      <c r="O18" s="1641">
        <v>0</v>
      </c>
      <c r="P18" s="1641">
        <v>0</v>
      </c>
      <c r="Q18" s="1641">
        <v>0</v>
      </c>
      <c r="R18" s="1652">
        <v>0</v>
      </c>
    </row>
    <row r="19" spans="1:18" s="1646" customFormat="1" ht="30" customHeight="1">
      <c r="A19" s="1570"/>
      <c r="B19" s="1647" t="s">
        <v>973</v>
      </c>
      <c r="C19" s="1641">
        <v>0</v>
      </c>
      <c r="D19" s="1641"/>
      <c r="E19" s="1641">
        <v>0</v>
      </c>
      <c r="F19" s="1641">
        <v>0</v>
      </c>
      <c r="G19" s="1641">
        <v>0</v>
      </c>
      <c r="H19" s="1641">
        <v>0</v>
      </c>
      <c r="I19" s="1641">
        <v>0</v>
      </c>
      <c r="J19" s="1641">
        <v>0</v>
      </c>
      <c r="K19" s="1641">
        <v>1.0334915458099718E-2</v>
      </c>
      <c r="L19" s="1641">
        <v>0</v>
      </c>
      <c r="M19" s="1641">
        <v>1.3350351248476041E-3</v>
      </c>
      <c r="N19" s="1641">
        <v>1.4376030385385027E-3</v>
      </c>
      <c r="O19" s="1641">
        <v>0</v>
      </c>
      <c r="P19" s="1641">
        <v>0</v>
      </c>
      <c r="Q19" s="1641">
        <v>0</v>
      </c>
      <c r="R19" s="1652">
        <v>0</v>
      </c>
    </row>
    <row r="20" spans="1:18" s="1646" customFormat="1" ht="15" customHeight="1">
      <c r="A20" s="1562">
        <v>2022</v>
      </c>
      <c r="B20" s="1653"/>
      <c r="C20" s="1654"/>
      <c r="D20" s="1655"/>
      <c r="E20" s="1655"/>
      <c r="F20" s="1655"/>
      <c r="G20" s="1655"/>
      <c r="H20" s="1655"/>
      <c r="I20" s="1655"/>
      <c r="J20" s="1655"/>
      <c r="K20" s="1655"/>
      <c r="L20" s="1655"/>
      <c r="M20" s="1655"/>
      <c r="N20" s="1655"/>
      <c r="O20" s="1655"/>
      <c r="P20" s="1655"/>
      <c r="Q20" s="1655"/>
      <c r="R20" s="1656"/>
    </row>
    <row r="21" spans="1:18" ht="26.25" customHeight="1">
      <c r="A21" s="1570">
        <v>44713</v>
      </c>
      <c r="B21" s="1647" t="s">
        <v>968</v>
      </c>
      <c r="C21" s="1657" t="s">
        <v>969</v>
      </c>
      <c r="D21" s="1641"/>
      <c r="E21" s="1641" t="s">
        <v>969</v>
      </c>
      <c r="F21" s="1641" t="s">
        <v>969</v>
      </c>
      <c r="G21" s="1641" t="s">
        <v>969</v>
      </c>
      <c r="H21" s="1641" t="s">
        <v>969</v>
      </c>
      <c r="I21" s="1641" t="s">
        <v>969</v>
      </c>
      <c r="J21" s="1641" t="s">
        <v>969</v>
      </c>
      <c r="K21" s="1641" t="s">
        <v>969</v>
      </c>
      <c r="L21" s="1641" t="s">
        <v>969</v>
      </c>
      <c r="M21" s="1641" t="s">
        <v>969</v>
      </c>
      <c r="N21" s="1641" t="s">
        <v>969</v>
      </c>
      <c r="O21" s="1650">
        <v>0</v>
      </c>
      <c r="P21" s="1641" t="s">
        <v>969</v>
      </c>
      <c r="Q21" s="1641">
        <v>10.550930816859939</v>
      </c>
      <c r="R21" s="1652">
        <v>0.32999999999999996</v>
      </c>
    </row>
    <row r="22" spans="1:18" ht="15" customHeight="1">
      <c r="A22" s="1570"/>
      <c r="B22" s="1647" t="s">
        <v>327</v>
      </c>
      <c r="C22" s="1657">
        <v>0</v>
      </c>
      <c r="D22" s="1641"/>
      <c r="E22" s="1641">
        <v>2.626067315470145</v>
      </c>
      <c r="F22" s="1641">
        <v>30.052089147199212</v>
      </c>
      <c r="G22" s="1641">
        <v>8.6871840883710618</v>
      </c>
      <c r="H22" s="1641">
        <v>1.2056446655478794</v>
      </c>
      <c r="I22" s="1641">
        <v>0</v>
      </c>
      <c r="J22" s="1641">
        <v>1.652138928548283</v>
      </c>
      <c r="K22" s="1641">
        <v>19.717221808757078</v>
      </c>
      <c r="L22" s="1641">
        <v>14.244286963148813</v>
      </c>
      <c r="M22" s="1641">
        <v>0.131547210689027</v>
      </c>
      <c r="N22" s="1641">
        <v>2.964919139493277</v>
      </c>
      <c r="O22" s="1650">
        <v>0</v>
      </c>
      <c r="P22" s="1641">
        <v>7.8061980724298063</v>
      </c>
      <c r="Q22" s="1641">
        <v>0</v>
      </c>
      <c r="R22" s="1652">
        <v>0</v>
      </c>
    </row>
    <row r="23" spans="1:18" ht="31.5">
      <c r="A23" s="1570"/>
      <c r="B23" s="1647" t="s">
        <v>970</v>
      </c>
      <c r="C23" s="1657">
        <v>0</v>
      </c>
      <c r="D23" s="1641"/>
      <c r="E23" s="1641">
        <v>0</v>
      </c>
      <c r="F23" s="1641">
        <v>3.7859495736918851E-3</v>
      </c>
      <c r="G23" s="1641">
        <v>0</v>
      </c>
      <c r="H23" s="1641">
        <v>0</v>
      </c>
      <c r="I23" s="1641">
        <v>0</v>
      </c>
      <c r="J23" s="1641">
        <v>5.9817333513739767E-4</v>
      </c>
      <c r="K23" s="1641">
        <v>1.2108115363312093E-3</v>
      </c>
      <c r="L23" s="1641">
        <v>0</v>
      </c>
      <c r="M23" s="1641">
        <v>0</v>
      </c>
      <c r="N23" s="1641">
        <v>0</v>
      </c>
      <c r="O23" s="1650">
        <v>0</v>
      </c>
      <c r="P23" s="1641">
        <v>0</v>
      </c>
      <c r="Q23" s="1641">
        <v>0</v>
      </c>
      <c r="R23" s="1652">
        <v>0</v>
      </c>
    </row>
    <row r="24" spans="1:18" ht="31.5">
      <c r="A24" s="1570"/>
      <c r="B24" s="1647" t="s">
        <v>971</v>
      </c>
      <c r="C24" s="1657">
        <v>1.5266887027981047E-3</v>
      </c>
      <c r="D24" s="1641"/>
      <c r="E24" s="1641">
        <v>1.5281644771007491E-3</v>
      </c>
      <c r="F24" s="1641">
        <v>2.1385702410480997E-3</v>
      </c>
      <c r="G24" s="1641">
        <v>0</v>
      </c>
      <c r="H24" s="1641">
        <v>0</v>
      </c>
      <c r="I24" s="1641">
        <v>0</v>
      </c>
      <c r="J24" s="1641">
        <v>0</v>
      </c>
      <c r="K24" s="1641">
        <v>0</v>
      </c>
      <c r="L24" s="1641">
        <v>9.4875779824950494E-3</v>
      </c>
      <c r="M24" s="1641">
        <v>0</v>
      </c>
      <c r="N24" s="1641">
        <v>0</v>
      </c>
      <c r="O24" s="1650">
        <v>0</v>
      </c>
      <c r="P24" s="1641">
        <v>0</v>
      </c>
      <c r="Q24" s="1641">
        <v>0</v>
      </c>
      <c r="R24" s="1652">
        <v>0</v>
      </c>
    </row>
    <row r="25" spans="1:18" ht="47.25">
      <c r="A25" s="1570"/>
      <c r="B25" s="1647" t="s">
        <v>972</v>
      </c>
      <c r="C25" s="1657">
        <v>0</v>
      </c>
      <c r="D25" s="1641"/>
      <c r="E25" s="1641">
        <v>0</v>
      </c>
      <c r="F25" s="1641">
        <v>4.4305571763578466E-3</v>
      </c>
      <c r="G25" s="1641">
        <v>0</v>
      </c>
      <c r="H25" s="1641">
        <v>0</v>
      </c>
      <c r="I25" s="1641">
        <v>0</v>
      </c>
      <c r="J25" s="1641">
        <v>0</v>
      </c>
      <c r="K25" s="1641">
        <v>2.0835724645147297E-3</v>
      </c>
      <c r="L25" s="1641">
        <v>0</v>
      </c>
      <c r="M25" s="1641">
        <v>9.438561386271115E-4</v>
      </c>
      <c r="N25" s="1641">
        <v>5.4928932707740466E-4</v>
      </c>
      <c r="O25" s="1650">
        <v>0</v>
      </c>
      <c r="P25" s="1641">
        <v>0</v>
      </c>
      <c r="Q25" s="1641">
        <v>0</v>
      </c>
      <c r="R25" s="1652">
        <v>0</v>
      </c>
    </row>
    <row r="26" spans="1:18" ht="31.5">
      <c r="A26" s="1570"/>
      <c r="B26" s="1658" t="s">
        <v>973</v>
      </c>
      <c r="C26" s="1657">
        <v>0</v>
      </c>
      <c r="D26" s="1641"/>
      <c r="E26" s="1641">
        <v>0</v>
      </c>
      <c r="F26" s="1641">
        <v>0</v>
      </c>
      <c r="G26" s="1641">
        <v>0</v>
      </c>
      <c r="H26" s="1641">
        <v>0</v>
      </c>
      <c r="I26" s="1641">
        <v>0</v>
      </c>
      <c r="J26" s="1641">
        <v>0</v>
      </c>
      <c r="K26" s="1641">
        <v>3.5676640175300546E-3</v>
      </c>
      <c r="L26" s="1641">
        <v>0</v>
      </c>
      <c r="M26" s="1641">
        <v>1.0493802225212264E-3</v>
      </c>
      <c r="N26" s="1641">
        <v>7.5049638803146668E-4</v>
      </c>
      <c r="O26" s="1641">
        <v>0</v>
      </c>
      <c r="P26" s="1641">
        <v>0</v>
      </c>
      <c r="Q26" s="1641">
        <v>0</v>
      </c>
      <c r="R26" s="1652">
        <v>0</v>
      </c>
    </row>
    <row r="27" spans="1:18" ht="15.75">
      <c r="A27" s="1570">
        <v>44743</v>
      </c>
      <c r="B27" s="1647" t="s">
        <v>968</v>
      </c>
      <c r="C27" s="1657" t="s">
        <v>969</v>
      </c>
      <c r="D27" s="1641"/>
      <c r="E27" s="1641" t="s">
        <v>969</v>
      </c>
      <c r="F27" s="1641" t="s">
        <v>969</v>
      </c>
      <c r="G27" s="1641" t="s">
        <v>969</v>
      </c>
      <c r="H27" s="1641" t="s">
        <v>969</v>
      </c>
      <c r="I27" s="1641" t="s">
        <v>969</v>
      </c>
      <c r="J27" s="1641" t="s">
        <v>969</v>
      </c>
      <c r="K27" s="1641" t="s">
        <v>969</v>
      </c>
      <c r="L27" s="1641" t="s">
        <v>969</v>
      </c>
      <c r="M27" s="1641" t="s">
        <v>969</v>
      </c>
      <c r="N27" s="1641" t="s">
        <v>969</v>
      </c>
      <c r="O27" s="1650">
        <v>0</v>
      </c>
      <c r="P27" s="1641" t="s">
        <v>969</v>
      </c>
      <c r="Q27" s="1641">
        <v>9.9347501909749276</v>
      </c>
      <c r="R27" s="1652">
        <v>0.23</v>
      </c>
    </row>
    <row r="28" spans="1:18" ht="15.75">
      <c r="A28" s="1659"/>
      <c r="B28" s="1647" t="s">
        <v>327</v>
      </c>
      <c r="C28" s="1657">
        <v>0</v>
      </c>
      <c r="D28" s="1641"/>
      <c r="E28" s="1641">
        <v>2.5379715640566736</v>
      </c>
      <c r="F28" s="1641">
        <v>31.621865497240293</v>
      </c>
      <c r="G28" s="1641">
        <v>8.5693205868237232</v>
      </c>
      <c r="H28" s="1641">
        <v>1.1726958096093614</v>
      </c>
      <c r="I28" s="1641">
        <v>0</v>
      </c>
      <c r="J28" s="1641">
        <v>1.9045164781441184</v>
      </c>
      <c r="K28" s="1641">
        <v>19.431088015515954</v>
      </c>
      <c r="L28" s="1641">
        <v>13.885775568954939</v>
      </c>
      <c r="M28" s="1642">
        <v>0.12877526596618594</v>
      </c>
      <c r="N28" s="1641">
        <v>2.8933104914372918</v>
      </c>
      <c r="O28" s="1650">
        <v>0</v>
      </c>
      <c r="P28" s="1641">
        <v>7.6280299402380773</v>
      </c>
      <c r="Q28" s="1641">
        <v>0</v>
      </c>
      <c r="R28" s="1652">
        <v>0</v>
      </c>
    </row>
    <row r="29" spans="1:18" ht="31.5">
      <c r="A29" s="1570"/>
      <c r="B29" s="1647" t="s">
        <v>970</v>
      </c>
      <c r="C29" s="1657">
        <v>0</v>
      </c>
      <c r="D29" s="1641"/>
      <c r="E29" s="1641">
        <v>0</v>
      </c>
      <c r="F29" s="1641">
        <v>4.892861257198072E-3</v>
      </c>
      <c r="G29" s="1641">
        <v>0</v>
      </c>
      <c r="H29" s="1641">
        <v>0</v>
      </c>
      <c r="I29" s="1641">
        <v>0</v>
      </c>
      <c r="J29" s="1641">
        <v>6.4267327329483822E-4</v>
      </c>
      <c r="K29" s="1641">
        <v>0</v>
      </c>
      <c r="L29" s="1641">
        <v>0</v>
      </c>
      <c r="M29" s="1641">
        <v>0</v>
      </c>
      <c r="N29" s="1641">
        <v>0</v>
      </c>
      <c r="O29" s="1650">
        <v>0</v>
      </c>
      <c r="P29" s="1641">
        <v>0</v>
      </c>
      <c r="Q29" s="1641">
        <v>0</v>
      </c>
      <c r="R29" s="1652">
        <v>0</v>
      </c>
    </row>
    <row r="30" spans="1:18" ht="31.5">
      <c r="A30" s="1570"/>
      <c r="B30" s="1647" t="s">
        <v>971</v>
      </c>
      <c r="C30" s="1657">
        <v>1.5102483868088188E-3</v>
      </c>
      <c r="D30" s="1641"/>
      <c r="E30" s="1641">
        <v>1.4786299388542066E-3</v>
      </c>
      <c r="F30" s="1641">
        <v>2.1417273761104986E-3</v>
      </c>
      <c r="G30" s="1641">
        <v>0</v>
      </c>
      <c r="H30" s="1641">
        <v>0</v>
      </c>
      <c r="I30" s="1641">
        <v>0</v>
      </c>
      <c r="J30" s="1641">
        <v>0</v>
      </c>
      <c r="K30" s="1641">
        <v>4.6136301570993813E-4</v>
      </c>
      <c r="L30" s="1641">
        <v>9.4875779824950494E-3</v>
      </c>
      <c r="M30" s="1641">
        <v>0</v>
      </c>
      <c r="N30" s="1641">
        <v>2.3963807418858653E-3</v>
      </c>
      <c r="O30" s="1650">
        <v>0</v>
      </c>
      <c r="P30" s="1641">
        <v>0</v>
      </c>
      <c r="Q30" s="1641">
        <v>0</v>
      </c>
      <c r="R30" s="1652">
        <v>0</v>
      </c>
    </row>
    <row r="31" spans="1:18" ht="47.25">
      <c r="A31" s="1570"/>
      <c r="B31" s="1647" t="s">
        <v>972</v>
      </c>
      <c r="C31" s="1657">
        <v>0</v>
      </c>
      <c r="D31" s="1641"/>
      <c r="E31" s="1641">
        <v>0</v>
      </c>
      <c r="F31" s="1641">
        <v>4.3918293871053901E-3</v>
      </c>
      <c r="G31" s="1641">
        <v>0</v>
      </c>
      <c r="H31" s="1641">
        <v>0</v>
      </c>
      <c r="I31" s="1641">
        <v>0</v>
      </c>
      <c r="J31" s="1641">
        <v>0</v>
      </c>
      <c r="K31" s="1641">
        <v>2.2707763319491764E-3</v>
      </c>
      <c r="L31" s="1641">
        <v>0</v>
      </c>
      <c r="M31" s="1641">
        <v>9.695034649072797E-4</v>
      </c>
      <c r="N31" s="1641">
        <v>6.6328654019831633E-4</v>
      </c>
      <c r="O31" s="1650">
        <v>0</v>
      </c>
      <c r="P31" s="1641">
        <v>0</v>
      </c>
      <c r="Q31" s="1641">
        <v>0</v>
      </c>
      <c r="R31" s="1652">
        <v>0</v>
      </c>
    </row>
    <row r="32" spans="1:18" ht="31.5">
      <c r="A32" s="1660"/>
      <c r="B32" s="1661" t="s">
        <v>973</v>
      </c>
      <c r="C32" s="1657">
        <v>0</v>
      </c>
      <c r="D32" s="1641"/>
      <c r="E32" s="1641">
        <v>0</v>
      </c>
      <c r="F32" s="1641">
        <v>0</v>
      </c>
      <c r="G32" s="1641">
        <v>0</v>
      </c>
      <c r="H32" s="1641">
        <v>4.3954864845093596E-4</v>
      </c>
      <c r="I32" s="1641">
        <v>0</v>
      </c>
      <c r="J32" s="1641">
        <v>0</v>
      </c>
      <c r="K32" s="1641">
        <v>1.1150960441099766E-2</v>
      </c>
      <c r="L32" s="1641">
        <v>0</v>
      </c>
      <c r="M32" s="1641">
        <v>1.1288159735934574E-3</v>
      </c>
      <c r="N32" s="1641">
        <v>3.0551422148334204E-3</v>
      </c>
      <c r="O32" s="1650">
        <v>0</v>
      </c>
      <c r="P32" s="1641">
        <v>0</v>
      </c>
      <c r="Q32" s="1641">
        <v>0</v>
      </c>
      <c r="R32" s="1641">
        <v>0</v>
      </c>
    </row>
    <row r="33" spans="1:18" ht="15" customHeight="1">
      <c r="A33" s="1570">
        <v>44774</v>
      </c>
      <c r="B33" s="1647" t="s">
        <v>968</v>
      </c>
      <c r="C33" s="1657" t="s">
        <v>969</v>
      </c>
      <c r="D33" s="1641" t="s">
        <v>969</v>
      </c>
      <c r="E33" s="1641" t="s">
        <v>969</v>
      </c>
      <c r="F33" s="1641" t="s">
        <v>969</v>
      </c>
      <c r="G33" s="1641" t="s">
        <v>969</v>
      </c>
      <c r="H33" s="1641" t="s">
        <v>969</v>
      </c>
      <c r="I33" s="1641" t="s">
        <v>969</v>
      </c>
      <c r="J33" s="1641" t="s">
        <v>969</v>
      </c>
      <c r="K33" s="1641" t="s">
        <v>969</v>
      </c>
      <c r="L33" s="1641" t="s">
        <v>969</v>
      </c>
      <c r="M33" s="1641" t="s">
        <v>969</v>
      </c>
      <c r="N33" s="1641" t="s">
        <v>969</v>
      </c>
      <c r="O33" s="1641" t="s">
        <v>969</v>
      </c>
      <c r="P33" s="1641" t="s">
        <v>969</v>
      </c>
      <c r="Q33" s="1641">
        <v>10.113565412315472</v>
      </c>
      <c r="R33" s="1652">
        <v>0.25</v>
      </c>
    </row>
    <row r="34" spans="1:18" ht="15" customHeight="1">
      <c r="A34" s="1659"/>
      <c r="B34" s="1647" t="s">
        <v>327</v>
      </c>
      <c r="C34" s="1657">
        <v>0</v>
      </c>
      <c r="D34" s="1641">
        <v>0.43512737710161686</v>
      </c>
      <c r="E34" s="1641">
        <v>2.4819323061227592</v>
      </c>
      <c r="F34" s="1641">
        <v>33.678316375561899</v>
      </c>
      <c r="G34" s="1641">
        <v>8.4240683022927403</v>
      </c>
      <c r="H34" s="1641">
        <v>1.138084265529071</v>
      </c>
      <c r="I34" s="1641">
        <v>0</v>
      </c>
      <c r="J34" s="1641">
        <v>1.9761516917216557</v>
      </c>
      <c r="K34" s="1641">
        <v>19.178431057943016</v>
      </c>
      <c r="L34" s="1641">
        <v>12.548918383497471</v>
      </c>
      <c r="M34" s="1642">
        <v>0.12771034339493384</v>
      </c>
      <c r="N34" s="1641">
        <v>2.8906676422655049</v>
      </c>
      <c r="O34" s="1650">
        <v>0</v>
      </c>
      <c r="P34" s="1641">
        <v>6.699519200568151</v>
      </c>
      <c r="Q34" s="1641">
        <v>0</v>
      </c>
      <c r="R34" s="1652">
        <v>0</v>
      </c>
    </row>
    <row r="35" spans="1:18" ht="31.5">
      <c r="A35" s="1570"/>
      <c r="B35" s="1647" t="s">
        <v>970</v>
      </c>
      <c r="C35" s="1657">
        <v>5.230272389596932E-4</v>
      </c>
      <c r="D35" s="1641">
        <v>0</v>
      </c>
      <c r="E35" s="1641">
        <v>0</v>
      </c>
      <c r="F35" s="1641">
        <v>3.7468860478788515E-3</v>
      </c>
      <c r="G35" s="1641">
        <v>0</v>
      </c>
      <c r="H35" s="1641">
        <v>0</v>
      </c>
      <c r="I35" s="1641">
        <v>0</v>
      </c>
      <c r="J35" s="1641">
        <v>6.0681726938057292E-4</v>
      </c>
      <c r="K35" s="1641">
        <v>6.0145563039781119E-4</v>
      </c>
      <c r="L35" s="1641">
        <v>0</v>
      </c>
      <c r="M35" s="1641">
        <v>0</v>
      </c>
      <c r="N35" s="1641">
        <v>0</v>
      </c>
      <c r="O35" s="1650">
        <v>0</v>
      </c>
      <c r="P35" s="1641">
        <v>0</v>
      </c>
      <c r="Q35" s="1641">
        <v>0</v>
      </c>
      <c r="R35" s="1652">
        <v>0</v>
      </c>
    </row>
    <row r="36" spans="1:18" ht="31.5">
      <c r="A36" s="1570"/>
      <c r="B36" s="1647" t="s">
        <v>971</v>
      </c>
      <c r="C36" s="1657">
        <v>1.4921804397141495E-3</v>
      </c>
      <c r="D36" s="1641">
        <v>0</v>
      </c>
      <c r="E36" s="1641">
        <v>1.4492869773339771E-3</v>
      </c>
      <c r="F36" s="1641">
        <v>2.187752620647286E-3</v>
      </c>
      <c r="G36" s="1641">
        <v>0</v>
      </c>
      <c r="H36" s="1641">
        <v>2.7910801749594519E-3</v>
      </c>
      <c r="I36" s="1641">
        <v>6.4673059057532081E-3</v>
      </c>
      <c r="J36" s="1641">
        <v>0</v>
      </c>
      <c r="K36" s="1641">
        <v>2.1695363892531676E-3</v>
      </c>
      <c r="L36" s="1641">
        <v>0</v>
      </c>
      <c r="M36" s="1641">
        <v>0</v>
      </c>
      <c r="N36" s="1641">
        <v>0</v>
      </c>
      <c r="O36" s="1650">
        <v>0</v>
      </c>
      <c r="P36" s="1641">
        <v>0</v>
      </c>
      <c r="Q36" s="1641">
        <v>0</v>
      </c>
      <c r="R36" s="1652">
        <v>0</v>
      </c>
    </row>
    <row r="37" spans="1:18" ht="47.25">
      <c r="A37" s="1570"/>
      <c r="B37" s="1647" t="s">
        <v>972</v>
      </c>
      <c r="C37" s="1657">
        <v>0</v>
      </c>
      <c r="D37" s="1641">
        <v>0</v>
      </c>
      <c r="E37" s="1641">
        <v>0</v>
      </c>
      <c r="F37" s="1641">
        <v>4.5723750792043619E-3</v>
      </c>
      <c r="G37" s="1641">
        <v>0</v>
      </c>
      <c r="H37" s="1641">
        <v>0</v>
      </c>
      <c r="I37" s="1641">
        <v>0</v>
      </c>
      <c r="J37" s="1641">
        <v>0</v>
      </c>
      <c r="K37" s="1641">
        <v>2.1371593777119459E-3</v>
      </c>
      <c r="L37" s="1641">
        <v>0</v>
      </c>
      <c r="M37" s="1641">
        <v>9.1509002913856604E-4</v>
      </c>
      <c r="N37" s="1641">
        <v>6.5413994258083487E-4</v>
      </c>
      <c r="O37" s="1650">
        <v>0</v>
      </c>
      <c r="P37" s="1641">
        <v>0</v>
      </c>
      <c r="Q37" s="1641">
        <v>0</v>
      </c>
      <c r="R37" s="1652">
        <v>0</v>
      </c>
    </row>
    <row r="38" spans="1:18" ht="31.5">
      <c r="A38" s="1660"/>
      <c r="B38" s="1661" t="s">
        <v>973</v>
      </c>
      <c r="C38" s="1657">
        <v>0</v>
      </c>
      <c r="D38" s="1641">
        <v>0</v>
      </c>
      <c r="E38" s="1641">
        <v>0</v>
      </c>
      <c r="F38" s="1641">
        <v>9.3225261678039923E-3</v>
      </c>
      <c r="G38" s="1641">
        <v>0</v>
      </c>
      <c r="H38" s="1641">
        <v>0</v>
      </c>
      <c r="I38" s="1641">
        <v>0</v>
      </c>
      <c r="J38" s="1641">
        <v>0</v>
      </c>
      <c r="K38" s="1641">
        <v>3.8287360322698458E-3</v>
      </c>
      <c r="L38" s="1641">
        <v>0</v>
      </c>
      <c r="M38" s="1641">
        <v>0</v>
      </c>
      <c r="N38" s="1641">
        <v>8.6773703970123366E-4</v>
      </c>
      <c r="O38" s="1650">
        <v>0</v>
      </c>
      <c r="P38" s="1641">
        <v>0</v>
      </c>
      <c r="Q38" s="1641">
        <v>0</v>
      </c>
      <c r="R38" s="1652">
        <v>0</v>
      </c>
    </row>
    <row r="39" spans="1:18" ht="15.75">
      <c r="A39" s="1570">
        <v>44805</v>
      </c>
      <c r="B39" s="1647" t="s">
        <v>968</v>
      </c>
      <c r="C39" s="1657" t="s">
        <v>969</v>
      </c>
      <c r="D39" s="1641" t="s">
        <v>969</v>
      </c>
      <c r="E39" s="1641" t="s">
        <v>969</v>
      </c>
      <c r="F39" s="1641" t="s">
        <v>969</v>
      </c>
      <c r="G39" s="1641" t="s">
        <v>969</v>
      </c>
      <c r="H39" s="1641" t="s">
        <v>969</v>
      </c>
      <c r="I39" s="1641" t="s">
        <v>969</v>
      </c>
      <c r="J39" s="1641" t="s">
        <v>969</v>
      </c>
      <c r="K39" s="1641" t="s">
        <v>969</v>
      </c>
      <c r="L39" s="1641" t="s">
        <v>969</v>
      </c>
      <c r="M39" s="1641" t="s">
        <v>969</v>
      </c>
      <c r="N39" s="1641" t="s">
        <v>969</v>
      </c>
      <c r="O39" s="1650" t="s">
        <v>969</v>
      </c>
      <c r="P39" s="1641" t="s">
        <v>969</v>
      </c>
      <c r="Q39" s="1641">
        <v>9.7899999999999991</v>
      </c>
      <c r="R39" s="1652">
        <v>0.19</v>
      </c>
    </row>
    <row r="40" spans="1:18" ht="15.75">
      <c r="A40" s="1570"/>
      <c r="B40" s="1647" t="s">
        <v>327</v>
      </c>
      <c r="C40" s="1657">
        <v>0</v>
      </c>
      <c r="D40" s="1641">
        <v>0.9029659389909872</v>
      </c>
      <c r="E40" s="1641">
        <v>3.0812362218986231</v>
      </c>
      <c r="F40" s="1641">
        <v>32.918821601155059</v>
      </c>
      <c r="G40" s="1641">
        <v>8.4103471180138953</v>
      </c>
      <c r="H40" s="1641">
        <v>1.1416726456228301</v>
      </c>
      <c r="I40" s="1641">
        <v>4.5458230556129735E-2</v>
      </c>
      <c r="J40" s="1641">
        <v>1.7665438480432232</v>
      </c>
      <c r="K40" s="1641">
        <v>19.085639929234127</v>
      </c>
      <c r="L40" s="1641">
        <v>12.397950257347629</v>
      </c>
      <c r="M40" s="1641">
        <v>0.13236326019678066</v>
      </c>
      <c r="N40" s="1641">
        <v>2.7240644500554074</v>
      </c>
      <c r="O40" s="1650">
        <v>0</v>
      </c>
      <c r="P40" s="1641">
        <v>7.3505457467125979</v>
      </c>
      <c r="Q40" s="1641">
        <v>0</v>
      </c>
      <c r="R40" s="1652">
        <v>0</v>
      </c>
    </row>
    <row r="41" spans="1:18" ht="31.5">
      <c r="A41" s="1570"/>
      <c r="B41" s="1647" t="s">
        <v>970</v>
      </c>
      <c r="C41" s="1657">
        <v>5.230272389596932E-4</v>
      </c>
      <c r="D41" s="1641">
        <v>0</v>
      </c>
      <c r="E41" s="1641">
        <v>0</v>
      </c>
      <c r="F41" s="1641">
        <v>3.7428341731900062E-3</v>
      </c>
      <c r="G41" s="1641">
        <v>0</v>
      </c>
      <c r="H41" s="1641">
        <v>0</v>
      </c>
      <c r="I41" s="1641">
        <v>0</v>
      </c>
      <c r="J41" s="1641">
        <v>5.6971063213642433E-4</v>
      </c>
      <c r="K41" s="1641">
        <v>1.5757901311079135E-3</v>
      </c>
      <c r="L41" s="1641">
        <v>0</v>
      </c>
      <c r="M41" s="1641">
        <v>0</v>
      </c>
      <c r="N41" s="1641">
        <v>0</v>
      </c>
      <c r="O41" s="1650">
        <v>0</v>
      </c>
      <c r="P41" s="1641">
        <v>0</v>
      </c>
      <c r="Q41" s="1641">
        <v>0</v>
      </c>
      <c r="R41" s="1652">
        <v>0</v>
      </c>
    </row>
    <row r="42" spans="1:18" ht="31.5">
      <c r="A42" s="1570"/>
      <c r="B42" s="1647" t="s">
        <v>971</v>
      </c>
      <c r="C42" s="1657">
        <v>1.4921804397141495E-3</v>
      </c>
      <c r="D42" s="1641">
        <v>0</v>
      </c>
      <c r="E42" s="1641">
        <v>1.4377209794582543E-3</v>
      </c>
      <c r="F42" s="1641">
        <v>2.1175968075195389E-3</v>
      </c>
      <c r="G42" s="1641">
        <v>0</v>
      </c>
      <c r="H42" s="1641">
        <v>0</v>
      </c>
      <c r="I42" s="1641">
        <v>8.6031154553229076E-3</v>
      </c>
      <c r="J42" s="1641">
        <v>0</v>
      </c>
      <c r="K42" s="1641">
        <v>2.7662019531302672E-3</v>
      </c>
      <c r="L42" s="1641">
        <v>0</v>
      </c>
      <c r="M42" s="1641">
        <v>0</v>
      </c>
      <c r="N42" s="1641">
        <v>0</v>
      </c>
      <c r="O42" s="1650">
        <v>0</v>
      </c>
      <c r="P42" s="1641">
        <v>0</v>
      </c>
      <c r="Q42" s="1641">
        <v>0</v>
      </c>
      <c r="R42" s="1652">
        <v>0</v>
      </c>
    </row>
    <row r="43" spans="1:18" ht="47.25">
      <c r="A43" s="1570"/>
      <c r="B43" s="1647" t="s">
        <v>972</v>
      </c>
      <c r="C43" s="1657">
        <v>0</v>
      </c>
      <c r="D43" s="1641">
        <v>0</v>
      </c>
      <c r="E43" s="1641">
        <v>0</v>
      </c>
      <c r="F43" s="1641">
        <v>4.5706729390565682E-3</v>
      </c>
      <c r="G43" s="1641">
        <v>0</v>
      </c>
      <c r="H43" s="1641">
        <v>0</v>
      </c>
      <c r="I43" s="1641">
        <v>0</v>
      </c>
      <c r="J43" s="1641">
        <v>0</v>
      </c>
      <c r="K43" s="1641">
        <v>2.1342642428922136E-3</v>
      </c>
      <c r="L43" s="1641">
        <v>0</v>
      </c>
      <c r="M43" s="1641">
        <v>8.5324942170396747E-4</v>
      </c>
      <c r="N43" s="1641">
        <v>6.1103641540102881E-4</v>
      </c>
      <c r="O43" s="1650">
        <v>0</v>
      </c>
      <c r="P43" s="1641">
        <v>0</v>
      </c>
      <c r="Q43" s="1641">
        <v>0</v>
      </c>
      <c r="R43" s="1652">
        <v>0</v>
      </c>
    </row>
    <row r="44" spans="1:18" ht="31.5">
      <c r="A44" s="1660"/>
      <c r="B44" s="1658" t="s">
        <v>973</v>
      </c>
      <c r="C44" s="1641">
        <v>0</v>
      </c>
      <c r="D44" s="1641">
        <v>0</v>
      </c>
      <c r="E44" s="1641">
        <v>0</v>
      </c>
      <c r="F44" s="1641">
        <v>0</v>
      </c>
      <c r="G44" s="1641">
        <v>0</v>
      </c>
      <c r="H44" s="1641">
        <v>0</v>
      </c>
      <c r="I44" s="1641">
        <v>0</v>
      </c>
      <c r="J44" s="1641">
        <v>0</v>
      </c>
      <c r="K44" s="1641">
        <v>1.3453370222344887E-2</v>
      </c>
      <c r="L44" s="1641">
        <v>0</v>
      </c>
      <c r="M44" s="1641">
        <v>0</v>
      </c>
      <c r="N44" s="1641">
        <v>8.6723642821621787E-4</v>
      </c>
      <c r="O44" s="1650">
        <v>0</v>
      </c>
      <c r="P44" s="1641">
        <v>0</v>
      </c>
      <c r="Q44" s="1641">
        <v>0</v>
      </c>
      <c r="R44" s="1652">
        <v>0</v>
      </c>
    </row>
    <row r="45" spans="1:18" ht="15.75">
      <c r="A45" s="1570">
        <v>44835</v>
      </c>
      <c r="B45" s="1647" t="s">
        <v>968</v>
      </c>
      <c r="C45" s="1657" t="s">
        <v>969</v>
      </c>
      <c r="D45" s="1641" t="s">
        <v>969</v>
      </c>
      <c r="E45" s="1641" t="s">
        <v>969</v>
      </c>
      <c r="F45" s="1641" t="s">
        <v>969</v>
      </c>
      <c r="G45" s="1641" t="s">
        <v>969</v>
      </c>
      <c r="H45" s="1641" t="s">
        <v>969</v>
      </c>
      <c r="I45" s="1641" t="s">
        <v>969</v>
      </c>
      <c r="J45" s="1641" t="s">
        <v>969</v>
      </c>
      <c r="K45" s="1641" t="s">
        <v>969</v>
      </c>
      <c r="L45" s="1641" t="s">
        <v>969</v>
      </c>
      <c r="M45" s="1641" t="s">
        <v>969</v>
      </c>
      <c r="N45" s="1641" t="s">
        <v>969</v>
      </c>
      <c r="O45" s="1650" t="s">
        <v>969</v>
      </c>
      <c r="P45" s="1641" t="s">
        <v>969</v>
      </c>
      <c r="Q45" s="1641">
        <v>8.9164874268296348</v>
      </c>
      <c r="R45" s="1652">
        <v>0.64</v>
      </c>
    </row>
    <row r="46" spans="1:18" ht="15.75">
      <c r="A46" s="1570"/>
      <c r="B46" s="1647" t="s">
        <v>327</v>
      </c>
      <c r="C46" s="1657">
        <v>0</v>
      </c>
      <c r="D46" s="1641">
        <v>2.5099999999999998</v>
      </c>
      <c r="E46" s="1641">
        <v>3.5708243288649077</v>
      </c>
      <c r="F46" s="1641">
        <v>32.432735988541886</v>
      </c>
      <c r="G46" s="1641">
        <v>7.9848309566933855</v>
      </c>
      <c r="H46" s="1641">
        <v>1.1213824545674629</v>
      </c>
      <c r="I46" s="1641">
        <v>0</v>
      </c>
      <c r="J46" s="1641">
        <v>1.7689961907410789</v>
      </c>
      <c r="K46" s="1641">
        <v>18.809064642632411</v>
      </c>
      <c r="L46" s="1641">
        <v>14.610086426899437</v>
      </c>
      <c r="M46" s="1641">
        <v>0.11142718961582856</v>
      </c>
      <c r="N46" s="1641">
        <v>2.7214112297451662</v>
      </c>
      <c r="O46" s="1650">
        <v>0</v>
      </c>
      <c r="P46" s="1641">
        <v>4.7443125858578181</v>
      </c>
      <c r="Q46" s="1641">
        <v>0</v>
      </c>
      <c r="R46" s="1652">
        <v>0</v>
      </c>
    </row>
    <row r="47" spans="1:18" ht="31.5">
      <c r="A47" s="1570"/>
      <c r="B47" s="1647" t="s">
        <v>970</v>
      </c>
      <c r="C47" s="1657">
        <v>0</v>
      </c>
      <c r="D47" s="1641">
        <v>0</v>
      </c>
      <c r="E47" s="1641">
        <v>0</v>
      </c>
      <c r="F47" s="1641">
        <v>4.8265907840824868E-3</v>
      </c>
      <c r="G47" s="1641">
        <v>0</v>
      </c>
      <c r="H47" s="1641">
        <v>0</v>
      </c>
      <c r="I47" s="1641">
        <v>0</v>
      </c>
      <c r="J47" s="1641">
        <v>5.5608282907767279E-4</v>
      </c>
      <c r="K47" s="1641">
        <v>5.7483945423088463E-4</v>
      </c>
      <c r="L47" s="1641">
        <v>0</v>
      </c>
      <c r="M47" s="1641">
        <v>0</v>
      </c>
      <c r="N47" s="1641">
        <v>0</v>
      </c>
      <c r="O47" s="1650">
        <v>0</v>
      </c>
      <c r="P47" s="1641">
        <v>0</v>
      </c>
      <c r="Q47" s="1641">
        <v>0</v>
      </c>
      <c r="R47" s="1652">
        <v>0</v>
      </c>
    </row>
    <row r="48" spans="1:18" ht="31.5">
      <c r="A48" s="1570"/>
      <c r="B48" s="1647" t="s">
        <v>971</v>
      </c>
      <c r="C48" s="1657">
        <v>0</v>
      </c>
      <c r="D48" s="1641">
        <v>0</v>
      </c>
      <c r="E48" s="1641">
        <v>1.4504727924302446E-3</v>
      </c>
      <c r="F48" s="1641">
        <v>9.2551370762115667E-3</v>
      </c>
      <c r="G48" s="1641">
        <v>0</v>
      </c>
      <c r="H48" s="1641">
        <v>0</v>
      </c>
      <c r="I48" s="1641">
        <v>6.4451562927830119E-3</v>
      </c>
      <c r="J48" s="1641">
        <v>0</v>
      </c>
      <c r="K48" s="1641">
        <v>0</v>
      </c>
      <c r="L48" s="1641">
        <v>1.3234833110374905E-3</v>
      </c>
      <c r="M48" s="1641">
        <v>0</v>
      </c>
      <c r="N48" s="1641">
        <v>0</v>
      </c>
      <c r="O48" s="1650">
        <v>0</v>
      </c>
      <c r="P48" s="1641">
        <v>0</v>
      </c>
      <c r="Q48" s="1641">
        <v>0</v>
      </c>
      <c r="R48" s="1652">
        <v>0</v>
      </c>
    </row>
    <row r="49" spans="1:18" ht="47.25">
      <c r="A49" s="1570"/>
      <c r="B49" s="1647" t="s">
        <v>972</v>
      </c>
      <c r="C49" s="1657">
        <v>0</v>
      </c>
      <c r="D49" s="1641">
        <v>0</v>
      </c>
      <c r="E49" s="1641">
        <v>0</v>
      </c>
      <c r="F49" s="1641">
        <v>4.6071225273614184E-3</v>
      </c>
      <c r="G49" s="1641">
        <v>0</v>
      </c>
      <c r="H49" s="1641">
        <v>0</v>
      </c>
      <c r="I49" s="1641">
        <v>0</v>
      </c>
      <c r="J49" s="1641">
        <v>0</v>
      </c>
      <c r="K49" s="1641">
        <v>2.7670508459917338E-3</v>
      </c>
      <c r="L49" s="1641">
        <v>0</v>
      </c>
      <c r="M49" s="1641">
        <v>8.7197689454757458E-4</v>
      </c>
      <c r="N49" s="1641">
        <v>6.1472047092954733E-4</v>
      </c>
      <c r="O49" s="1650">
        <v>0</v>
      </c>
      <c r="P49" s="1641">
        <v>0</v>
      </c>
      <c r="Q49" s="1641">
        <v>0</v>
      </c>
      <c r="R49" s="1652">
        <v>0</v>
      </c>
    </row>
    <row r="50" spans="1:18" ht="31.5">
      <c r="A50" s="1570" t="s">
        <v>298</v>
      </c>
      <c r="B50" s="1647" t="s">
        <v>973</v>
      </c>
      <c r="C50" s="1657">
        <v>0</v>
      </c>
      <c r="D50" s="1641">
        <v>0</v>
      </c>
      <c r="E50" s="1641">
        <v>0</v>
      </c>
      <c r="F50" s="1641">
        <v>8.8511610424102105E-3</v>
      </c>
      <c r="G50" s="1641">
        <v>0</v>
      </c>
      <c r="H50" s="1641">
        <v>0</v>
      </c>
      <c r="I50" s="1641">
        <v>0</v>
      </c>
      <c r="J50" s="1641">
        <v>0</v>
      </c>
      <c r="K50" s="1641">
        <v>4.5628239497775428E-3</v>
      </c>
      <c r="L50" s="1641">
        <v>1.2696315638912026E-3</v>
      </c>
      <c r="M50" s="1641">
        <v>0</v>
      </c>
      <c r="N50" s="1641">
        <v>7.8297791809710411E-4</v>
      </c>
      <c r="O50" s="1650">
        <v>0</v>
      </c>
      <c r="P50" s="1641">
        <v>0</v>
      </c>
      <c r="Q50" s="1641">
        <v>0</v>
      </c>
      <c r="R50" s="1652">
        <v>0</v>
      </c>
    </row>
    <row r="51" spans="1:18" ht="15.75">
      <c r="A51" s="1570">
        <v>44866</v>
      </c>
      <c r="B51" s="1647" t="s">
        <v>968</v>
      </c>
      <c r="C51" s="1657" t="s">
        <v>969</v>
      </c>
      <c r="D51" s="1641" t="s">
        <v>969</v>
      </c>
      <c r="E51" s="1641" t="s">
        <v>969</v>
      </c>
      <c r="F51" s="1641" t="s">
        <v>969</v>
      </c>
      <c r="G51" s="1641" t="s">
        <v>969</v>
      </c>
      <c r="H51" s="1641" t="s">
        <v>969</v>
      </c>
      <c r="I51" s="1641" t="s">
        <v>969</v>
      </c>
      <c r="J51" s="1641" t="s">
        <v>969</v>
      </c>
      <c r="K51" s="1641" t="s">
        <v>969</v>
      </c>
      <c r="L51" s="1641" t="s">
        <v>969</v>
      </c>
      <c r="M51" s="1641" t="s">
        <v>969</v>
      </c>
      <c r="N51" s="1641" t="s">
        <v>969</v>
      </c>
      <c r="O51" s="1650" t="s">
        <v>969</v>
      </c>
      <c r="P51" s="1641" t="s">
        <v>969</v>
      </c>
      <c r="Q51" s="1641">
        <v>9.0138392335352808</v>
      </c>
      <c r="R51" s="1652">
        <v>0.33</v>
      </c>
    </row>
    <row r="52" spans="1:18" ht="15.75">
      <c r="A52" s="1570"/>
      <c r="B52" s="1647" t="s">
        <v>327</v>
      </c>
      <c r="C52" s="1657">
        <v>0</v>
      </c>
      <c r="D52" s="1641">
        <v>4.1688819824506664</v>
      </c>
      <c r="E52" s="1641">
        <v>3.5407019995338938</v>
      </c>
      <c r="F52" s="1641">
        <v>32.708566594046268</v>
      </c>
      <c r="G52" s="1641">
        <v>7.4372340852644045</v>
      </c>
      <c r="H52" s="1641">
        <v>1.1056741209308254</v>
      </c>
      <c r="I52" s="1641">
        <v>0</v>
      </c>
      <c r="J52" s="1641">
        <v>0.11406077866998322</v>
      </c>
      <c r="K52" s="1641">
        <v>18.651168326851799</v>
      </c>
      <c r="L52" s="1641">
        <v>16.748429573251144</v>
      </c>
      <c r="M52" s="1641">
        <v>0.11406077866998322</v>
      </c>
      <c r="N52" s="1641">
        <v>2.6153432928738578</v>
      </c>
      <c r="O52" s="1650">
        <v>0</v>
      </c>
      <c r="P52" s="1641">
        <v>1.7839542510045086</v>
      </c>
      <c r="Q52" s="1641">
        <v>0</v>
      </c>
      <c r="R52" s="1652">
        <v>0</v>
      </c>
    </row>
    <row r="53" spans="1:18" ht="31.5">
      <c r="A53" s="1570"/>
      <c r="B53" s="1647" t="s">
        <v>970</v>
      </c>
      <c r="C53" s="1657">
        <v>0</v>
      </c>
      <c r="D53" s="1641">
        <v>0</v>
      </c>
      <c r="E53" s="1641">
        <v>0</v>
      </c>
      <c r="F53" s="1641">
        <v>3.6667408601580424E-3</v>
      </c>
      <c r="G53" s="1641">
        <v>0</v>
      </c>
      <c r="H53" s="1641">
        <v>4.9985170659055836E-4</v>
      </c>
      <c r="I53" s="1641">
        <v>1.9965201302391623E-4</v>
      </c>
      <c r="J53" s="1641">
        <v>0</v>
      </c>
      <c r="K53" s="1641">
        <v>1.170497194790188E-3</v>
      </c>
      <c r="L53" s="1641">
        <v>0</v>
      </c>
      <c r="M53" s="1641">
        <v>0</v>
      </c>
      <c r="N53" s="1641">
        <v>0</v>
      </c>
      <c r="O53" s="1650">
        <v>0</v>
      </c>
      <c r="P53" s="1641">
        <v>0</v>
      </c>
      <c r="Q53" s="1641">
        <v>0</v>
      </c>
      <c r="R53" s="1652">
        <v>0</v>
      </c>
    </row>
    <row r="54" spans="1:18" ht="31.5">
      <c r="A54" s="1570"/>
      <c r="B54" s="1647" t="s">
        <v>971</v>
      </c>
      <c r="C54" s="1657">
        <v>1.4962312805479638E-3</v>
      </c>
      <c r="D54" s="1641">
        <v>0</v>
      </c>
      <c r="E54" s="1641">
        <v>1.4371608565869121E-3</v>
      </c>
      <c r="F54" s="1641">
        <v>2.0786717085261308E-3</v>
      </c>
      <c r="G54" s="1641">
        <v>0</v>
      </c>
      <c r="H54" s="1641">
        <v>1.2149173430822749E-3</v>
      </c>
      <c r="I54" s="1641">
        <v>9.1473351238215584E-3</v>
      </c>
      <c r="J54" s="1641">
        <v>0</v>
      </c>
      <c r="K54" s="1641">
        <v>0</v>
      </c>
      <c r="L54" s="1641">
        <v>2.5880595453655723E-3</v>
      </c>
      <c r="M54" s="1641">
        <v>0</v>
      </c>
      <c r="N54" s="1641">
        <v>0</v>
      </c>
      <c r="O54" s="1650">
        <v>0</v>
      </c>
      <c r="P54" s="1641">
        <v>0</v>
      </c>
      <c r="Q54" s="1641">
        <v>0</v>
      </c>
      <c r="R54" s="1652">
        <v>0</v>
      </c>
    </row>
    <row r="55" spans="1:18" ht="47.25">
      <c r="A55" s="1570"/>
      <c r="B55" s="1647" t="s">
        <v>972</v>
      </c>
      <c r="C55" s="1657">
        <v>0</v>
      </c>
      <c r="D55" s="1641">
        <v>0</v>
      </c>
      <c r="E55" s="1641">
        <v>0</v>
      </c>
      <c r="F55" s="1641">
        <v>4.6137120357287358E-3</v>
      </c>
      <c r="G55" s="1641">
        <v>0</v>
      </c>
      <c r="H55" s="1641">
        <v>0</v>
      </c>
      <c r="I55" s="1641">
        <v>1.5646066958812412E-3</v>
      </c>
      <c r="J55" s="1641">
        <v>8.770174955780672E-4</v>
      </c>
      <c r="K55" s="1641">
        <v>2.8002589130171648E-3</v>
      </c>
      <c r="L55" s="1641">
        <v>0</v>
      </c>
      <c r="M55" s="1641">
        <v>8.770174955780672E-4</v>
      </c>
      <c r="N55" s="1641">
        <v>6.2421537266872922E-4</v>
      </c>
      <c r="O55" s="1650">
        <v>0</v>
      </c>
      <c r="P55" s="1641">
        <v>0</v>
      </c>
      <c r="Q55" s="1641">
        <v>0</v>
      </c>
      <c r="R55" s="1652">
        <v>0</v>
      </c>
    </row>
    <row r="56" spans="1:18" ht="31.5">
      <c r="A56" s="1907" t="s">
        <v>298</v>
      </c>
      <c r="B56" s="1977" t="s">
        <v>973</v>
      </c>
      <c r="C56" s="1662">
        <v>0</v>
      </c>
      <c r="D56" s="1663">
        <v>0</v>
      </c>
      <c r="E56" s="1663">
        <v>0</v>
      </c>
      <c r="F56" s="1663">
        <v>0</v>
      </c>
      <c r="G56" s="1663">
        <v>0</v>
      </c>
      <c r="H56" s="1663">
        <v>8.677981022016249E-4</v>
      </c>
      <c r="I56" s="1663">
        <v>2.4775670778756495E-3</v>
      </c>
      <c r="J56" s="1663">
        <v>0</v>
      </c>
      <c r="K56" s="1663">
        <v>4.4337302339527021E-3</v>
      </c>
      <c r="L56" s="1663">
        <v>1.2515111767541077E-3</v>
      </c>
      <c r="M56" s="1663">
        <v>0</v>
      </c>
      <c r="N56" s="1663">
        <v>7.9260340994182171E-4</v>
      </c>
      <c r="O56" s="1664">
        <v>0</v>
      </c>
      <c r="P56" s="1663">
        <v>0</v>
      </c>
      <c r="Q56" s="1663">
        <v>0</v>
      </c>
      <c r="R56" s="1665">
        <v>0</v>
      </c>
    </row>
    <row r="57" spans="1:18" ht="15" customHeight="1">
      <c r="A57" s="1724" t="s">
        <v>996</v>
      </c>
    </row>
    <row r="58" spans="1:18" ht="15" customHeight="1"/>
    <row r="59" spans="1:18" ht="15" customHeight="1"/>
    <row r="60" spans="1:18" ht="15" customHeight="1"/>
    <row r="61" spans="1:18" ht="15" customHeight="1"/>
    <row r="62" spans="1:18" ht="15" customHeight="1"/>
    <row r="63" spans="1:18" ht="15" customHeight="1"/>
    <row r="64" spans="1:18" ht="15" customHeight="1"/>
    <row r="65" spans="1:1" ht="15" customHeight="1"/>
    <row r="66" spans="1:1" ht="15" customHeight="1"/>
    <row r="67" spans="1:1">
      <c r="A67" s="620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5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H53"/>
  <sheetViews>
    <sheetView view="pageBreakPreview" topLeftCell="A22" zoomScale="70" zoomScaleNormal="75" zoomScaleSheetLayoutView="70" workbookViewId="0">
      <selection activeCell="A39" sqref="A39"/>
    </sheetView>
  </sheetViews>
  <sheetFormatPr defaultColWidth="21.140625" defaultRowHeight="15"/>
  <cols>
    <col min="1" max="1" width="12.5703125" style="961" customWidth="1"/>
    <col min="2" max="3" width="22.140625" style="12" customWidth="1"/>
    <col min="4" max="4" width="22.140625" style="563" customWidth="1"/>
    <col min="5" max="8" width="22.140625" style="12" customWidth="1"/>
    <col min="9" max="16384" width="21.140625" style="12"/>
  </cols>
  <sheetData>
    <row r="2" spans="1:8" s="958" customFormat="1" ht="21" customHeight="1" thickBot="1">
      <c r="A2" s="2052" t="s">
        <v>915</v>
      </c>
      <c r="B2" s="2052"/>
      <c r="C2" s="2052"/>
      <c r="D2" s="2052"/>
      <c r="E2" s="2052"/>
      <c r="F2" s="2052"/>
      <c r="G2" s="2052"/>
      <c r="H2" s="2052"/>
    </row>
    <row r="3" spans="1:8" s="958" customFormat="1" ht="21">
      <c r="A3" s="1925"/>
      <c r="B3" s="1925"/>
      <c r="C3" s="1925"/>
      <c r="D3" s="1925"/>
      <c r="E3" s="1925"/>
      <c r="F3" s="1925"/>
      <c r="G3" s="1925"/>
      <c r="H3" s="1621"/>
    </row>
    <row r="4" spans="1:8" s="958" customFormat="1" ht="21">
      <c r="A4" s="2036" t="s">
        <v>923</v>
      </c>
      <c r="B4" s="2036"/>
      <c r="C4" s="2036"/>
      <c r="D4" s="2036"/>
      <c r="E4" s="2036"/>
      <c r="F4" s="2036"/>
      <c r="G4" s="2036"/>
      <c r="H4" s="2036"/>
    </row>
    <row r="5" spans="1:8" s="958" customFormat="1" ht="21">
      <c r="A5" s="1925"/>
      <c r="B5" s="1925"/>
      <c r="C5" s="1925"/>
      <c r="D5" s="1925"/>
      <c r="E5" s="1925"/>
      <c r="F5" s="1925"/>
      <c r="G5" s="1925"/>
      <c r="H5" s="1621"/>
    </row>
    <row r="6" spans="1:8" s="958" customFormat="1" ht="21">
      <c r="A6" s="2036" t="s">
        <v>974</v>
      </c>
      <c r="B6" s="2036"/>
      <c r="C6" s="2036"/>
      <c r="D6" s="2036"/>
      <c r="E6" s="2036"/>
      <c r="F6" s="2036"/>
      <c r="G6" s="2036"/>
      <c r="H6" s="2036"/>
    </row>
    <row r="7" spans="1:8" ht="15" customHeight="1">
      <c r="A7" s="13"/>
      <c r="B7" s="950"/>
      <c r="C7" s="950"/>
      <c r="D7" s="622"/>
      <c r="E7" s="11"/>
      <c r="F7" s="11"/>
      <c r="G7" s="11"/>
      <c r="H7" s="11"/>
    </row>
    <row r="8" spans="1:8" ht="15" customHeight="1">
      <c r="A8" s="579" t="s">
        <v>975</v>
      </c>
      <c r="B8" s="13"/>
      <c r="C8" s="1561"/>
      <c r="D8" s="622"/>
      <c r="E8" s="11"/>
      <c r="F8" s="11"/>
      <c r="G8" s="11"/>
    </row>
    <row r="9" spans="1:8" s="1669" customFormat="1" ht="30" customHeight="1">
      <c r="A9" s="1667"/>
      <c r="B9" s="1668" t="s">
        <v>918</v>
      </c>
      <c r="C9" s="1668" t="s">
        <v>976</v>
      </c>
      <c r="D9" s="1668" t="s">
        <v>977</v>
      </c>
      <c r="E9" s="1668" t="s">
        <v>349</v>
      </c>
      <c r="F9" s="1668" t="s">
        <v>348</v>
      </c>
      <c r="G9" s="1668" t="s">
        <v>978</v>
      </c>
      <c r="H9" s="1668" t="s">
        <v>979</v>
      </c>
    </row>
    <row r="10" spans="1:8" s="1671" customFormat="1" ht="15" customHeight="1">
      <c r="A10" s="1670">
        <v>2018</v>
      </c>
      <c r="B10" s="597">
        <v>7114244</v>
      </c>
      <c r="C10" s="452">
        <v>4056516</v>
      </c>
      <c r="D10" s="452">
        <v>134178670</v>
      </c>
      <c r="E10" s="452">
        <v>8930084</v>
      </c>
      <c r="F10" s="452">
        <v>143108754</v>
      </c>
      <c r="G10" s="452">
        <v>69971383</v>
      </c>
      <c r="H10" s="453">
        <v>20451962</v>
      </c>
    </row>
    <row r="11" spans="1:8" s="1671" customFormat="1" ht="15" customHeight="1">
      <c r="A11" s="1670">
        <v>2019</v>
      </c>
      <c r="B11" s="597">
        <v>7114244</v>
      </c>
      <c r="C11" s="452">
        <v>4056517</v>
      </c>
      <c r="D11" s="452">
        <v>175591298</v>
      </c>
      <c r="E11" s="452">
        <v>2955297</v>
      </c>
      <c r="F11" s="452">
        <v>178546595</v>
      </c>
      <c r="G11" s="452">
        <v>71161675</v>
      </c>
      <c r="H11" s="453">
        <v>22881235</v>
      </c>
    </row>
    <row r="12" spans="1:8" s="1671" customFormat="1" ht="15" customHeight="1">
      <c r="A12" s="1670">
        <v>2020</v>
      </c>
      <c r="B12" s="597">
        <v>7114244</v>
      </c>
      <c r="C12" s="452">
        <v>4056517</v>
      </c>
      <c r="D12" s="452">
        <v>206160453</v>
      </c>
      <c r="E12" s="452">
        <v>2892798</v>
      </c>
      <c r="F12" s="452">
        <v>209053251</v>
      </c>
      <c r="G12" s="452">
        <v>58586792</v>
      </c>
      <c r="H12" s="453">
        <v>24128270</v>
      </c>
    </row>
    <row r="13" spans="1:8" s="1671" customFormat="1" ht="15" customHeight="1">
      <c r="A13" s="1670">
        <v>2021</v>
      </c>
      <c r="B13" s="597">
        <v>7114244</v>
      </c>
      <c r="C13" s="452">
        <v>0</v>
      </c>
      <c r="D13" s="452">
        <v>226231635</v>
      </c>
      <c r="E13" s="452">
        <v>2126997</v>
      </c>
      <c r="F13" s="452">
        <v>228358632</v>
      </c>
      <c r="G13" s="452">
        <v>34555415</v>
      </c>
      <c r="H13" s="453">
        <v>14107092</v>
      </c>
    </row>
    <row r="14" spans="1:8" s="1671" customFormat="1" ht="15" customHeight="1">
      <c r="A14" s="1670"/>
      <c r="B14" s="597"/>
      <c r="C14" s="452"/>
      <c r="D14" s="452"/>
      <c r="E14" s="452"/>
      <c r="F14" s="452"/>
      <c r="G14" s="452"/>
      <c r="H14" s="453"/>
    </row>
    <row r="15" spans="1:8" s="1671" customFormat="1" ht="15" customHeight="1">
      <c r="A15" s="1670">
        <v>2021</v>
      </c>
      <c r="B15" s="711"/>
      <c r="C15" s="458"/>
      <c r="D15" s="458"/>
      <c r="E15" s="458"/>
      <c r="F15" s="458"/>
      <c r="G15" s="458"/>
      <c r="H15" s="459"/>
    </row>
    <row r="16" spans="1:8" s="1671" customFormat="1" ht="15" customHeight="1">
      <c r="A16" s="1570" t="s">
        <v>646</v>
      </c>
      <c r="B16" s="711">
        <v>7114244</v>
      </c>
      <c r="C16" s="458">
        <v>4056517</v>
      </c>
      <c r="D16" s="458">
        <v>211009908</v>
      </c>
      <c r="E16" s="458">
        <v>1946075</v>
      </c>
      <c r="F16" s="458">
        <v>212955983</v>
      </c>
      <c r="G16" s="458">
        <v>8445429</v>
      </c>
      <c r="H16" s="459">
        <v>3572583</v>
      </c>
    </row>
    <row r="17" spans="1:8" s="1671" customFormat="1" ht="15" customHeight="1">
      <c r="A17" s="1570" t="s">
        <v>647</v>
      </c>
      <c r="B17" s="711">
        <v>7114244</v>
      </c>
      <c r="C17" s="458">
        <v>0</v>
      </c>
      <c r="D17" s="458">
        <v>215751278</v>
      </c>
      <c r="E17" s="458">
        <v>1911170</v>
      </c>
      <c r="F17" s="458">
        <v>217662448</v>
      </c>
      <c r="G17" s="458">
        <v>16575529</v>
      </c>
      <c r="H17" s="459">
        <v>6918382</v>
      </c>
    </row>
    <row r="18" spans="1:8" s="1671" customFormat="1" ht="15" customHeight="1">
      <c r="A18" s="1570" t="s">
        <v>648</v>
      </c>
      <c r="B18" s="711">
        <v>7114244</v>
      </c>
      <c r="C18" s="458">
        <v>0</v>
      </c>
      <c r="D18" s="458">
        <v>221780683</v>
      </c>
      <c r="E18" s="458">
        <v>1530297</v>
      </c>
      <c r="F18" s="458">
        <v>223310980</v>
      </c>
      <c r="G18" s="458">
        <v>25873889</v>
      </c>
      <c r="H18" s="459">
        <v>10054031</v>
      </c>
    </row>
    <row r="19" spans="1:8" s="1671" customFormat="1" ht="15" customHeight="1">
      <c r="A19" s="1570" t="s">
        <v>649</v>
      </c>
      <c r="B19" s="711">
        <v>7114244</v>
      </c>
      <c r="C19" s="458">
        <v>0</v>
      </c>
      <c r="D19" s="458">
        <v>226231635</v>
      </c>
      <c r="E19" s="458">
        <v>2126997</v>
      </c>
      <c r="F19" s="458">
        <v>228358632</v>
      </c>
      <c r="G19" s="458">
        <v>34555415</v>
      </c>
      <c r="H19" s="459">
        <v>14107092</v>
      </c>
    </row>
    <row r="20" spans="1:8" s="1671" customFormat="1" ht="15" customHeight="1">
      <c r="A20" s="1570"/>
      <c r="B20" s="597"/>
      <c r="C20" s="452"/>
      <c r="D20" s="452"/>
      <c r="E20" s="452"/>
      <c r="F20" s="452"/>
      <c r="G20" s="452"/>
      <c r="H20" s="453"/>
    </row>
    <row r="21" spans="1:8" s="1671" customFormat="1" ht="15" customHeight="1">
      <c r="A21" s="1670">
        <v>2022</v>
      </c>
      <c r="B21" s="711"/>
      <c r="C21" s="458"/>
      <c r="D21" s="458"/>
      <c r="E21" s="458"/>
      <c r="F21" s="458"/>
      <c r="G21" s="458"/>
      <c r="H21" s="459"/>
    </row>
    <row r="22" spans="1:8" s="1671" customFormat="1" ht="15" customHeight="1">
      <c r="A22" s="1570" t="s">
        <v>646</v>
      </c>
      <c r="B22" s="711">
        <v>7114244</v>
      </c>
      <c r="C22" s="458">
        <v>0</v>
      </c>
      <c r="D22" s="458">
        <v>235005634</v>
      </c>
      <c r="E22" s="458">
        <v>2783594</v>
      </c>
      <c r="F22" s="458">
        <v>237789228</v>
      </c>
      <c r="G22" s="458">
        <v>8911742</v>
      </c>
      <c r="H22" s="459">
        <v>3258655</v>
      </c>
    </row>
    <row r="23" spans="1:8" s="1671" customFormat="1" ht="15" customHeight="1">
      <c r="A23" s="1570" t="s">
        <v>647</v>
      </c>
      <c r="B23" s="711">
        <v>7114244</v>
      </c>
      <c r="C23" s="458">
        <v>0</v>
      </c>
      <c r="D23" s="458">
        <v>236770979</v>
      </c>
      <c r="E23" s="458">
        <v>2604966</v>
      </c>
      <c r="F23" s="458">
        <v>239375945</v>
      </c>
      <c r="G23" s="458">
        <v>18081191</v>
      </c>
      <c r="H23" s="459">
        <v>6518177</v>
      </c>
    </row>
    <row r="24" spans="1:8" s="1671" customFormat="1" ht="15" customHeight="1">
      <c r="A24" s="1570" t="s">
        <v>648</v>
      </c>
      <c r="B24" s="711">
        <v>7114244</v>
      </c>
      <c r="C24" s="458">
        <v>0</v>
      </c>
      <c r="D24" s="458">
        <v>242959170</v>
      </c>
      <c r="E24" s="458">
        <v>2557926</v>
      </c>
      <c r="F24" s="458">
        <v>245517096</v>
      </c>
      <c r="G24" s="458">
        <v>27865339</v>
      </c>
      <c r="H24" s="459">
        <v>9855457</v>
      </c>
    </row>
    <row r="25" spans="1:8" s="1671" customFormat="1" ht="15" customHeight="1">
      <c r="A25" s="1570"/>
      <c r="B25" s="711"/>
      <c r="C25" s="458"/>
      <c r="D25" s="458"/>
      <c r="E25" s="458"/>
      <c r="F25" s="458"/>
      <c r="G25" s="458"/>
      <c r="H25" s="459"/>
    </row>
    <row r="26" spans="1:8" s="1671" customFormat="1" ht="15" customHeight="1">
      <c r="A26" s="1670">
        <v>2022</v>
      </c>
      <c r="B26" s="711"/>
      <c r="C26" s="458"/>
      <c r="D26" s="458"/>
      <c r="E26" s="458"/>
      <c r="F26" s="458"/>
      <c r="G26" s="458"/>
      <c r="H26" s="459"/>
    </row>
    <row r="27" spans="1:8" s="1671" customFormat="1" ht="15" customHeight="1">
      <c r="A27" s="1570">
        <v>44562</v>
      </c>
      <c r="B27" s="711">
        <v>7114244</v>
      </c>
      <c r="C27" s="458">
        <v>0</v>
      </c>
      <c r="D27" s="458">
        <v>228104468</v>
      </c>
      <c r="E27" s="458">
        <v>2673570</v>
      </c>
      <c r="F27" s="458">
        <v>230778038</v>
      </c>
      <c r="G27" s="458">
        <v>2920253</v>
      </c>
      <c r="H27" s="459">
        <v>903273</v>
      </c>
    </row>
    <row r="28" spans="1:8" s="1671" customFormat="1" ht="15" customHeight="1">
      <c r="A28" s="1570">
        <v>44593</v>
      </c>
      <c r="B28" s="711">
        <v>7114244</v>
      </c>
      <c r="C28" s="458">
        <v>0</v>
      </c>
      <c r="D28" s="458">
        <v>233136779</v>
      </c>
      <c r="E28" s="458">
        <v>2485924</v>
      </c>
      <c r="F28" s="458">
        <v>235622703</v>
      </c>
      <c r="G28" s="458">
        <v>5857680</v>
      </c>
      <c r="H28" s="459">
        <v>2140242</v>
      </c>
    </row>
    <row r="29" spans="1:8" s="1671" customFormat="1" ht="15" customHeight="1">
      <c r="A29" s="1570">
        <v>44621</v>
      </c>
      <c r="B29" s="711">
        <v>7114244</v>
      </c>
      <c r="C29" s="458">
        <v>0</v>
      </c>
      <c r="D29" s="458">
        <v>235005634</v>
      </c>
      <c r="E29" s="458">
        <v>2783594</v>
      </c>
      <c r="F29" s="458">
        <v>237789228</v>
      </c>
      <c r="G29" s="458">
        <v>8911742</v>
      </c>
      <c r="H29" s="459">
        <v>3258655</v>
      </c>
    </row>
    <row r="30" spans="1:8" s="1672" customFormat="1" ht="15" customHeight="1">
      <c r="A30" s="1570">
        <v>44652</v>
      </c>
      <c r="B30" s="711">
        <v>7114244</v>
      </c>
      <c r="C30" s="458">
        <v>0</v>
      </c>
      <c r="D30" s="458">
        <v>232908997</v>
      </c>
      <c r="E30" s="458">
        <v>2626518</v>
      </c>
      <c r="F30" s="458">
        <v>235535515</v>
      </c>
      <c r="G30" s="458">
        <v>11977563</v>
      </c>
      <c r="H30" s="459">
        <v>4357336</v>
      </c>
    </row>
    <row r="31" spans="1:8" s="1672" customFormat="1" ht="15" customHeight="1">
      <c r="A31" s="1570">
        <v>44682</v>
      </c>
      <c r="B31" s="711">
        <v>7114244</v>
      </c>
      <c r="C31" s="458">
        <v>0</v>
      </c>
      <c r="D31" s="458">
        <v>234867821</v>
      </c>
      <c r="E31" s="458">
        <v>2712644</v>
      </c>
      <c r="F31" s="458">
        <v>237580465</v>
      </c>
      <c r="G31" s="458">
        <v>15054600</v>
      </c>
      <c r="H31" s="459">
        <v>5410838</v>
      </c>
    </row>
    <row r="32" spans="1:8" s="1672" customFormat="1" ht="15" customHeight="1">
      <c r="A32" s="1570">
        <v>44713</v>
      </c>
      <c r="B32" s="711">
        <v>7114244</v>
      </c>
      <c r="C32" s="458">
        <v>0</v>
      </c>
      <c r="D32" s="458">
        <v>236770979</v>
      </c>
      <c r="E32" s="458">
        <v>2604966</v>
      </c>
      <c r="F32" s="458">
        <v>239375945</v>
      </c>
      <c r="G32" s="458">
        <v>18081191</v>
      </c>
      <c r="H32" s="459">
        <v>6518177</v>
      </c>
    </row>
    <row r="33" spans="1:8" s="1672" customFormat="1" ht="15" customHeight="1">
      <c r="A33" s="1570">
        <v>44743</v>
      </c>
      <c r="B33" s="711">
        <v>7114244</v>
      </c>
      <c r="C33" s="458">
        <v>0</v>
      </c>
      <c r="D33" s="458">
        <v>238803554</v>
      </c>
      <c r="E33" s="458">
        <v>2649671</v>
      </c>
      <c r="F33" s="458">
        <v>241453225</v>
      </c>
      <c r="G33" s="458">
        <v>21313485</v>
      </c>
      <c r="H33" s="459">
        <v>7613975</v>
      </c>
    </row>
    <row r="34" spans="1:8" s="1672" customFormat="1" ht="15" customHeight="1">
      <c r="A34" s="1570">
        <v>44774</v>
      </c>
      <c r="B34" s="711">
        <v>7114244</v>
      </c>
      <c r="C34" s="458">
        <v>0</v>
      </c>
      <c r="D34" s="458">
        <v>240933640</v>
      </c>
      <c r="E34" s="458">
        <v>2549571</v>
      </c>
      <c r="F34" s="458">
        <v>243483211</v>
      </c>
      <c r="G34" s="458">
        <v>24580667</v>
      </c>
      <c r="H34" s="459">
        <v>8691521</v>
      </c>
    </row>
    <row r="35" spans="1:8" s="1672" customFormat="1" ht="15" customHeight="1">
      <c r="A35" s="1570">
        <v>44805</v>
      </c>
      <c r="B35" s="711">
        <v>7114244</v>
      </c>
      <c r="C35" s="458">
        <v>0</v>
      </c>
      <c r="D35" s="458">
        <v>242959170</v>
      </c>
      <c r="E35" s="458">
        <v>2557926</v>
      </c>
      <c r="F35" s="458">
        <v>245517096</v>
      </c>
      <c r="G35" s="458">
        <v>27865339</v>
      </c>
      <c r="H35" s="459">
        <v>9855457</v>
      </c>
    </row>
    <row r="36" spans="1:8" s="1672" customFormat="1" ht="15" customHeight="1">
      <c r="A36" s="1570">
        <v>44835</v>
      </c>
      <c r="B36" s="711">
        <v>7114244</v>
      </c>
      <c r="C36" s="593">
        <v>0</v>
      </c>
      <c r="D36" s="458">
        <v>245135944</v>
      </c>
      <c r="E36" s="458">
        <v>2806064</v>
      </c>
      <c r="F36" s="458">
        <v>247942008</v>
      </c>
      <c r="G36" s="458">
        <v>31237380</v>
      </c>
      <c r="H36" s="459">
        <v>10895594</v>
      </c>
    </row>
    <row r="37" spans="1:8" s="1672" customFormat="1" ht="15" customHeight="1">
      <c r="A37" s="1570">
        <v>44866</v>
      </c>
      <c r="B37" s="711">
        <v>7114244</v>
      </c>
      <c r="C37" s="593">
        <v>0</v>
      </c>
      <c r="D37" s="458">
        <v>248295795</v>
      </c>
      <c r="E37" s="458">
        <v>2853049</v>
      </c>
      <c r="F37" s="458">
        <v>251148844</v>
      </c>
      <c r="G37" s="458">
        <v>34752637</v>
      </c>
      <c r="H37" s="459">
        <v>12212669</v>
      </c>
    </row>
    <row r="38" spans="1:8" s="1672" customFormat="1" ht="15" customHeight="1">
      <c r="A38" s="1907" t="s">
        <v>298</v>
      </c>
      <c r="B38" s="1673"/>
      <c r="C38" s="1674"/>
      <c r="D38" s="1674"/>
      <c r="E38" s="1674"/>
      <c r="F38" s="1674"/>
      <c r="G38" s="1674"/>
      <c r="H38" s="1675"/>
    </row>
    <row r="39" spans="1:8" s="1672" customFormat="1" ht="15" customHeight="1">
      <c r="A39" s="1909" t="s">
        <v>996</v>
      </c>
      <c r="B39" s="1676"/>
      <c r="C39" s="1677"/>
      <c r="D39" s="1678"/>
      <c r="E39" s="1679"/>
      <c r="F39" s="1679"/>
      <c r="G39" s="1679"/>
      <c r="H39" s="1679"/>
    </row>
    <row r="40" spans="1:8" s="1672" customFormat="1" ht="15" customHeight="1">
      <c r="B40" s="1680"/>
      <c r="C40" s="1681"/>
      <c r="D40" s="1678"/>
      <c r="E40" s="1679"/>
      <c r="F40" s="1679"/>
      <c r="G40" s="1679"/>
      <c r="H40" s="1679"/>
    </row>
    <row r="41" spans="1:8" s="1672" customFormat="1" ht="18" customHeight="1">
      <c r="A41" s="1682"/>
      <c r="B41" s="1680"/>
      <c r="C41" s="1681"/>
      <c r="D41" s="1678"/>
      <c r="E41" s="1679"/>
      <c r="F41" s="1679"/>
      <c r="G41" s="1679"/>
      <c r="H41" s="1679"/>
    </row>
    <row r="42" spans="1:8" s="442" customFormat="1" ht="12.75"/>
    <row r="43" spans="1:8" s="442" customFormat="1" ht="12.75"/>
    <row r="44" spans="1:8" s="442" customFormat="1" ht="12.75"/>
    <row r="45" spans="1:8" s="442" customFormat="1" ht="12.75"/>
    <row r="46" spans="1:8" s="442" customFormat="1" ht="12.75"/>
    <row r="47" spans="1:8" s="442" customFormat="1" ht="12.75"/>
    <row r="48" spans="1:8" s="442" customFormat="1" ht="12.75"/>
    <row r="49" s="442" customFormat="1" ht="12.75"/>
    <row r="50" s="442" customFormat="1" ht="12.75"/>
    <row r="51" s="442" customFormat="1" ht="12.75"/>
    <row r="52" s="442" customFormat="1" ht="12.75"/>
    <row r="53" s="442" customFormat="1" ht="12.75"/>
  </sheetData>
  <mergeCells count="3">
    <mergeCell ref="A2:H2"/>
    <mergeCell ref="A4:H4"/>
    <mergeCell ref="A6:H6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orientation="landscape" r:id="rId1"/>
  <headerFooter differentOddEven="1" differentFirst="1"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29"/>
  <sheetViews>
    <sheetView view="pageBreakPreview" topLeftCell="A8" zoomScale="85" zoomScaleNormal="70" zoomScaleSheetLayoutView="85" workbookViewId="0">
      <selection activeCell="A27" sqref="A27"/>
    </sheetView>
  </sheetViews>
  <sheetFormatPr defaultColWidth="8" defaultRowHeight="12.75"/>
  <cols>
    <col min="1" max="1" width="32.7109375" style="1720" customWidth="1"/>
    <col min="2" max="18" width="11" style="545" customWidth="1"/>
    <col min="19" max="16384" width="8" style="514"/>
  </cols>
  <sheetData>
    <row r="1" spans="1:18" s="1683" customFormat="1" ht="23.25" customHeight="1" thickBot="1">
      <c r="A1" s="2052" t="s">
        <v>915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  <c r="O1" s="2052"/>
      <c r="P1" s="2052"/>
      <c r="Q1" s="2052"/>
      <c r="R1" s="2052"/>
    </row>
    <row r="2" spans="1:18" s="1686" customFormat="1" ht="23.25">
      <c r="A2" s="1684"/>
      <c r="B2" s="1685"/>
      <c r="C2" s="1685"/>
      <c r="D2" s="1685"/>
      <c r="E2" s="1685"/>
      <c r="F2" s="1685"/>
      <c r="G2" s="1685"/>
      <c r="H2" s="1685"/>
      <c r="I2" s="1685"/>
      <c r="J2" s="1685"/>
      <c r="K2" s="1685"/>
      <c r="L2" s="1685"/>
      <c r="M2" s="1685"/>
      <c r="N2" s="1685"/>
      <c r="O2" s="1685"/>
      <c r="P2" s="1685"/>
      <c r="Q2" s="1685"/>
      <c r="R2" s="1685"/>
    </row>
    <row r="3" spans="1:18" s="1686" customFormat="1" ht="23.25">
      <c r="A3" s="2036" t="s">
        <v>980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  <c r="R3" s="2036"/>
    </row>
    <row r="4" spans="1:18" s="12" customFormat="1" ht="15">
      <c r="A4" s="1687"/>
      <c r="B4" s="1688"/>
      <c r="C4" s="1688"/>
      <c r="D4" s="1688"/>
      <c r="E4" s="1688"/>
      <c r="F4" s="1688"/>
      <c r="G4" s="1688"/>
      <c r="H4" s="1688"/>
      <c r="I4" s="1688"/>
      <c r="J4" s="1688"/>
      <c r="K4" s="1688"/>
      <c r="L4" s="1688"/>
      <c r="M4" s="1688"/>
      <c r="N4" s="1688"/>
      <c r="O4" s="1688"/>
      <c r="P4" s="1688"/>
      <c r="Q4" s="1688"/>
      <c r="R4" s="1688"/>
    </row>
    <row r="5" spans="1:18" s="517" customFormat="1" ht="15.75">
      <c r="A5" s="1689" t="s">
        <v>197</v>
      </c>
      <c r="B5" s="516"/>
      <c r="C5" s="516"/>
      <c r="D5" s="1690"/>
      <c r="E5" s="1690"/>
      <c r="F5" s="1690"/>
      <c r="G5" s="1690"/>
      <c r="H5" s="1690"/>
      <c r="I5" s="516"/>
      <c r="J5" s="516"/>
      <c r="K5" s="516"/>
      <c r="L5" s="516"/>
      <c r="M5" s="516"/>
      <c r="N5" s="516"/>
      <c r="O5" s="516"/>
      <c r="P5" s="516"/>
      <c r="Q5" s="516"/>
      <c r="R5" s="516"/>
    </row>
    <row r="6" spans="1:18" s="1696" customFormat="1" ht="28.5" customHeight="1">
      <c r="A6" s="1668"/>
      <c r="B6" s="1691">
        <v>43435</v>
      </c>
      <c r="C6" s="1691">
        <v>43800</v>
      </c>
      <c r="D6" s="1692">
        <v>44166</v>
      </c>
      <c r="E6" s="1693">
        <v>44256</v>
      </c>
      <c r="F6" s="1694">
        <v>44348</v>
      </c>
      <c r="G6" s="1695">
        <v>44440</v>
      </c>
      <c r="H6" s="1692">
        <v>44531</v>
      </c>
      <c r="I6" s="1691">
        <v>44562</v>
      </c>
      <c r="J6" s="1691">
        <v>44593</v>
      </c>
      <c r="K6" s="1691">
        <v>44621</v>
      </c>
      <c r="L6" s="1691">
        <v>44682</v>
      </c>
      <c r="M6" s="1691">
        <v>44713</v>
      </c>
      <c r="N6" s="1691">
        <v>44743</v>
      </c>
      <c r="O6" s="1691">
        <v>44774</v>
      </c>
      <c r="P6" s="1691">
        <v>44805</v>
      </c>
      <c r="Q6" s="1691">
        <v>44835</v>
      </c>
      <c r="R6" s="1691">
        <v>44866</v>
      </c>
    </row>
    <row r="7" spans="1:18" s="1701" customFormat="1" ht="31.5">
      <c r="A7" s="1697" t="s">
        <v>981</v>
      </c>
      <c r="B7" s="1698">
        <v>29</v>
      </c>
      <c r="C7" s="1699">
        <v>28</v>
      </c>
      <c r="D7" s="1699">
        <v>28</v>
      </c>
      <c r="E7" s="1699">
        <v>27</v>
      </c>
      <c r="F7" s="1699">
        <v>27</v>
      </c>
      <c r="G7" s="1699">
        <v>27</v>
      </c>
      <c r="H7" s="1699">
        <v>27</v>
      </c>
      <c r="I7" s="1699">
        <v>27</v>
      </c>
      <c r="J7" s="1699">
        <v>27</v>
      </c>
      <c r="K7" s="1699">
        <v>27</v>
      </c>
      <c r="L7" s="1699">
        <v>27</v>
      </c>
      <c r="M7" s="1699">
        <v>27</v>
      </c>
      <c r="N7" s="1699">
        <v>27</v>
      </c>
      <c r="O7" s="1699">
        <v>27</v>
      </c>
      <c r="P7" s="1699">
        <v>27</v>
      </c>
      <c r="Q7" s="1699">
        <v>27</v>
      </c>
      <c r="R7" s="1700">
        <v>27</v>
      </c>
    </row>
    <row r="8" spans="1:18" s="1701" customFormat="1" ht="15" customHeight="1">
      <c r="A8" s="1702" t="s">
        <v>982</v>
      </c>
      <c r="B8" s="1703" t="s">
        <v>131</v>
      </c>
      <c r="C8" s="1567" t="s">
        <v>131</v>
      </c>
      <c r="D8" s="1567" t="s">
        <v>131</v>
      </c>
      <c r="E8" s="1567" t="s">
        <v>131</v>
      </c>
      <c r="F8" s="1567" t="s">
        <v>131</v>
      </c>
      <c r="G8" s="1567" t="s">
        <v>131</v>
      </c>
      <c r="H8" s="1567" t="s">
        <v>131</v>
      </c>
      <c r="I8" s="1567" t="s">
        <v>131</v>
      </c>
      <c r="J8" s="1567" t="s">
        <v>131</v>
      </c>
      <c r="K8" s="1567" t="s">
        <v>131</v>
      </c>
      <c r="L8" s="1567" t="s">
        <v>131</v>
      </c>
      <c r="M8" s="1567" t="s">
        <v>131</v>
      </c>
      <c r="N8" s="1567" t="s">
        <v>131</v>
      </c>
      <c r="O8" s="1567" t="s">
        <v>131</v>
      </c>
      <c r="P8" s="1567" t="s">
        <v>131</v>
      </c>
      <c r="Q8" s="1567" t="s">
        <v>131</v>
      </c>
      <c r="R8" s="1568" t="s">
        <v>131</v>
      </c>
    </row>
    <row r="9" spans="1:18" s="1701" customFormat="1" ht="15" customHeight="1">
      <c r="A9" s="1702" t="s">
        <v>983</v>
      </c>
      <c r="B9" s="1703">
        <v>6</v>
      </c>
      <c r="C9" s="1567">
        <v>8</v>
      </c>
      <c r="D9" s="1567">
        <v>9</v>
      </c>
      <c r="E9" s="1567">
        <v>9</v>
      </c>
      <c r="F9" s="1567">
        <v>9</v>
      </c>
      <c r="G9" s="1567">
        <v>9</v>
      </c>
      <c r="H9" s="1567">
        <v>9</v>
      </c>
      <c r="I9" s="1567">
        <v>9</v>
      </c>
      <c r="J9" s="1567">
        <v>9</v>
      </c>
      <c r="K9" s="1567">
        <v>9</v>
      </c>
      <c r="L9" s="1567">
        <v>9</v>
      </c>
      <c r="M9" s="1567">
        <v>9</v>
      </c>
      <c r="N9" s="1567">
        <v>9</v>
      </c>
      <c r="O9" s="1567">
        <v>9</v>
      </c>
      <c r="P9" s="1567">
        <v>9</v>
      </c>
      <c r="Q9" s="1567">
        <v>9</v>
      </c>
      <c r="R9" s="1568">
        <v>9</v>
      </c>
    </row>
    <row r="10" spans="1:18" s="1707" customFormat="1" ht="15.75">
      <c r="A10" s="659" t="s">
        <v>984</v>
      </c>
      <c r="B10" s="1704">
        <v>1048509.862</v>
      </c>
      <c r="C10" s="1705">
        <v>1206140.639</v>
      </c>
      <c r="D10" s="1705">
        <v>1486344.0160000001</v>
      </c>
      <c r="E10" s="1705">
        <v>1615686.5109999999</v>
      </c>
      <c r="F10" s="1705">
        <v>1673451.8419999999</v>
      </c>
      <c r="G10" s="1705">
        <v>1718420.7180000001</v>
      </c>
      <c r="H10" s="1705">
        <v>1048975.7039999999</v>
      </c>
      <c r="I10" s="1705">
        <v>1882777.6129999999</v>
      </c>
      <c r="J10" s="1705">
        <v>1948034.388</v>
      </c>
      <c r="K10" s="1705">
        <v>1908639.8030000001</v>
      </c>
      <c r="L10" s="1705">
        <v>1874777.598</v>
      </c>
      <c r="M10" s="1705">
        <v>1969268.9439999999</v>
      </c>
      <c r="N10" s="1705">
        <v>2004122.469</v>
      </c>
      <c r="O10" s="1705">
        <v>2017198.469</v>
      </c>
      <c r="P10" s="1705">
        <v>2017823.4339999999</v>
      </c>
      <c r="Q10" s="1705">
        <v>2039714.23</v>
      </c>
      <c r="R10" s="1706">
        <v>2061759.977</v>
      </c>
    </row>
    <row r="11" spans="1:18" s="1707" customFormat="1" ht="31.5">
      <c r="A11" s="659" t="s">
        <v>985</v>
      </c>
      <c r="B11" s="1704">
        <v>519477.32200000004</v>
      </c>
      <c r="C11" s="1705">
        <v>570209.69200000004</v>
      </c>
      <c r="D11" s="1705">
        <v>685601.62899999996</v>
      </c>
      <c r="E11" s="1705">
        <v>765728.054</v>
      </c>
      <c r="F11" s="1705">
        <v>822177.47700000007</v>
      </c>
      <c r="G11" s="1705">
        <v>846751.49399999995</v>
      </c>
      <c r="H11" s="1705">
        <v>354432.12900000002</v>
      </c>
      <c r="I11" s="1705">
        <v>933258.576</v>
      </c>
      <c r="J11" s="1705">
        <v>980796.94800000009</v>
      </c>
      <c r="K11" s="1705">
        <v>995163.304</v>
      </c>
      <c r="L11" s="1705">
        <v>996927.75099999993</v>
      </c>
      <c r="M11" s="1705">
        <v>1050237.253</v>
      </c>
      <c r="N11" s="1705">
        <v>1074756.3059999999</v>
      </c>
      <c r="O11" s="1705">
        <v>1100094.757</v>
      </c>
      <c r="P11" s="1705">
        <v>1101468.9750000001</v>
      </c>
      <c r="Q11" s="1705">
        <v>1091788.9169999999</v>
      </c>
      <c r="R11" s="1706">
        <v>1093815.6949999998</v>
      </c>
    </row>
    <row r="12" spans="1:18" s="1707" customFormat="1" ht="31.5">
      <c r="A12" s="659" t="s">
        <v>986</v>
      </c>
      <c r="B12" s="1704">
        <v>468266.50099999999</v>
      </c>
      <c r="C12" s="1705">
        <v>553333.22600000002</v>
      </c>
      <c r="D12" s="1705">
        <v>665432.50899999996</v>
      </c>
      <c r="E12" s="1705">
        <v>697605.22499999998</v>
      </c>
      <c r="F12" s="1705">
        <v>703233.24</v>
      </c>
      <c r="G12" s="1705">
        <v>720880.44799999997</v>
      </c>
      <c r="H12" s="1705">
        <v>598904.43900000001</v>
      </c>
      <c r="I12" s="1705">
        <v>737485.50300000003</v>
      </c>
      <c r="J12" s="1705">
        <v>759728.19</v>
      </c>
      <c r="K12" s="1705">
        <v>737949.22400000005</v>
      </c>
      <c r="L12" s="1705">
        <v>699907.48100000003</v>
      </c>
      <c r="M12" s="1705">
        <v>741163.04799999995</v>
      </c>
      <c r="N12" s="1705">
        <v>752312.91399999999</v>
      </c>
      <c r="O12" s="1705">
        <v>758789.90800000005</v>
      </c>
      <c r="P12" s="1705">
        <v>762953.28799999994</v>
      </c>
      <c r="Q12" s="1705">
        <v>775030.89300000004</v>
      </c>
      <c r="R12" s="1706">
        <v>790942.18900000001</v>
      </c>
    </row>
    <row r="13" spans="1:18" s="1707" customFormat="1" ht="47.25">
      <c r="A13" s="659" t="s">
        <v>987</v>
      </c>
      <c r="B13" s="1704">
        <v>350481.946</v>
      </c>
      <c r="C13" s="1705">
        <v>468178.68699999998</v>
      </c>
      <c r="D13" s="1705">
        <v>514140.47200000001</v>
      </c>
      <c r="E13" s="1705">
        <v>199701.50099999999</v>
      </c>
      <c r="F13" s="1705">
        <v>385585.451</v>
      </c>
      <c r="G13" s="1705">
        <v>552189.17599999998</v>
      </c>
      <c r="H13" s="1705">
        <v>744835.83200000005</v>
      </c>
      <c r="I13" s="1705">
        <v>83789.205000000002</v>
      </c>
      <c r="J13" s="1705">
        <v>140012.64199999999</v>
      </c>
      <c r="K13" s="1705">
        <v>213503.236</v>
      </c>
      <c r="L13" s="1705">
        <v>327979.005</v>
      </c>
      <c r="M13" s="1705">
        <v>396369.88199999998</v>
      </c>
      <c r="N13" s="1705">
        <v>461815.21299999999</v>
      </c>
      <c r="O13" s="1705">
        <v>544185.97100000002</v>
      </c>
      <c r="P13" s="1705">
        <v>606237.98600000003</v>
      </c>
      <c r="Q13" s="1705">
        <v>663067.87100000004</v>
      </c>
      <c r="R13" s="1706">
        <v>728937.51100000006</v>
      </c>
    </row>
    <row r="14" spans="1:18" s="1711" customFormat="1" ht="15" customHeight="1">
      <c r="A14" s="721" t="s">
        <v>988</v>
      </c>
      <c r="B14" s="1708">
        <v>92237.320999999996</v>
      </c>
      <c r="C14" s="1709">
        <v>121007.053</v>
      </c>
      <c r="D14" s="1709">
        <v>124271.913</v>
      </c>
      <c r="E14" s="1709">
        <v>30898.296999999999</v>
      </c>
      <c r="F14" s="1709">
        <v>67948.399999999994</v>
      </c>
      <c r="G14" s="1709">
        <v>111261.833</v>
      </c>
      <c r="H14" s="1709">
        <v>151234.13099999999</v>
      </c>
      <c r="I14" s="1709">
        <v>11748.772999999999</v>
      </c>
      <c r="J14" s="1709">
        <v>22486.61</v>
      </c>
      <c r="K14" s="1709">
        <v>35147.985000000001</v>
      </c>
      <c r="L14" s="1709">
        <v>64563.98</v>
      </c>
      <c r="M14" s="1709">
        <v>80827.994000000006</v>
      </c>
      <c r="N14" s="1709">
        <v>100876.50900000001</v>
      </c>
      <c r="O14" s="1709">
        <v>126116.874</v>
      </c>
      <c r="P14" s="1709">
        <v>142483.22</v>
      </c>
      <c r="Q14" s="1709">
        <v>156418.80499999999</v>
      </c>
      <c r="R14" s="1710">
        <v>174908.37899999999</v>
      </c>
    </row>
    <row r="15" spans="1:18" s="1711" customFormat="1" ht="31.5">
      <c r="A15" s="721" t="s">
        <v>989</v>
      </c>
      <c r="B15" s="1708">
        <v>127052.818</v>
      </c>
      <c r="C15" s="1709">
        <v>199797.16699999999</v>
      </c>
      <c r="D15" s="1709">
        <v>222832.65299999999</v>
      </c>
      <c r="E15" s="1709">
        <v>99790.532999999996</v>
      </c>
      <c r="F15" s="1709">
        <v>191800.685</v>
      </c>
      <c r="G15" s="1709">
        <v>282303.99699999997</v>
      </c>
      <c r="H15" s="1709">
        <v>383433.01500000001</v>
      </c>
      <c r="I15" s="1709">
        <v>25924.373</v>
      </c>
      <c r="J15" s="1709">
        <v>55851.788999999997</v>
      </c>
      <c r="K15" s="1709">
        <v>89329.88</v>
      </c>
      <c r="L15" s="1709">
        <v>138542.34599999999</v>
      </c>
      <c r="M15" s="1709">
        <v>168355.92300000001</v>
      </c>
      <c r="N15" s="1709">
        <v>198780.16500000001</v>
      </c>
      <c r="O15" s="1709">
        <v>236052.071</v>
      </c>
      <c r="P15" s="1709">
        <v>268168.89799999999</v>
      </c>
      <c r="Q15" s="1709">
        <v>295673.35499999998</v>
      </c>
      <c r="R15" s="1710">
        <v>325085.07199999999</v>
      </c>
    </row>
    <row r="16" spans="1:18" s="1711" customFormat="1" ht="31.5">
      <c r="A16" s="721" t="s">
        <v>990</v>
      </c>
      <c r="B16" s="1708">
        <v>131191.807</v>
      </c>
      <c r="C16" s="1709">
        <v>147374.467</v>
      </c>
      <c r="D16" s="1709">
        <v>167035.90599999999</v>
      </c>
      <c r="E16" s="1709">
        <v>69012.671000000002</v>
      </c>
      <c r="F16" s="1709">
        <v>125836.36599999999</v>
      </c>
      <c r="G16" s="1709">
        <v>158623.34599999999</v>
      </c>
      <c r="H16" s="1709">
        <v>210168.68599999999</v>
      </c>
      <c r="I16" s="1709">
        <v>46116.059000000001</v>
      </c>
      <c r="J16" s="1709">
        <v>61674.243000000002</v>
      </c>
      <c r="K16" s="1709">
        <v>89025.370999999999</v>
      </c>
      <c r="L16" s="1709">
        <v>124872.679</v>
      </c>
      <c r="M16" s="1709">
        <v>147185.965</v>
      </c>
      <c r="N16" s="1709">
        <v>162158.53899999999</v>
      </c>
      <c r="O16" s="1709">
        <v>182017.02600000001</v>
      </c>
      <c r="P16" s="1709">
        <v>195585.86799999999</v>
      </c>
      <c r="Q16" s="1709">
        <v>210975.71100000001</v>
      </c>
      <c r="R16" s="1710">
        <v>228944.06</v>
      </c>
    </row>
    <row r="17" spans="1:18" s="1707" customFormat="1" ht="15.75">
      <c r="A17" s="659" t="s">
        <v>991</v>
      </c>
      <c r="B17" s="1704">
        <v>70758.933999999994</v>
      </c>
      <c r="C17" s="1705">
        <v>196880.179</v>
      </c>
      <c r="D17" s="1705">
        <v>129707.23299999999</v>
      </c>
      <c r="E17" s="1705">
        <v>24210.241000000002</v>
      </c>
      <c r="F17" s="1705">
        <v>51841.137000000002</v>
      </c>
      <c r="G17" s="1705">
        <v>79143.548999999999</v>
      </c>
      <c r="H17" s="1705">
        <v>114954.45600000001</v>
      </c>
      <c r="I17" s="1705">
        <v>7875.7349999999997</v>
      </c>
      <c r="J17" s="1705">
        <v>20413.263999999999</v>
      </c>
      <c r="K17" s="1705">
        <v>32361.203000000001</v>
      </c>
      <c r="L17" s="1705">
        <v>61172.074000000001</v>
      </c>
      <c r="M17" s="1705">
        <v>72472.578999999998</v>
      </c>
      <c r="N17" s="1705">
        <v>85987.43</v>
      </c>
      <c r="O17" s="1705">
        <v>101581.122</v>
      </c>
      <c r="P17" s="1705">
        <v>114489.749</v>
      </c>
      <c r="Q17" s="1705">
        <v>126848.80100000001</v>
      </c>
      <c r="R17" s="1706">
        <v>140939.60699999999</v>
      </c>
    </row>
    <row r="18" spans="1:18" s="1711" customFormat="1" ht="15" customHeight="1">
      <c r="A18" s="721" t="s">
        <v>988</v>
      </c>
      <c r="B18" s="1708">
        <v>26868.921999999999</v>
      </c>
      <c r="C18" s="1709">
        <v>35113.968999999997</v>
      </c>
      <c r="D18" s="1709">
        <v>34661.690999999999</v>
      </c>
      <c r="E18" s="1709">
        <v>10037.778</v>
      </c>
      <c r="F18" s="1709">
        <v>21297.187000000002</v>
      </c>
      <c r="G18" s="1709">
        <v>31615.623</v>
      </c>
      <c r="H18" s="1709">
        <v>44326.044000000002</v>
      </c>
      <c r="I18" s="1709">
        <v>3271.6790000000001</v>
      </c>
      <c r="J18" s="1709">
        <v>7546.982</v>
      </c>
      <c r="K18" s="1709">
        <v>12285.965</v>
      </c>
      <c r="L18" s="1709">
        <v>22160.012999999999</v>
      </c>
      <c r="M18" s="1709">
        <v>26896.572</v>
      </c>
      <c r="N18" s="1709">
        <v>31436.081999999999</v>
      </c>
      <c r="O18" s="1709">
        <v>36447.053</v>
      </c>
      <c r="P18" s="1709">
        <v>41378.767</v>
      </c>
      <c r="Q18" s="1709">
        <v>46560.961000000003</v>
      </c>
      <c r="R18" s="1710">
        <v>52145.110999999997</v>
      </c>
    </row>
    <row r="19" spans="1:18" s="1711" customFormat="1" ht="30" customHeight="1">
      <c r="A19" s="721" t="s">
        <v>989</v>
      </c>
      <c r="B19" s="1708">
        <v>30035.582999999999</v>
      </c>
      <c r="C19" s="1709">
        <v>40597.440999999999</v>
      </c>
      <c r="D19" s="1709">
        <v>42974.987000000001</v>
      </c>
      <c r="E19" s="1709">
        <v>10850.224</v>
      </c>
      <c r="F19" s="1709">
        <v>22592.947</v>
      </c>
      <c r="G19" s="1709">
        <v>34000.663</v>
      </c>
      <c r="H19" s="1709">
        <v>50925.031000000003</v>
      </c>
      <c r="I19" s="1709">
        <v>3697.2130000000002</v>
      </c>
      <c r="J19" s="1709">
        <v>8263.7819999999992</v>
      </c>
      <c r="K19" s="1709">
        <v>13355.966</v>
      </c>
      <c r="L19" s="1709">
        <v>23150.876</v>
      </c>
      <c r="M19" s="1709">
        <v>27694.567999999999</v>
      </c>
      <c r="N19" s="1709">
        <v>32463.098999999998</v>
      </c>
      <c r="O19" s="1709">
        <v>36893.375999999997</v>
      </c>
      <c r="P19" s="1709">
        <v>41865.065999999999</v>
      </c>
      <c r="Q19" s="1709">
        <v>46565.332999999999</v>
      </c>
      <c r="R19" s="1710">
        <v>52775.468999999997</v>
      </c>
    </row>
    <row r="20" spans="1:18" s="1711" customFormat="1" ht="31.5">
      <c r="A20" s="721" t="s">
        <v>990</v>
      </c>
      <c r="B20" s="1708">
        <v>13854.429</v>
      </c>
      <c r="C20" s="1709">
        <v>121168.769</v>
      </c>
      <c r="D20" s="1709">
        <v>52070.555</v>
      </c>
      <c r="E20" s="1709">
        <v>3322.239</v>
      </c>
      <c r="F20" s="1709">
        <v>7951.0029999999997</v>
      </c>
      <c r="G20" s="1709">
        <v>13527.263000000001</v>
      </c>
      <c r="H20" s="1709">
        <v>19703.381000000001</v>
      </c>
      <c r="I20" s="1709">
        <v>906.84299999999996</v>
      </c>
      <c r="J20" s="1709">
        <v>4602.5</v>
      </c>
      <c r="K20" s="1709">
        <v>6719.2719999999999</v>
      </c>
      <c r="L20" s="1709">
        <v>15861.184999999999</v>
      </c>
      <c r="M20" s="1709">
        <v>17881.438999999998</v>
      </c>
      <c r="N20" s="1709">
        <v>22088.249</v>
      </c>
      <c r="O20" s="1709">
        <v>28240.692999999999</v>
      </c>
      <c r="P20" s="1709">
        <v>31245.916000000001</v>
      </c>
      <c r="Q20" s="1709">
        <v>33722.506999999998</v>
      </c>
      <c r="R20" s="1710">
        <v>36019.027000000002</v>
      </c>
    </row>
    <row r="21" spans="1:18" s="1707" customFormat="1" ht="31.5">
      <c r="A21" s="659" t="s">
        <v>992</v>
      </c>
      <c r="B21" s="1704">
        <v>89835.962</v>
      </c>
      <c r="C21" s="1705">
        <v>85705.978000000003</v>
      </c>
      <c r="D21" s="1705">
        <v>94356.271999999997</v>
      </c>
      <c r="E21" s="1705">
        <v>38658.784</v>
      </c>
      <c r="F21" s="1705">
        <v>74909.865999999995</v>
      </c>
      <c r="G21" s="1705">
        <v>86036.118000000002</v>
      </c>
      <c r="H21" s="1705">
        <v>108124.152</v>
      </c>
      <c r="I21" s="1705">
        <v>25737.625</v>
      </c>
      <c r="J21" s="1705">
        <v>34634.972000000002</v>
      </c>
      <c r="K21" s="1705">
        <v>53542.072999999997</v>
      </c>
      <c r="L21" s="1705">
        <v>67849.937999999995</v>
      </c>
      <c r="M21" s="1705">
        <v>75406.563999999998</v>
      </c>
      <c r="N21" s="1705">
        <v>80196.911999999997</v>
      </c>
      <c r="O21" s="1705">
        <v>97887.754000000001</v>
      </c>
      <c r="P21" s="1705">
        <v>100700.519</v>
      </c>
      <c r="Q21" s="1705">
        <v>105117.66099999999</v>
      </c>
      <c r="R21" s="1706">
        <v>106082.754</v>
      </c>
    </row>
    <row r="22" spans="1:18" s="1707" customFormat="1" ht="15.75">
      <c r="A22" s="1712" t="s">
        <v>993</v>
      </c>
      <c r="B22" s="1708">
        <v>75159.087</v>
      </c>
      <c r="C22" s="1709">
        <v>76723.960000000006</v>
      </c>
      <c r="D22" s="1709">
        <v>86293.157000000007</v>
      </c>
      <c r="E22" s="1709">
        <v>35445.762000000002</v>
      </c>
      <c r="F22" s="1709">
        <v>69886.774999999994</v>
      </c>
      <c r="G22" s="1709">
        <v>79161.509999999995</v>
      </c>
      <c r="H22" s="1709">
        <v>99000.076000000001</v>
      </c>
      <c r="I22" s="1709">
        <v>18807.548999999999</v>
      </c>
      <c r="J22" s="1709">
        <v>26646.294000000002</v>
      </c>
      <c r="K22" s="1709">
        <v>44430.553</v>
      </c>
      <c r="L22" s="1709">
        <v>57159.603999999999</v>
      </c>
      <c r="M22" s="1709">
        <v>64296.099000000002</v>
      </c>
      <c r="N22" s="1709">
        <v>68177.581999999995</v>
      </c>
      <c r="O22" s="1709">
        <v>81138.551000000007</v>
      </c>
      <c r="P22" s="1709">
        <v>82823.540999999997</v>
      </c>
      <c r="Q22" s="1709">
        <v>86704.573999999993</v>
      </c>
      <c r="R22" s="1710">
        <v>87482.644</v>
      </c>
    </row>
    <row r="23" spans="1:18" s="1707" customFormat="1" ht="15" customHeight="1">
      <c r="A23" s="1713"/>
      <c r="B23" s="1714"/>
      <c r="C23" s="1715"/>
      <c r="D23" s="1715"/>
      <c r="E23" s="1715"/>
      <c r="F23" s="1715"/>
      <c r="G23" s="1715"/>
      <c r="H23" s="1715"/>
      <c r="I23" s="1715"/>
      <c r="J23" s="1715"/>
      <c r="K23" s="1715"/>
      <c r="L23" s="1715"/>
      <c r="M23" s="1715"/>
      <c r="N23" s="1715"/>
      <c r="O23" s="1715"/>
      <c r="P23" s="1715"/>
      <c r="Q23" s="1715"/>
      <c r="R23" s="1716"/>
    </row>
    <row r="24" spans="1:18" ht="18.75">
      <c r="A24" s="1717"/>
      <c r="B24" s="1718"/>
      <c r="C24" s="1718"/>
      <c r="D24" s="1718"/>
      <c r="E24" s="1718"/>
      <c r="F24" s="1718"/>
      <c r="G24" s="1718"/>
      <c r="H24" s="1718"/>
      <c r="I24" s="1718"/>
      <c r="J24" s="1718"/>
      <c r="K24" s="1718"/>
      <c r="L24" s="1718"/>
      <c r="M24" s="1718"/>
      <c r="N24" s="1718"/>
      <c r="O24" s="1718"/>
      <c r="P24" s="1718"/>
      <c r="Q24" s="1718"/>
      <c r="R24" s="1718"/>
    </row>
    <row r="25" spans="1:18" ht="18.75">
      <c r="A25" s="579" t="s">
        <v>994</v>
      </c>
      <c r="B25" s="1072"/>
      <c r="C25" s="1072"/>
      <c r="D25" s="1072"/>
      <c r="E25" s="1072"/>
      <c r="F25" s="1072"/>
      <c r="G25" s="1072"/>
      <c r="H25" s="579"/>
      <c r="I25" s="1071"/>
      <c r="J25" s="1072"/>
      <c r="K25" s="1718"/>
      <c r="L25" s="1718"/>
      <c r="M25" s="1718"/>
      <c r="N25" s="1718"/>
      <c r="O25" s="1718"/>
      <c r="P25" s="1718"/>
      <c r="Q25" s="1718"/>
      <c r="R25" s="1718"/>
    </row>
    <row r="26" spans="1:18" ht="15">
      <c r="A26" s="579" t="s">
        <v>995</v>
      </c>
      <c r="B26" s="1072"/>
      <c r="C26" s="1072"/>
      <c r="D26" s="1072"/>
      <c r="E26" s="1072"/>
      <c r="F26" s="1072"/>
      <c r="G26" s="1072"/>
      <c r="H26" s="617"/>
      <c r="I26" s="1071"/>
      <c r="J26" s="1072"/>
      <c r="K26" s="1071"/>
      <c r="L26" s="1071"/>
      <c r="M26" s="1071"/>
      <c r="N26" s="1071"/>
      <c r="O26" s="1071"/>
      <c r="P26" s="1071"/>
      <c r="Q26" s="1071"/>
      <c r="R26" s="1071"/>
    </row>
    <row r="27" spans="1:18" ht="15.75">
      <c r="A27" s="1727" t="s">
        <v>996</v>
      </c>
    </row>
    <row r="28" spans="1:18" s="12" customFormat="1" ht="15">
      <c r="A28" s="1719"/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</row>
    <row r="29" spans="1:18" s="12" customFormat="1" ht="15">
      <c r="A29" s="1719"/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</row>
  </sheetData>
  <mergeCells count="2">
    <mergeCell ref="A1:R1"/>
    <mergeCell ref="A3:R3"/>
  </mergeCells>
  <hyperlinks>
    <hyperlink ref="A2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20"/>
  <sheetViews>
    <sheetView view="pageBreakPreview" zoomScale="70" zoomScaleNormal="100" zoomScaleSheetLayoutView="70" zoomScalePageLayoutView="55" workbookViewId="0">
      <selection activeCell="A20" sqref="A20"/>
    </sheetView>
  </sheetViews>
  <sheetFormatPr defaultRowHeight="12.75"/>
  <cols>
    <col min="1" max="1" width="30.7109375" style="139" customWidth="1"/>
    <col min="2" max="13" width="11.7109375" style="139" customWidth="1"/>
    <col min="14" max="14" width="9.140625" style="139" customWidth="1"/>
    <col min="15" max="16384" width="9.140625" style="135"/>
  </cols>
  <sheetData>
    <row r="1" spans="1:14" ht="19.5" thickBot="1">
      <c r="A1" s="2045" t="s">
        <v>180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5"/>
      <c r="N1" s="134"/>
    </row>
    <row r="2" spans="1:14" ht="15" customHeight="1">
      <c r="A2" s="136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s="138" customFormat="1" ht="21">
      <c r="A3" s="2046" t="s">
        <v>181</v>
      </c>
      <c r="B3" s="2046"/>
      <c r="C3" s="2046"/>
      <c r="D3" s="2046"/>
      <c r="E3" s="2046"/>
      <c r="F3" s="2046"/>
      <c r="G3" s="2046"/>
      <c r="H3" s="2046"/>
      <c r="I3" s="2046"/>
      <c r="J3" s="2046"/>
      <c r="K3" s="2046"/>
      <c r="L3" s="2046"/>
      <c r="M3" s="2046"/>
      <c r="N3" s="137"/>
    </row>
    <row r="4" spans="1:14" ht="15" customHeight="1">
      <c r="B4" s="132"/>
      <c r="C4" s="132"/>
      <c r="D4" s="132"/>
      <c r="E4" s="132"/>
      <c r="F4" s="132"/>
      <c r="G4" s="132"/>
    </row>
    <row r="5" spans="1:14" ht="15" customHeight="1">
      <c r="A5" s="140" t="s">
        <v>182</v>
      </c>
      <c r="B5" s="100"/>
      <c r="C5" s="100"/>
      <c r="D5" s="100"/>
      <c r="E5" s="100"/>
      <c r="F5" s="100"/>
      <c r="G5" s="100"/>
      <c r="H5" s="141"/>
      <c r="I5" s="141"/>
      <c r="J5" s="141"/>
      <c r="K5" s="141"/>
      <c r="L5" s="141"/>
      <c r="M5" s="141"/>
      <c r="N5" s="142"/>
    </row>
    <row r="6" spans="1:14" s="146" customFormat="1" ht="20.100000000000001" customHeight="1">
      <c r="A6" s="143"/>
      <c r="B6" s="144" t="s">
        <v>124</v>
      </c>
      <c r="C6" s="144" t="s">
        <v>183</v>
      </c>
      <c r="D6" s="144" t="s">
        <v>184</v>
      </c>
      <c r="E6" s="144" t="s">
        <v>185</v>
      </c>
      <c r="F6" s="144" t="s">
        <v>186</v>
      </c>
      <c r="G6" s="144" t="s">
        <v>187</v>
      </c>
      <c r="H6" s="144" t="s">
        <v>188</v>
      </c>
      <c r="I6" s="144" t="s">
        <v>189</v>
      </c>
      <c r="J6" s="144" t="s">
        <v>190</v>
      </c>
      <c r="K6" s="144" t="s">
        <v>191</v>
      </c>
      <c r="L6" s="144" t="s">
        <v>192</v>
      </c>
      <c r="M6" s="144" t="s">
        <v>193</v>
      </c>
      <c r="N6" s="145"/>
    </row>
    <row r="7" spans="1:14" s="138" customFormat="1" ht="15" customHeight="1">
      <c r="A7" s="147">
        <v>2018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9"/>
      <c r="N7" s="141"/>
    </row>
    <row r="8" spans="1:14" s="138" customFormat="1" ht="15" customHeight="1">
      <c r="A8" s="150" t="s">
        <v>194</v>
      </c>
      <c r="B8" s="151">
        <v>9.75</v>
      </c>
      <c r="C8" s="151">
        <v>9.75</v>
      </c>
      <c r="D8" s="151">
        <v>9.5</v>
      </c>
      <c r="E8" s="151">
        <v>9.25</v>
      </c>
      <c r="F8" s="151">
        <v>9.25</v>
      </c>
      <c r="G8" s="151">
        <v>9</v>
      </c>
      <c r="H8" s="151">
        <v>9</v>
      </c>
      <c r="I8" s="151">
        <v>9</v>
      </c>
      <c r="J8" s="151">
        <v>9</v>
      </c>
      <c r="K8" s="151">
        <v>9.25</v>
      </c>
      <c r="L8" s="151">
        <v>9.25</v>
      </c>
      <c r="M8" s="152">
        <v>9.25</v>
      </c>
      <c r="N8" s="141"/>
    </row>
    <row r="9" spans="1:14" s="138" customFormat="1" ht="15" customHeight="1">
      <c r="A9" s="150" t="s">
        <v>195</v>
      </c>
      <c r="B9" s="151">
        <v>9.75</v>
      </c>
      <c r="C9" s="151">
        <v>9.75</v>
      </c>
      <c r="D9" s="151">
        <v>9.5</v>
      </c>
      <c r="E9" s="151">
        <v>9.25</v>
      </c>
      <c r="F9" s="151">
        <v>9.25</v>
      </c>
      <c r="G9" s="151">
        <v>9</v>
      </c>
      <c r="H9" s="151">
        <v>9</v>
      </c>
      <c r="I9" s="151">
        <v>9</v>
      </c>
      <c r="J9" s="151">
        <v>9</v>
      </c>
      <c r="K9" s="151">
        <v>9.25</v>
      </c>
      <c r="L9" s="151">
        <v>9.25</v>
      </c>
      <c r="M9" s="152">
        <v>9.25</v>
      </c>
      <c r="N9" s="141"/>
    </row>
    <row r="10" spans="1:14" s="138" customFormat="1" ht="15" customHeight="1">
      <c r="A10" s="147">
        <v>2019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9"/>
      <c r="N10" s="141"/>
    </row>
    <row r="11" spans="1:14" s="138" customFormat="1" ht="15" customHeight="1">
      <c r="A11" s="150" t="s">
        <v>194</v>
      </c>
      <c r="B11" s="151">
        <v>9.25</v>
      </c>
      <c r="C11" s="151">
        <v>9.25</v>
      </c>
      <c r="D11" s="151">
        <v>9.25</v>
      </c>
      <c r="E11" s="151">
        <v>9</v>
      </c>
      <c r="F11" s="151">
        <v>9</v>
      </c>
      <c r="G11" s="151">
        <v>9</v>
      </c>
      <c r="H11" s="151">
        <v>9</v>
      </c>
      <c r="I11" s="151">
        <v>9</v>
      </c>
      <c r="J11" s="151">
        <v>9.25</v>
      </c>
      <c r="K11" s="151">
        <v>9.25</v>
      </c>
      <c r="L11" s="151">
        <v>9.25</v>
      </c>
      <c r="M11" s="152">
        <v>9.25</v>
      </c>
      <c r="N11" s="141"/>
    </row>
    <row r="12" spans="1:14" s="138" customFormat="1" ht="15" customHeight="1">
      <c r="A12" s="150" t="s">
        <v>195</v>
      </c>
      <c r="B12" s="151">
        <v>9.25</v>
      </c>
      <c r="C12" s="151">
        <v>9.25</v>
      </c>
      <c r="D12" s="151">
        <v>9.25</v>
      </c>
      <c r="E12" s="151">
        <v>9</v>
      </c>
      <c r="F12" s="151">
        <v>9</v>
      </c>
      <c r="G12" s="151">
        <v>9</v>
      </c>
      <c r="H12" s="151">
        <v>9</v>
      </c>
      <c r="I12" s="151">
        <v>9</v>
      </c>
      <c r="J12" s="151">
        <v>9.25</v>
      </c>
      <c r="K12" s="151">
        <v>9.25</v>
      </c>
      <c r="L12" s="151">
        <v>9.25</v>
      </c>
      <c r="M12" s="152">
        <v>9.25</v>
      </c>
      <c r="N12" s="141"/>
    </row>
    <row r="13" spans="1:14" s="138" customFormat="1" ht="15" customHeight="1">
      <c r="A13" s="147">
        <v>2020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141"/>
    </row>
    <row r="14" spans="1:14" s="138" customFormat="1" ht="15" customHeight="1">
      <c r="A14" s="150" t="s">
        <v>194</v>
      </c>
      <c r="B14" s="151">
        <v>9.25</v>
      </c>
      <c r="C14" s="151">
        <v>9.25</v>
      </c>
      <c r="D14" s="151">
        <v>12</v>
      </c>
      <c r="E14" s="151">
        <v>9.5</v>
      </c>
      <c r="F14" s="151">
        <v>9.5</v>
      </c>
      <c r="G14" s="151">
        <v>9.5</v>
      </c>
      <c r="H14" s="151">
        <v>9</v>
      </c>
      <c r="I14" s="151">
        <v>9</v>
      </c>
      <c r="J14" s="151">
        <v>9</v>
      </c>
      <c r="K14" s="151">
        <v>9</v>
      </c>
      <c r="L14" s="151">
        <v>9</v>
      </c>
      <c r="M14" s="152">
        <v>9</v>
      </c>
      <c r="N14" s="141"/>
    </row>
    <row r="15" spans="1:14" s="138" customFormat="1" ht="15" customHeight="1">
      <c r="A15" s="150" t="s">
        <v>195</v>
      </c>
      <c r="B15" s="151">
        <v>9.25</v>
      </c>
      <c r="C15" s="151">
        <v>9.25</v>
      </c>
      <c r="D15" s="151">
        <v>12</v>
      </c>
      <c r="E15" s="151">
        <v>9.5</v>
      </c>
      <c r="F15" s="151">
        <v>9.5</v>
      </c>
      <c r="G15" s="151">
        <v>9.5</v>
      </c>
      <c r="H15" s="151">
        <v>9</v>
      </c>
      <c r="I15" s="151">
        <v>9</v>
      </c>
      <c r="J15" s="151">
        <v>9</v>
      </c>
      <c r="K15" s="151">
        <v>9</v>
      </c>
      <c r="L15" s="151">
        <v>9</v>
      </c>
      <c r="M15" s="152">
        <v>9</v>
      </c>
      <c r="N15" s="141"/>
    </row>
    <row r="16" spans="1:14" s="138" customFormat="1" ht="15" customHeight="1">
      <c r="A16" s="147">
        <v>2021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41"/>
    </row>
    <row r="17" spans="1:14" s="138" customFormat="1" ht="15" customHeight="1">
      <c r="A17" s="150" t="s">
        <v>195</v>
      </c>
      <c r="B17" s="151">
        <v>9</v>
      </c>
      <c r="C17" s="151">
        <v>9</v>
      </c>
      <c r="D17" s="151">
        <v>9</v>
      </c>
      <c r="E17" s="151">
        <v>9</v>
      </c>
      <c r="F17" s="151">
        <v>9</v>
      </c>
      <c r="G17" s="151">
        <v>9</v>
      </c>
      <c r="H17" s="151">
        <v>9.25</v>
      </c>
      <c r="I17" s="151">
        <v>9.25</v>
      </c>
      <c r="J17" s="151">
        <v>9.5</v>
      </c>
      <c r="K17" s="151">
        <v>9.75</v>
      </c>
      <c r="L17" s="151">
        <v>9.75</v>
      </c>
      <c r="M17" s="152">
        <v>9.75</v>
      </c>
      <c r="N17" s="141"/>
    </row>
    <row r="18" spans="1:14" s="138" customFormat="1" ht="15" customHeight="1">
      <c r="A18" s="147">
        <v>2022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141"/>
    </row>
    <row r="19" spans="1:14" s="138" customFormat="1" ht="15" customHeight="1">
      <c r="A19" s="153" t="s">
        <v>195</v>
      </c>
      <c r="B19" s="154">
        <v>10.25</v>
      </c>
      <c r="C19" s="154">
        <v>13.5</v>
      </c>
      <c r="D19" s="154">
        <v>13.5</v>
      </c>
      <c r="E19" s="154">
        <v>14</v>
      </c>
      <c r="F19" s="154">
        <v>14</v>
      </c>
      <c r="G19" s="154">
        <v>14</v>
      </c>
      <c r="H19" s="154">
        <v>14.5</v>
      </c>
      <c r="I19" s="154">
        <v>14.5</v>
      </c>
      <c r="J19" s="154">
        <v>14.5</v>
      </c>
      <c r="K19" s="154">
        <v>16</v>
      </c>
      <c r="L19" s="154">
        <v>16</v>
      </c>
      <c r="M19" s="155"/>
      <c r="N19" s="141"/>
    </row>
    <row r="20" spans="1:14" ht="15.75">
      <c r="A20" s="1725" t="s">
        <v>996</v>
      </c>
    </row>
  </sheetData>
  <mergeCells count="2">
    <mergeCell ref="A1:M1"/>
    <mergeCell ref="A3:M3"/>
  </mergeCells>
  <hyperlinks>
    <hyperlink ref="A2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P125"/>
  <sheetViews>
    <sheetView view="pageBreakPreview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202" customWidth="1"/>
    <col min="2" max="4" width="13.7109375" style="202" customWidth="1" collapsed="1"/>
    <col min="5" max="16" width="13.7109375" style="202" customWidth="1"/>
    <col min="17" max="17" width="0.28515625" style="156" customWidth="1"/>
    <col min="18" max="16384" width="12" style="156"/>
  </cols>
  <sheetData>
    <row r="1" spans="1:16" ht="19.5" thickBot="1">
      <c r="A1" s="2047" t="s">
        <v>180</v>
      </c>
      <c r="B1" s="2047"/>
      <c r="C1" s="2047"/>
      <c r="D1" s="2047"/>
      <c r="E1" s="2047"/>
      <c r="F1" s="2047"/>
      <c r="G1" s="2047"/>
      <c r="H1" s="2047"/>
      <c r="I1" s="2047"/>
      <c r="J1" s="2047"/>
      <c r="K1" s="2047"/>
      <c r="L1" s="2047"/>
      <c r="M1" s="2047"/>
      <c r="N1" s="2047"/>
      <c r="O1" s="2047"/>
      <c r="P1" s="2047"/>
    </row>
    <row r="3" spans="1:16" ht="17.45" customHeight="1">
      <c r="A3" s="2048" t="s">
        <v>196</v>
      </c>
      <c r="B3" s="2048"/>
      <c r="C3" s="2048"/>
      <c r="D3" s="2048"/>
      <c r="E3" s="2048"/>
      <c r="F3" s="2048"/>
      <c r="G3" s="2048"/>
      <c r="H3" s="2048"/>
      <c r="I3" s="2048"/>
      <c r="J3" s="2048"/>
      <c r="K3" s="2048"/>
      <c r="L3" s="2048"/>
      <c r="M3" s="2048"/>
      <c r="N3" s="2048"/>
      <c r="O3" s="2048"/>
      <c r="P3" s="2048"/>
    </row>
    <row r="4" spans="1:16" ht="11.25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15.2" customHeight="1">
      <c r="A5" s="159" t="s">
        <v>197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ht="24.95" customHeight="1">
      <c r="A6" s="161"/>
      <c r="B6" s="162" t="s">
        <v>198</v>
      </c>
      <c r="C6" s="162" t="s">
        <v>199</v>
      </c>
      <c r="D6" s="162" t="s">
        <v>200</v>
      </c>
      <c r="E6" s="162" t="s">
        <v>201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62" t="s">
        <v>161</v>
      </c>
      <c r="N6" s="162" t="s">
        <v>998</v>
      </c>
      <c r="O6" s="162" t="s">
        <v>1090</v>
      </c>
      <c r="P6" s="162" t="s">
        <v>1116</v>
      </c>
    </row>
    <row r="7" spans="1:16" ht="15" customHeight="1">
      <c r="A7" s="163" t="s">
        <v>202</v>
      </c>
      <c r="B7" s="164">
        <v>34320583.633681655</v>
      </c>
      <c r="C7" s="165">
        <v>34818520.714186788</v>
      </c>
      <c r="D7" s="165">
        <v>39760121.931483664</v>
      </c>
      <c r="E7" s="165">
        <v>38636768.922844172</v>
      </c>
      <c r="F7" s="165">
        <v>37549614.424689427</v>
      </c>
      <c r="G7" s="165">
        <v>43257853.867790036</v>
      </c>
      <c r="H7" s="165">
        <v>40976182.132269256</v>
      </c>
      <c r="I7" s="165">
        <v>38793652.995588705</v>
      </c>
      <c r="J7" s="165">
        <v>36345742.819635943</v>
      </c>
      <c r="K7" s="165">
        <v>40337046.330097362</v>
      </c>
      <c r="L7" s="165">
        <v>42005607.929750398</v>
      </c>
      <c r="M7" s="165">
        <v>41777473.6468364</v>
      </c>
      <c r="N7" s="165">
        <v>40370073.333948344</v>
      </c>
      <c r="O7" s="165">
        <v>40152578.773839436</v>
      </c>
      <c r="P7" s="166">
        <v>42162002.282896355</v>
      </c>
    </row>
    <row r="8" spans="1:16" ht="15" customHeight="1">
      <c r="A8" s="167" t="s">
        <v>203</v>
      </c>
      <c r="B8" s="168">
        <v>11694581.131302239</v>
      </c>
      <c r="C8" s="169">
        <v>10893009.350060608</v>
      </c>
      <c r="D8" s="169">
        <v>14787581.01113479</v>
      </c>
      <c r="E8" s="169">
        <v>13961529.150161775</v>
      </c>
      <c r="F8" s="169">
        <v>13592204.661506463</v>
      </c>
      <c r="G8" s="169">
        <v>15484665.924655097</v>
      </c>
      <c r="H8" s="169">
        <v>14421202.613772595</v>
      </c>
      <c r="I8" s="169">
        <v>13955400.540357715</v>
      </c>
      <c r="J8" s="169">
        <v>12705438.479983959</v>
      </c>
      <c r="K8" s="169">
        <v>14115829.001150766</v>
      </c>
      <c r="L8" s="169">
        <v>14760586.024661396</v>
      </c>
      <c r="M8" s="169">
        <v>14527013.892957486</v>
      </c>
      <c r="N8" s="169">
        <v>14669646.687829632</v>
      </c>
      <c r="O8" s="169">
        <v>14515144.823469788</v>
      </c>
      <c r="P8" s="170">
        <v>15049786.39385164</v>
      </c>
    </row>
    <row r="9" spans="1:16" ht="15" customHeight="1">
      <c r="A9" s="167" t="s">
        <v>204</v>
      </c>
      <c r="B9" s="168">
        <v>11882163.7558307</v>
      </c>
      <c r="C9" s="169">
        <v>11078853.702210199</v>
      </c>
      <c r="D9" s="169">
        <v>15000426.34804501</v>
      </c>
      <c r="E9" s="169">
        <v>14844409.185417544</v>
      </c>
      <c r="F9" s="169">
        <v>14472960.635704832</v>
      </c>
      <c r="G9" s="169">
        <v>16571752.850619007</v>
      </c>
      <c r="H9" s="169">
        <v>15446565.094855405</v>
      </c>
      <c r="I9" s="169">
        <v>14912034.702461965</v>
      </c>
      <c r="J9" s="169">
        <v>13599780.493886178</v>
      </c>
      <c r="K9" s="169">
        <v>15032375.579717437</v>
      </c>
      <c r="L9" s="169">
        <v>15679279.117554326</v>
      </c>
      <c r="M9" s="169">
        <v>15427740.369291807</v>
      </c>
      <c r="N9" s="169">
        <v>15559180.977889622</v>
      </c>
      <c r="O9" s="169">
        <v>15440017.843314258</v>
      </c>
      <c r="P9" s="170">
        <v>15951194.73044752</v>
      </c>
    </row>
    <row r="10" spans="1:16" ht="15" customHeight="1">
      <c r="A10" s="167" t="s">
        <v>205</v>
      </c>
      <c r="B10" s="168">
        <v>4668049.0651683593</v>
      </c>
      <c r="C10" s="169">
        <v>6141690.9564379305</v>
      </c>
      <c r="D10" s="169">
        <v>9479377.5970447194</v>
      </c>
      <c r="E10" s="169">
        <v>11171704.686453288</v>
      </c>
      <c r="F10" s="169">
        <v>10618214.750748951</v>
      </c>
      <c r="G10" s="169">
        <v>12663607.880048946</v>
      </c>
      <c r="H10" s="169">
        <v>11691080.99937647</v>
      </c>
      <c r="I10" s="169">
        <v>11258970.261863371</v>
      </c>
      <c r="J10" s="169">
        <v>10316558.73011798</v>
      </c>
      <c r="K10" s="169">
        <v>11571314.110349631</v>
      </c>
      <c r="L10" s="169">
        <v>11101404.77490372</v>
      </c>
      <c r="M10" s="169">
        <v>10767580.92644117</v>
      </c>
      <c r="N10" s="169">
        <v>10791712.829616649</v>
      </c>
      <c r="O10" s="169">
        <v>10479160.246090589</v>
      </c>
      <c r="P10" s="170">
        <v>11115034.05424767</v>
      </c>
    </row>
    <row r="11" spans="1:16" ht="15" customHeight="1">
      <c r="A11" s="167" t="s">
        <v>206</v>
      </c>
      <c r="B11" s="168">
        <v>107910.16730865001</v>
      </c>
      <c r="C11" s="169">
        <v>113324.69388374001</v>
      </c>
      <c r="D11" s="169">
        <v>122837.97508650999</v>
      </c>
      <c r="E11" s="169">
        <v>112378.00398692001</v>
      </c>
      <c r="F11" s="169">
        <v>88893.830729130001</v>
      </c>
      <c r="G11" s="169">
        <v>80322.174407719998</v>
      </c>
      <c r="H11" s="169">
        <v>88958.854723509998</v>
      </c>
      <c r="I11" s="169">
        <v>118230.10723255001</v>
      </c>
      <c r="J11" s="169">
        <v>82838.581379119991</v>
      </c>
      <c r="K11" s="169">
        <v>87998.395467030015</v>
      </c>
      <c r="L11" s="169">
        <v>137369.06525047999</v>
      </c>
      <c r="M11" s="169">
        <v>133806.01777238998</v>
      </c>
      <c r="N11" s="169">
        <v>134744.16885672999</v>
      </c>
      <c r="O11" s="169">
        <v>131981.27574326002</v>
      </c>
      <c r="P11" s="170">
        <v>131850.79873385999</v>
      </c>
    </row>
    <row r="12" spans="1:16" ht="15" customHeight="1">
      <c r="A12" s="167" t="s">
        <v>207</v>
      </c>
      <c r="B12" s="168">
        <v>1358852.0380593098</v>
      </c>
      <c r="C12" s="169">
        <v>1390598.86471649</v>
      </c>
      <c r="D12" s="169">
        <v>2168713.4148109998</v>
      </c>
      <c r="E12" s="169">
        <v>1236529.3942629099</v>
      </c>
      <c r="F12" s="169">
        <v>1443343.287578125</v>
      </c>
      <c r="G12" s="169">
        <v>1195696.7185616002</v>
      </c>
      <c r="H12" s="169">
        <v>1159961.3518044001</v>
      </c>
      <c r="I12" s="169">
        <v>1195043.3065003203</v>
      </c>
      <c r="J12" s="169">
        <v>1024334.0111880301</v>
      </c>
      <c r="K12" s="169">
        <v>913374.15468647995</v>
      </c>
      <c r="L12" s="169">
        <v>1951869.1909991307</v>
      </c>
      <c r="M12" s="169">
        <v>1946005.4541017902</v>
      </c>
      <c r="N12" s="169">
        <v>1803123.8000597297</v>
      </c>
      <c r="O12" s="169">
        <v>1899988.9266235498</v>
      </c>
      <c r="P12" s="170">
        <v>1704738.4523827801</v>
      </c>
    </row>
    <row r="13" spans="1:16" ht="15" customHeight="1">
      <c r="A13" s="167" t="s">
        <v>208</v>
      </c>
      <c r="B13" s="168">
        <v>1682501.9348721502</v>
      </c>
      <c r="C13" s="169">
        <v>1371492.62320514</v>
      </c>
      <c r="D13" s="169">
        <v>781012.8322732799</v>
      </c>
      <c r="E13" s="169" t="s">
        <v>209</v>
      </c>
      <c r="F13" s="169" t="s">
        <v>209</v>
      </c>
      <c r="G13" s="169" t="s">
        <v>209</v>
      </c>
      <c r="H13" s="169" t="s">
        <v>209</v>
      </c>
      <c r="I13" s="169" t="s">
        <v>209</v>
      </c>
      <c r="J13" s="169" t="s">
        <v>209</v>
      </c>
      <c r="K13" s="169" t="s">
        <v>209</v>
      </c>
      <c r="L13" s="169">
        <v>9329.5992299999998</v>
      </c>
      <c r="M13" s="169" t="s">
        <v>209</v>
      </c>
      <c r="N13" s="169" t="s">
        <v>209</v>
      </c>
      <c r="O13" s="169">
        <v>7498.4986656700003</v>
      </c>
      <c r="P13" s="170">
        <v>6312.9465743800001</v>
      </c>
    </row>
    <row r="14" spans="1:16" ht="15" customHeight="1">
      <c r="A14" s="167" t="s">
        <v>210</v>
      </c>
      <c r="B14" s="168">
        <v>2611550.1243286896</v>
      </c>
      <c r="C14" s="169">
        <v>634575.47168912005</v>
      </c>
      <c r="D14" s="169">
        <v>874648.22129473928</v>
      </c>
      <c r="E14" s="169">
        <v>756723.21768064017</v>
      </c>
      <c r="F14" s="169">
        <v>775206.55097114993</v>
      </c>
      <c r="G14" s="169">
        <v>885598.63927224989</v>
      </c>
      <c r="H14" s="169">
        <v>834749.18725752993</v>
      </c>
      <c r="I14" s="169">
        <v>772751.14308833005</v>
      </c>
      <c r="J14" s="169">
        <v>696708.26637490012</v>
      </c>
      <c r="K14" s="169">
        <v>807614.01043648983</v>
      </c>
      <c r="L14" s="169">
        <v>775779.70969366003</v>
      </c>
      <c r="M14" s="169">
        <v>916742.45681752008</v>
      </c>
      <c r="N14" s="169">
        <v>1209177.0314256004</v>
      </c>
      <c r="O14" s="169">
        <v>1344314.6691266701</v>
      </c>
      <c r="P14" s="170">
        <v>1372197.34106453</v>
      </c>
    </row>
    <row r="15" spans="1:16" ht="15" customHeight="1">
      <c r="A15" s="171" t="s">
        <v>211</v>
      </c>
      <c r="B15" s="168">
        <v>-661.30148692000012</v>
      </c>
      <c r="C15" s="169">
        <v>2994.5067902200003</v>
      </c>
      <c r="D15" s="169">
        <v>2227.3212466700002</v>
      </c>
      <c r="E15" s="169">
        <v>2308.6372134099997</v>
      </c>
      <c r="F15" s="169">
        <v>2321.9245037399996</v>
      </c>
      <c r="G15" s="169">
        <v>3039.78312469</v>
      </c>
      <c r="H15" s="169">
        <v>48549.297328789995</v>
      </c>
      <c r="I15" s="169">
        <v>69073.322925020009</v>
      </c>
      <c r="J15" s="169">
        <v>76038.963882920012</v>
      </c>
      <c r="K15" s="169">
        <v>98903.498765509983</v>
      </c>
      <c r="L15" s="169">
        <v>128291.35118095001</v>
      </c>
      <c r="M15" s="169">
        <v>133815.69962477998</v>
      </c>
      <c r="N15" s="169">
        <v>138371.45531737001</v>
      </c>
      <c r="O15" s="169">
        <v>137583.22148571</v>
      </c>
      <c r="P15" s="170">
        <v>138566.84344001001</v>
      </c>
    </row>
    <row r="16" spans="1:16" s="172" customFormat="1" ht="15" customHeight="1">
      <c r="A16" s="171" t="s">
        <v>212</v>
      </c>
      <c r="B16" s="168">
        <v>1453961.7275804696</v>
      </c>
      <c r="C16" s="169">
        <v>1424176.5854875566</v>
      </c>
      <c r="D16" s="169">
        <v>1571608.9862880907</v>
      </c>
      <c r="E16" s="169">
        <v>1564765.2458203745</v>
      </c>
      <c r="F16" s="169">
        <v>1544980.2911737352</v>
      </c>
      <c r="G16" s="169">
        <v>1743487.6552037995</v>
      </c>
      <c r="H16" s="169">
        <v>1623265.4043647044</v>
      </c>
      <c r="I16" s="169">
        <v>1497966.5608523758</v>
      </c>
      <c r="J16" s="169">
        <v>1403301.9409432281</v>
      </c>
      <c r="K16" s="169">
        <v>1553171.410012295</v>
      </c>
      <c r="L16" s="169">
        <v>1575235.4262963803</v>
      </c>
      <c r="M16" s="169">
        <v>1529789.8145341559</v>
      </c>
      <c r="N16" s="169">
        <v>1482051.6926135405</v>
      </c>
      <c r="O16" s="169">
        <v>1439491.0055788108</v>
      </c>
      <c r="P16" s="170">
        <v>1482494.2940042901</v>
      </c>
    </row>
    <row r="17" spans="1:16" s="172" customFormat="1" ht="15" customHeight="1">
      <c r="A17" s="167" t="s">
        <v>213</v>
      </c>
      <c r="B17" s="168">
        <v>187582.62452847004</v>
      </c>
      <c r="C17" s="169">
        <v>185844.35214958998</v>
      </c>
      <c r="D17" s="169">
        <v>212845.33691021989</v>
      </c>
      <c r="E17" s="169">
        <v>882880.03525577008</v>
      </c>
      <c r="F17" s="169">
        <v>880755.97419836989</v>
      </c>
      <c r="G17" s="169">
        <v>1087086.9259639098</v>
      </c>
      <c r="H17" s="169">
        <v>1025362.4810828101</v>
      </c>
      <c r="I17" s="169">
        <v>956634.16210425005</v>
      </c>
      <c r="J17" s="169">
        <v>894342.01390221994</v>
      </c>
      <c r="K17" s="169">
        <v>916546.57856667007</v>
      </c>
      <c r="L17" s="169">
        <v>918693.0928929298</v>
      </c>
      <c r="M17" s="169">
        <v>900726.47633432003</v>
      </c>
      <c r="N17" s="169">
        <v>889534.29005999002</v>
      </c>
      <c r="O17" s="169">
        <v>924873.01984446985</v>
      </c>
      <c r="P17" s="170">
        <v>901408.3365958801</v>
      </c>
    </row>
    <row r="18" spans="1:16" s="172" customFormat="1" ht="15" customHeight="1">
      <c r="A18" s="167" t="s">
        <v>214</v>
      </c>
      <c r="B18" s="168">
        <v>185638.41024614</v>
      </c>
      <c r="C18" s="169">
        <v>183804.05233526</v>
      </c>
      <c r="D18" s="169">
        <v>210610.69180562001</v>
      </c>
      <c r="E18" s="169">
        <v>880940.72028248</v>
      </c>
      <c r="F18" s="169">
        <v>878812.49204735993</v>
      </c>
      <c r="G18" s="169">
        <v>1006025.1482658</v>
      </c>
      <c r="H18" s="169">
        <v>940268.7265628801</v>
      </c>
      <c r="I18" s="169">
        <v>871873.88492464006</v>
      </c>
      <c r="J18" s="169">
        <v>815504.9905054</v>
      </c>
      <c r="K18" s="169">
        <v>913840.79649252002</v>
      </c>
      <c r="L18" s="169">
        <v>915852.40948187991</v>
      </c>
      <c r="M18" s="169">
        <v>897733.31567191996</v>
      </c>
      <c r="N18" s="169">
        <v>886596.55970184004</v>
      </c>
      <c r="O18" s="169">
        <v>877573.45506115991</v>
      </c>
      <c r="P18" s="170">
        <v>898301.81499500002</v>
      </c>
    </row>
    <row r="19" spans="1:16" s="172" customFormat="1" ht="15" customHeight="1">
      <c r="A19" s="167" t="s">
        <v>215</v>
      </c>
      <c r="B19" s="168">
        <v>0.57842847003076625</v>
      </c>
      <c r="C19" s="169">
        <v>0.95859454996917792</v>
      </c>
      <c r="D19" s="169">
        <v>1.2650618398937996</v>
      </c>
      <c r="E19" s="169">
        <v>5.6157921700033961</v>
      </c>
      <c r="F19" s="169">
        <v>5.6379015899452982</v>
      </c>
      <c r="G19" s="169">
        <v>78719.221137150002</v>
      </c>
      <c r="H19" s="169">
        <v>82790.078913359961</v>
      </c>
      <c r="I19" s="169">
        <v>82393.550191129994</v>
      </c>
      <c r="J19" s="169">
        <v>76540.458254729936</v>
      </c>
      <c r="K19" s="169">
        <v>0.75955676992271492</v>
      </c>
      <c r="L19" s="169">
        <v>0.77045740993354861</v>
      </c>
      <c r="M19" s="169">
        <v>0.76257664997909613</v>
      </c>
      <c r="N19" s="169">
        <v>0.76984374995563576</v>
      </c>
      <c r="O19" s="169">
        <v>44284.956343099904</v>
      </c>
      <c r="P19" s="170">
        <v>53.637231299952013</v>
      </c>
    </row>
    <row r="20" spans="1:16" s="173" customFormat="1" ht="15" customHeight="1">
      <c r="A20" s="167" t="s">
        <v>216</v>
      </c>
      <c r="B20" s="168" t="s">
        <v>209</v>
      </c>
      <c r="C20" s="169" t="s">
        <v>209</v>
      </c>
      <c r="D20" s="169" t="s">
        <v>209</v>
      </c>
      <c r="E20" s="169" t="s">
        <v>209</v>
      </c>
      <c r="F20" s="169" t="s">
        <v>209</v>
      </c>
      <c r="G20" s="169" t="s">
        <v>209</v>
      </c>
      <c r="H20" s="169" t="s">
        <v>209</v>
      </c>
      <c r="I20" s="169" t="s">
        <v>209</v>
      </c>
      <c r="J20" s="169" t="s">
        <v>209</v>
      </c>
      <c r="K20" s="169" t="s">
        <v>209</v>
      </c>
      <c r="L20" s="169" t="s">
        <v>209</v>
      </c>
      <c r="M20" s="169" t="s">
        <v>209</v>
      </c>
      <c r="N20" s="169" t="s">
        <v>209</v>
      </c>
      <c r="O20" s="169" t="s">
        <v>209</v>
      </c>
      <c r="P20" s="170" t="s">
        <v>209</v>
      </c>
    </row>
    <row r="21" spans="1:16" ht="15" customHeight="1">
      <c r="A21" s="167" t="s">
        <v>217</v>
      </c>
      <c r="B21" s="168">
        <v>374.09658117999999</v>
      </c>
      <c r="C21" s="169">
        <v>372.52891982</v>
      </c>
      <c r="D21" s="169">
        <v>409.84120766000001</v>
      </c>
      <c r="E21" s="169">
        <v>420.44483018000005</v>
      </c>
      <c r="F21" s="169">
        <v>422.10012480000006</v>
      </c>
      <c r="G21" s="169">
        <v>491.28884144999995</v>
      </c>
      <c r="H21" s="169">
        <v>462.81393870000005</v>
      </c>
      <c r="I21" s="169">
        <v>443.03335969000005</v>
      </c>
      <c r="J21" s="169">
        <v>411.56109874999993</v>
      </c>
      <c r="K21" s="169">
        <v>468.07383033999997</v>
      </c>
      <c r="L21" s="169">
        <v>473.51311792000007</v>
      </c>
      <c r="M21" s="169">
        <v>468.66970469999995</v>
      </c>
      <c r="N21" s="169">
        <v>473.13596687999996</v>
      </c>
      <c r="O21" s="169">
        <v>464.88714534999997</v>
      </c>
      <c r="P21" s="170">
        <v>465.43509526999998</v>
      </c>
    </row>
    <row r="22" spans="1:16" ht="15" customHeight="1">
      <c r="A22" s="167" t="s">
        <v>218</v>
      </c>
      <c r="B22" s="168">
        <v>1569.5392726799942</v>
      </c>
      <c r="C22" s="169">
        <v>1666.8122999600118</v>
      </c>
      <c r="D22" s="169">
        <v>1823.5388350999951</v>
      </c>
      <c r="E22" s="169">
        <v>1513.2543509399891</v>
      </c>
      <c r="F22" s="169">
        <v>1515.7441246199905</v>
      </c>
      <c r="G22" s="169">
        <v>1851.2677195099891</v>
      </c>
      <c r="H22" s="169">
        <v>1840.86166787</v>
      </c>
      <c r="I22" s="169">
        <v>1923.6936287899912</v>
      </c>
      <c r="J22" s="169">
        <v>1885.0040433399975</v>
      </c>
      <c r="K22" s="169">
        <v>2236.948687040001</v>
      </c>
      <c r="L22" s="169">
        <v>2366.3998357200026</v>
      </c>
      <c r="M22" s="169">
        <v>2523.7283810500057</v>
      </c>
      <c r="N22" s="169">
        <v>2463.8245475199969</v>
      </c>
      <c r="O22" s="169">
        <v>2549.7212948599981</v>
      </c>
      <c r="P22" s="170">
        <v>2587.4492743100077</v>
      </c>
    </row>
    <row r="23" spans="1:16" ht="15" customHeight="1">
      <c r="A23" s="163" t="s">
        <v>219</v>
      </c>
      <c r="B23" s="164">
        <v>22278915.049974144</v>
      </c>
      <c r="C23" s="165">
        <v>23624916.767730869</v>
      </c>
      <c r="D23" s="165">
        <v>24705810.621737681</v>
      </c>
      <c r="E23" s="165">
        <v>23887862.049521923</v>
      </c>
      <c r="F23" s="165">
        <v>23370379.497979924</v>
      </c>
      <c r="G23" s="165">
        <v>26699865.886162687</v>
      </c>
      <c r="H23" s="165">
        <v>24707739.861444235</v>
      </c>
      <c r="I23" s="165">
        <v>23489328.272120737</v>
      </c>
      <c r="J23" s="165">
        <v>22367334.075718235</v>
      </c>
      <c r="K23" s="165">
        <v>24393637.12429136</v>
      </c>
      <c r="L23" s="165">
        <v>25429705.330478385</v>
      </c>
      <c r="M23" s="165">
        <v>25411807.657067187</v>
      </c>
      <c r="N23" s="165">
        <v>24600788.932537809</v>
      </c>
      <c r="O23" s="165">
        <v>24534555.799821347</v>
      </c>
      <c r="P23" s="166">
        <v>26183887.660807081</v>
      </c>
    </row>
    <row r="24" spans="1:16" ht="15" customHeight="1">
      <c r="A24" s="167" t="s">
        <v>220</v>
      </c>
      <c r="B24" s="168">
        <v>347087.45240527543</v>
      </c>
      <c r="C24" s="169">
        <v>300594.59639530838</v>
      </c>
      <c r="D24" s="169">
        <v>266730.29861119436</v>
      </c>
      <c r="E24" s="169">
        <v>787377.72316047549</v>
      </c>
      <c r="F24" s="169">
        <v>587030.26520303893</v>
      </c>
      <c r="G24" s="169">
        <v>1073322.056972252</v>
      </c>
      <c r="H24" s="169">
        <v>1847239.6570524259</v>
      </c>
      <c r="I24" s="169">
        <v>1348924.1831102574</v>
      </c>
      <c r="J24" s="169">
        <v>1272970.2639337452</v>
      </c>
      <c r="K24" s="169">
        <v>1827580.2046552384</v>
      </c>
      <c r="L24" s="169">
        <v>1815316.5746106142</v>
      </c>
      <c r="M24" s="169">
        <v>1838652.0968117225</v>
      </c>
      <c r="N24" s="169">
        <v>1099637.7135809048</v>
      </c>
      <c r="O24" s="169">
        <v>1102878.1505483016</v>
      </c>
      <c r="P24" s="170">
        <v>928328.22823763045</v>
      </c>
    </row>
    <row r="25" spans="1:16" ht="15" customHeight="1">
      <c r="A25" s="167" t="s">
        <v>221</v>
      </c>
      <c r="B25" s="168">
        <v>977347.46039717796</v>
      </c>
      <c r="C25" s="169">
        <v>963795.97498566168</v>
      </c>
      <c r="D25" s="169">
        <v>1195531.4928833703</v>
      </c>
      <c r="E25" s="169">
        <v>1579648.7990470701</v>
      </c>
      <c r="F25" s="169">
        <v>1307908.393220874</v>
      </c>
      <c r="G25" s="169">
        <v>1933925.1869195302</v>
      </c>
      <c r="H25" s="169">
        <v>2616717.7768300301</v>
      </c>
      <c r="I25" s="169">
        <v>2154013.0353962602</v>
      </c>
      <c r="J25" s="169">
        <v>2061526.5313937501</v>
      </c>
      <c r="K25" s="169">
        <v>2556955.1829465302</v>
      </c>
      <c r="L25" s="169">
        <v>2520624.3259566999</v>
      </c>
      <c r="M25" s="169">
        <v>2523513.4700468006</v>
      </c>
      <c r="N25" s="169">
        <v>1768485.8363176598</v>
      </c>
      <c r="O25" s="169">
        <v>1776921.7162451399</v>
      </c>
      <c r="P25" s="170">
        <v>1756208.5638751297</v>
      </c>
    </row>
    <row r="26" spans="1:16" ht="15" customHeight="1">
      <c r="A26" s="167" t="s">
        <v>222</v>
      </c>
      <c r="B26" s="168">
        <v>630260.00799190253</v>
      </c>
      <c r="C26" s="169">
        <v>663201.3785903533</v>
      </c>
      <c r="D26" s="169">
        <v>928801.1942721759</v>
      </c>
      <c r="E26" s="169">
        <v>792271.0758865946</v>
      </c>
      <c r="F26" s="169">
        <v>720878.12801783509</v>
      </c>
      <c r="G26" s="169">
        <v>860603.12994727818</v>
      </c>
      <c r="H26" s="169">
        <v>769478.11977760424</v>
      </c>
      <c r="I26" s="169">
        <v>805088.85228600283</v>
      </c>
      <c r="J26" s="169">
        <v>788556.26746000489</v>
      </c>
      <c r="K26" s="169">
        <v>729374.97829129163</v>
      </c>
      <c r="L26" s="169">
        <v>705307.7513460858</v>
      </c>
      <c r="M26" s="169">
        <v>684861.37323507818</v>
      </c>
      <c r="N26" s="169">
        <v>668848.12273675506</v>
      </c>
      <c r="O26" s="169">
        <v>674043.56569683843</v>
      </c>
      <c r="P26" s="170">
        <v>827880.33563749923</v>
      </c>
    </row>
    <row r="27" spans="1:16" ht="15" customHeight="1">
      <c r="A27" s="163" t="s">
        <v>223</v>
      </c>
      <c r="B27" s="164">
        <v>-25090253.848479088</v>
      </c>
      <c r="C27" s="165">
        <v>-26594046.944560327</v>
      </c>
      <c r="D27" s="165">
        <v>-28725024.874926116</v>
      </c>
      <c r="E27" s="165">
        <v>-26580204.954390328</v>
      </c>
      <c r="F27" s="165">
        <v>-25623076.404628493</v>
      </c>
      <c r="G27" s="165">
        <v>-31373239.544433676</v>
      </c>
      <c r="H27" s="165">
        <v>-29451013.720360927</v>
      </c>
      <c r="I27" s="165">
        <v>-27980449.929099392</v>
      </c>
      <c r="J27" s="165">
        <v>-25561147.728329577</v>
      </c>
      <c r="K27" s="165">
        <v>-28687201.137192212</v>
      </c>
      <c r="L27" s="165">
        <v>-29505921.551161326</v>
      </c>
      <c r="M27" s="165">
        <v>-29117465.303843789</v>
      </c>
      <c r="N27" s="165">
        <v>-27837534.627407562</v>
      </c>
      <c r="O27" s="165">
        <v>-27162627.029324014</v>
      </c>
      <c r="P27" s="166">
        <v>-29965435.949093603</v>
      </c>
    </row>
    <row r="28" spans="1:16" ht="15" customHeight="1">
      <c r="A28" s="167" t="s">
        <v>224</v>
      </c>
      <c r="B28" s="168">
        <v>-852662.81158219231</v>
      </c>
      <c r="C28" s="169">
        <v>-303018.78004517721</v>
      </c>
      <c r="D28" s="169">
        <v>-1287321.6771845971</v>
      </c>
      <c r="E28" s="169">
        <v>-842900.66211862001</v>
      </c>
      <c r="F28" s="169">
        <v>-1164454.2810498399</v>
      </c>
      <c r="G28" s="169">
        <v>-1239826.7732048801</v>
      </c>
      <c r="H28" s="169">
        <v>-1303205.9256852658</v>
      </c>
      <c r="I28" s="169">
        <v>-1837451.3235714196</v>
      </c>
      <c r="J28" s="169">
        <v>-1609824.9876946157</v>
      </c>
      <c r="K28" s="169">
        <v>-1519111.1451097508</v>
      </c>
      <c r="L28" s="169">
        <v>-1690328.214920653</v>
      </c>
      <c r="M28" s="169">
        <v>-1995891.2866133631</v>
      </c>
      <c r="N28" s="169">
        <v>-1948481.1180282419</v>
      </c>
      <c r="O28" s="169">
        <v>-2231360.3659877633</v>
      </c>
      <c r="P28" s="170">
        <v>-2164887.3881603819</v>
      </c>
    </row>
    <row r="29" spans="1:16" ht="15" customHeight="1">
      <c r="A29" s="167" t="s">
        <v>225</v>
      </c>
      <c r="B29" s="168">
        <v>421008.71072399005</v>
      </c>
      <c r="C29" s="169">
        <v>586473.13853364007</v>
      </c>
      <c r="D29" s="169">
        <v>547448.40899915004</v>
      </c>
      <c r="E29" s="169">
        <v>383229.52829869004</v>
      </c>
      <c r="F29" s="169">
        <v>301750.31211551995</v>
      </c>
      <c r="G29" s="169">
        <v>288834.00497832993</v>
      </c>
      <c r="H29" s="169">
        <v>289140.70074976998</v>
      </c>
      <c r="I29" s="169">
        <v>287325.96620865003</v>
      </c>
      <c r="J29" s="169">
        <v>283709.16300110001</v>
      </c>
      <c r="K29" s="169">
        <v>280948.74336468999</v>
      </c>
      <c r="L29" s="169">
        <v>283535.13858845003</v>
      </c>
      <c r="M29" s="169">
        <v>405162.28784034</v>
      </c>
      <c r="N29" s="169">
        <v>466255.43961711996</v>
      </c>
      <c r="O29" s="169">
        <v>454806.59572029003</v>
      </c>
      <c r="P29" s="170">
        <v>452233.82559168007</v>
      </c>
    </row>
    <row r="30" spans="1:16" ht="15" customHeight="1">
      <c r="A30" s="167" t="s">
        <v>226</v>
      </c>
      <c r="B30" s="168">
        <v>421008.71072399005</v>
      </c>
      <c r="C30" s="169">
        <v>586473.13853364007</v>
      </c>
      <c r="D30" s="169">
        <v>547448.40899915004</v>
      </c>
      <c r="E30" s="169">
        <v>383229.52829869004</v>
      </c>
      <c r="F30" s="169">
        <v>301750.31211551995</v>
      </c>
      <c r="G30" s="169">
        <v>288834.00497832993</v>
      </c>
      <c r="H30" s="169">
        <v>289140.70074976998</v>
      </c>
      <c r="I30" s="169">
        <v>287325.96620865003</v>
      </c>
      <c r="J30" s="169">
        <v>283709.16300110001</v>
      </c>
      <c r="K30" s="169">
        <v>280948.74336468999</v>
      </c>
      <c r="L30" s="169">
        <v>283535.13858845003</v>
      </c>
      <c r="M30" s="169">
        <v>405162.28784034</v>
      </c>
      <c r="N30" s="169">
        <v>466255.43961711996</v>
      </c>
      <c r="O30" s="169">
        <v>454806.59572029003</v>
      </c>
      <c r="P30" s="170">
        <v>452233.82559168007</v>
      </c>
    </row>
    <row r="31" spans="1:16" ht="15" customHeight="1">
      <c r="A31" s="167" t="s">
        <v>227</v>
      </c>
      <c r="B31" s="168">
        <v>1273671.5223061824</v>
      </c>
      <c r="C31" s="169">
        <v>889491.91857881728</v>
      </c>
      <c r="D31" s="169">
        <v>1834770.086183747</v>
      </c>
      <c r="E31" s="169">
        <v>1226130.19041731</v>
      </c>
      <c r="F31" s="169">
        <v>1466204.5931653599</v>
      </c>
      <c r="G31" s="169">
        <v>1528660.7781832099</v>
      </c>
      <c r="H31" s="169">
        <v>1592346.6264350358</v>
      </c>
      <c r="I31" s="169">
        <v>2124777.2897800696</v>
      </c>
      <c r="J31" s="169">
        <v>1893534.1506957158</v>
      </c>
      <c r="K31" s="169">
        <v>1800059.8884744409</v>
      </c>
      <c r="L31" s="169">
        <v>1973863.3535091032</v>
      </c>
      <c r="M31" s="169">
        <v>2401053.5744537031</v>
      </c>
      <c r="N31" s="169">
        <v>2414736.5576453619</v>
      </c>
      <c r="O31" s="169">
        <v>2686166.9617080535</v>
      </c>
      <c r="P31" s="170">
        <v>2617121.2137520621</v>
      </c>
    </row>
    <row r="32" spans="1:16" ht="15" customHeight="1">
      <c r="A32" s="167" t="s">
        <v>228</v>
      </c>
      <c r="B32" s="168">
        <v>488733.91988266003</v>
      </c>
      <c r="C32" s="169">
        <v>492984.86203672999</v>
      </c>
      <c r="D32" s="169">
        <v>1564901.0530884999</v>
      </c>
      <c r="E32" s="169">
        <v>1061546.48285572</v>
      </c>
      <c r="F32" s="169">
        <v>1390272.7315785298</v>
      </c>
      <c r="G32" s="169">
        <v>1430240.35319385</v>
      </c>
      <c r="H32" s="169">
        <v>1409769.5437742297</v>
      </c>
      <c r="I32" s="169">
        <v>1901374.3415593398</v>
      </c>
      <c r="J32" s="169">
        <v>1661725.8475549698</v>
      </c>
      <c r="K32" s="169">
        <v>1618410.5984927299</v>
      </c>
      <c r="L32" s="169">
        <v>1793314.95389996</v>
      </c>
      <c r="M32" s="169">
        <v>2184372.3286865302</v>
      </c>
      <c r="N32" s="169">
        <v>2164381.1953855702</v>
      </c>
      <c r="O32" s="169">
        <v>2356930.3045749604</v>
      </c>
      <c r="P32" s="170">
        <v>2250432.5585892503</v>
      </c>
    </row>
    <row r="33" spans="1:16" ht="15" customHeight="1">
      <c r="A33" s="167" t="s">
        <v>229</v>
      </c>
      <c r="B33" s="168">
        <v>74591.609916749992</v>
      </c>
      <c r="C33" s="169">
        <v>197589.43077670003</v>
      </c>
      <c r="D33" s="169">
        <v>84108.136746399992</v>
      </c>
      <c r="E33" s="169">
        <v>164151.74471843001</v>
      </c>
      <c r="F33" s="169">
        <v>75582.559970380011</v>
      </c>
      <c r="G33" s="169">
        <v>98060.364478420001</v>
      </c>
      <c r="H33" s="169">
        <v>101294.49166051002</v>
      </c>
      <c r="I33" s="169">
        <v>122811.25656387002</v>
      </c>
      <c r="J33" s="169">
        <v>130370.54192941</v>
      </c>
      <c r="K33" s="169">
        <v>48993.286026580005</v>
      </c>
      <c r="L33" s="169">
        <v>79818.855690220007</v>
      </c>
      <c r="M33" s="169">
        <v>116603.77418651</v>
      </c>
      <c r="N33" s="169">
        <v>150457.21316698997</v>
      </c>
      <c r="O33" s="169">
        <v>327959.58039620001</v>
      </c>
      <c r="P33" s="170">
        <v>264799.3476184</v>
      </c>
    </row>
    <row r="34" spans="1:16" ht="15" customHeight="1">
      <c r="A34" s="167" t="s">
        <v>230</v>
      </c>
      <c r="B34" s="168">
        <v>710345.99250677228</v>
      </c>
      <c r="C34" s="169">
        <v>198917.62576538717</v>
      </c>
      <c r="D34" s="169">
        <v>185760.89634884699</v>
      </c>
      <c r="E34" s="169" t="s">
        <v>209</v>
      </c>
      <c r="F34" s="169" t="s">
        <v>209</v>
      </c>
      <c r="G34" s="169" t="s">
        <v>209</v>
      </c>
      <c r="H34" s="169">
        <v>0</v>
      </c>
      <c r="I34" s="169" t="s">
        <v>209</v>
      </c>
      <c r="J34" s="169" t="s">
        <v>209</v>
      </c>
      <c r="K34" s="169" t="s">
        <v>209</v>
      </c>
      <c r="L34" s="169" t="s">
        <v>209</v>
      </c>
      <c r="M34" s="169" t="s">
        <v>209</v>
      </c>
      <c r="N34" s="169" t="s">
        <v>209</v>
      </c>
      <c r="O34" s="169" t="s">
        <v>209</v>
      </c>
      <c r="P34" s="169" t="s">
        <v>209</v>
      </c>
    </row>
    <row r="35" spans="1:16" ht="15" customHeight="1">
      <c r="A35" s="163" t="s">
        <v>231</v>
      </c>
      <c r="B35" s="164">
        <v>23790104.045337606</v>
      </c>
      <c r="C35" s="165">
        <v>25161475.109842382</v>
      </c>
      <c r="D35" s="165">
        <v>25949629.487183917</v>
      </c>
      <c r="E35" s="165">
        <v>25792993.09642018</v>
      </c>
      <c r="F35" s="165">
        <v>25272771.024200223</v>
      </c>
      <c r="G35" s="165">
        <v>28770225.374596525</v>
      </c>
      <c r="H35" s="165">
        <v>26824169.305996962</v>
      </c>
      <c r="I35" s="165">
        <v>25360315.475310676</v>
      </c>
      <c r="J35" s="165">
        <v>24232490.674807515</v>
      </c>
      <c r="K35" s="165">
        <v>25906129.235952742</v>
      </c>
      <c r="L35" s="165">
        <v>26760081.344561294</v>
      </c>
      <c r="M35" s="165">
        <v>26703011.182798106</v>
      </c>
      <c r="N35" s="165">
        <v>25687655.150154576</v>
      </c>
      <c r="O35" s="165">
        <v>25503996.591711201</v>
      </c>
      <c r="P35" s="166">
        <v>27288912.820414901</v>
      </c>
    </row>
    <row r="36" spans="1:16" ht="15" customHeight="1">
      <c r="A36" s="167" t="s">
        <v>232</v>
      </c>
      <c r="B36" s="168">
        <v>-2173740.0726133804</v>
      </c>
      <c r="C36" s="169">
        <v>-2162063.253528038</v>
      </c>
      <c r="D36" s="169">
        <v>-1838449.2246018592</v>
      </c>
      <c r="E36" s="169">
        <v>-1083401.7950860527</v>
      </c>
      <c r="F36" s="169">
        <v>-703590.37073821831</v>
      </c>
      <c r="G36" s="169">
        <v>-614485.70096652722</v>
      </c>
      <c r="H36" s="169">
        <v>-794203.74334192649</v>
      </c>
      <c r="I36" s="169">
        <v>-1210221.741331351</v>
      </c>
      <c r="J36" s="169">
        <v>-1116404.2271862975</v>
      </c>
      <c r="K36" s="169">
        <v>-1149269.651330811</v>
      </c>
      <c r="L36" s="169">
        <v>-1210712.9628467262</v>
      </c>
      <c r="M36" s="169">
        <v>-1233501.0034181275</v>
      </c>
      <c r="N36" s="169">
        <v>-1140979.8716007108</v>
      </c>
      <c r="O36" s="169">
        <v>-1426211.4289948801</v>
      </c>
      <c r="P36" s="170">
        <v>-1023230.9906289824</v>
      </c>
    </row>
    <row r="37" spans="1:16" s="174" customFormat="1" ht="15" customHeight="1">
      <c r="A37" s="167" t="s">
        <v>233</v>
      </c>
      <c r="B37" s="168">
        <v>688.21181225999999</v>
      </c>
      <c r="C37" s="169">
        <v>514.26147043000003</v>
      </c>
      <c r="D37" s="169">
        <v>559.9100051608001</v>
      </c>
      <c r="E37" s="169" t="s">
        <v>209</v>
      </c>
      <c r="F37" s="169" t="s">
        <v>209</v>
      </c>
      <c r="G37" s="169" t="s">
        <v>209</v>
      </c>
      <c r="H37" s="169" t="s">
        <v>209</v>
      </c>
      <c r="I37" s="169" t="s">
        <v>209</v>
      </c>
      <c r="J37" s="169" t="s">
        <v>209</v>
      </c>
      <c r="K37" s="169" t="s">
        <v>209</v>
      </c>
      <c r="L37" s="169" t="s">
        <v>209</v>
      </c>
      <c r="M37" s="169" t="s">
        <v>209</v>
      </c>
      <c r="N37" s="169" t="s">
        <v>209</v>
      </c>
      <c r="O37" s="169" t="s">
        <v>209</v>
      </c>
      <c r="P37" s="170" t="s">
        <v>209</v>
      </c>
    </row>
    <row r="38" spans="1:16" s="172" customFormat="1" ht="15" customHeight="1">
      <c r="A38" s="167" t="s">
        <v>217</v>
      </c>
      <c r="B38" s="168">
        <v>314123.68111925002</v>
      </c>
      <c r="C38" s="169">
        <v>110910.75003900999</v>
      </c>
      <c r="D38" s="169">
        <v>63808.805873520003</v>
      </c>
      <c r="E38" s="169">
        <v>360551.11956143001</v>
      </c>
      <c r="F38" s="169">
        <v>600079.7829097202</v>
      </c>
      <c r="G38" s="169">
        <v>690492.35982011969</v>
      </c>
      <c r="H38" s="169">
        <v>200408.91752806</v>
      </c>
      <c r="I38" s="169">
        <v>169776.83849608997</v>
      </c>
      <c r="J38" s="169">
        <v>296803.28578073002</v>
      </c>
      <c r="K38" s="169">
        <v>39495.79040369</v>
      </c>
      <c r="L38" s="169">
        <v>69085.412435300008</v>
      </c>
      <c r="M38" s="169">
        <v>38039.818243599999</v>
      </c>
      <c r="N38" s="169">
        <v>82622.948140249995</v>
      </c>
      <c r="O38" s="169">
        <v>115682.12446995999</v>
      </c>
      <c r="P38" s="170">
        <v>99764.686133039999</v>
      </c>
    </row>
    <row r="39" spans="1:16" ht="15" customHeight="1">
      <c r="A39" s="167" t="s">
        <v>234</v>
      </c>
      <c r="B39" s="168">
        <v>2493061.3215511604</v>
      </c>
      <c r="C39" s="169">
        <v>2273558.0245811781</v>
      </c>
      <c r="D39" s="169">
        <v>1902817.94048054</v>
      </c>
      <c r="E39" s="169">
        <v>1444004.0146172128</v>
      </c>
      <c r="F39" s="169">
        <v>1303670.1536479385</v>
      </c>
      <c r="G39" s="169">
        <v>1304978.0607866468</v>
      </c>
      <c r="H39" s="169">
        <v>1001937.6180105264</v>
      </c>
      <c r="I39" s="169">
        <v>1422114.2930817308</v>
      </c>
      <c r="J39" s="169">
        <v>1431874.7945579775</v>
      </c>
      <c r="K39" s="169">
        <v>1188765.4417345009</v>
      </c>
      <c r="L39" s="169">
        <v>1279798.3752820261</v>
      </c>
      <c r="M39" s="169">
        <v>1271540.8216617275</v>
      </c>
      <c r="N39" s="169">
        <v>1223705.4869409609</v>
      </c>
      <c r="O39" s="169">
        <v>1541893.5534648402</v>
      </c>
      <c r="P39" s="170">
        <v>1122995.6767620223</v>
      </c>
    </row>
    <row r="40" spans="1:16" s="172" customFormat="1" ht="15" customHeight="1">
      <c r="A40" s="171" t="s">
        <v>211</v>
      </c>
      <c r="B40" s="168">
        <v>4509.3560062699999</v>
      </c>
      <c r="C40" s="169">
        <v>69.759543699999995</v>
      </c>
      <c r="D40" s="169" t="s">
        <v>209</v>
      </c>
      <c r="E40" s="169">
        <v>51.099969729999998</v>
      </c>
      <c r="F40" s="169" t="s">
        <v>209</v>
      </c>
      <c r="G40" s="169" t="s">
        <v>209</v>
      </c>
      <c r="H40" s="169">
        <v>7324.9571405400002</v>
      </c>
      <c r="I40" s="169">
        <v>42115.71325429</v>
      </c>
      <c r="J40" s="169">
        <v>18667.281590950002</v>
      </c>
      <c r="K40" s="169" t="s">
        <v>209</v>
      </c>
      <c r="L40" s="169" t="s">
        <v>209</v>
      </c>
      <c r="M40" s="169" t="s">
        <v>209</v>
      </c>
      <c r="N40" s="169">
        <v>102.66719999999999</v>
      </c>
      <c r="O40" s="169" t="s">
        <v>209</v>
      </c>
      <c r="P40" s="170" t="s">
        <v>209</v>
      </c>
    </row>
    <row r="41" spans="1:16" s="173" customFormat="1" ht="15" customHeight="1" outlineLevel="1">
      <c r="A41" s="171" t="s">
        <v>235</v>
      </c>
      <c r="B41" s="168" t="s">
        <v>209</v>
      </c>
      <c r="C41" s="169" t="s">
        <v>209</v>
      </c>
      <c r="D41" s="169" t="s">
        <v>209</v>
      </c>
      <c r="E41" s="169" t="s">
        <v>209</v>
      </c>
      <c r="F41" s="169" t="s">
        <v>209</v>
      </c>
      <c r="G41" s="169" t="s">
        <v>209</v>
      </c>
      <c r="H41" s="169" t="s">
        <v>209</v>
      </c>
      <c r="I41" s="169" t="s">
        <v>209</v>
      </c>
      <c r="J41" s="169" t="s">
        <v>209</v>
      </c>
      <c r="K41" s="169" t="s">
        <v>209</v>
      </c>
      <c r="L41" s="169" t="s">
        <v>209</v>
      </c>
      <c r="M41" s="169" t="s">
        <v>209</v>
      </c>
      <c r="N41" s="169" t="s">
        <v>209</v>
      </c>
      <c r="O41" s="169" t="s">
        <v>209</v>
      </c>
      <c r="P41" s="170" t="s">
        <v>209</v>
      </c>
    </row>
    <row r="42" spans="1:16" ht="15" customHeight="1">
      <c r="A42" s="167" t="s">
        <v>236</v>
      </c>
      <c r="B42" s="168">
        <v>1963098.76376498</v>
      </c>
      <c r="C42" s="169">
        <v>3044011.4891402996</v>
      </c>
      <c r="D42" s="169">
        <v>4966023.3072926905</v>
      </c>
      <c r="E42" s="169">
        <v>5317552.5456725908</v>
      </c>
      <c r="F42" s="169">
        <v>5106311.7721186904</v>
      </c>
      <c r="G42" s="169">
        <v>5140572.9353699004</v>
      </c>
      <c r="H42" s="169">
        <v>5134161.5489906613</v>
      </c>
      <c r="I42" s="169">
        <v>5195335.4517189413</v>
      </c>
      <c r="J42" s="169">
        <v>5103064.5064391196</v>
      </c>
      <c r="K42" s="169">
        <v>5089761.5285026692</v>
      </c>
      <c r="L42" s="169">
        <v>5089765.4730755799</v>
      </c>
      <c r="M42" s="169">
        <v>5276218.72928969</v>
      </c>
      <c r="N42" s="169">
        <v>5090525.6624560095</v>
      </c>
      <c r="O42" s="169">
        <v>5089772.2416882291</v>
      </c>
      <c r="P42" s="170">
        <v>5095629.4312335895</v>
      </c>
    </row>
    <row r="43" spans="1:16" ht="15" customHeight="1">
      <c r="A43" s="167" t="s">
        <v>217</v>
      </c>
      <c r="B43" s="168" t="s">
        <v>209</v>
      </c>
      <c r="C43" s="169" t="s">
        <v>209</v>
      </c>
      <c r="D43" s="169" t="s">
        <v>209</v>
      </c>
      <c r="E43" s="169">
        <v>229907.53016172006</v>
      </c>
      <c r="F43" s="169">
        <v>18659.295935059999</v>
      </c>
      <c r="G43" s="169">
        <v>52742.80023405001</v>
      </c>
      <c r="H43" s="169">
        <v>46389.981942319995</v>
      </c>
      <c r="I43" s="169">
        <v>107674.09540131</v>
      </c>
      <c r="J43" s="169">
        <v>13306.93004078</v>
      </c>
      <c r="K43" s="169" t="s">
        <v>209</v>
      </c>
      <c r="L43" s="169" t="s">
        <v>209</v>
      </c>
      <c r="M43" s="169">
        <v>186411.98951694995</v>
      </c>
      <c r="N43" s="169">
        <v>753.68040842000005</v>
      </c>
      <c r="O43" s="169" t="s">
        <v>209</v>
      </c>
      <c r="P43" s="170">
        <v>5856.9866706499997</v>
      </c>
    </row>
    <row r="44" spans="1:16" ht="15" customHeight="1">
      <c r="A44" s="167" t="s">
        <v>237</v>
      </c>
      <c r="B44" s="168">
        <v>1963098.76376498</v>
      </c>
      <c r="C44" s="169">
        <v>3044011.4891402996</v>
      </c>
      <c r="D44" s="169">
        <v>4966023.3072926905</v>
      </c>
      <c r="E44" s="169">
        <v>5087645.0155108711</v>
      </c>
      <c r="F44" s="169">
        <v>5087648.8810233604</v>
      </c>
      <c r="G44" s="169">
        <v>5087652.7865358507</v>
      </c>
      <c r="H44" s="169">
        <v>5087656.7020483408</v>
      </c>
      <c r="I44" s="169">
        <v>5087661.356317631</v>
      </c>
      <c r="J44" s="169">
        <v>5089757.5763983391</v>
      </c>
      <c r="K44" s="169">
        <v>5089761.5285026692</v>
      </c>
      <c r="L44" s="169">
        <v>5089765.4730755799</v>
      </c>
      <c r="M44" s="169">
        <v>5089769.4185786899</v>
      </c>
      <c r="N44" s="169">
        <v>5089771.9820475895</v>
      </c>
      <c r="O44" s="169">
        <v>5089772.2416882291</v>
      </c>
      <c r="P44" s="170">
        <v>5089772.4445629399</v>
      </c>
    </row>
    <row r="45" spans="1:16" s="172" customFormat="1" ht="15" customHeight="1">
      <c r="A45" s="171" t="s">
        <v>211</v>
      </c>
      <c r="B45" s="168" t="s">
        <v>209</v>
      </c>
      <c r="C45" s="169" t="s">
        <v>209</v>
      </c>
      <c r="D45" s="169" t="s">
        <v>209</v>
      </c>
      <c r="E45" s="169" t="s">
        <v>209</v>
      </c>
      <c r="F45" s="169" t="s">
        <v>209</v>
      </c>
      <c r="G45" s="169" t="s">
        <v>209</v>
      </c>
      <c r="H45" s="169" t="s">
        <v>209</v>
      </c>
      <c r="I45" s="169" t="s">
        <v>209</v>
      </c>
      <c r="J45" s="169" t="s">
        <v>209</v>
      </c>
      <c r="K45" s="169" t="s">
        <v>209</v>
      </c>
      <c r="L45" s="169" t="s">
        <v>209</v>
      </c>
      <c r="M45" s="169" t="s">
        <v>209</v>
      </c>
      <c r="N45" s="169" t="s">
        <v>209</v>
      </c>
      <c r="O45" s="169" t="s">
        <v>209</v>
      </c>
      <c r="P45" s="170" t="s">
        <v>209</v>
      </c>
    </row>
    <row r="46" spans="1:16" s="172" customFormat="1" ht="15" customHeight="1">
      <c r="A46" s="171" t="s">
        <v>238</v>
      </c>
      <c r="B46" s="168" t="s">
        <v>209</v>
      </c>
      <c r="C46" s="169" t="s">
        <v>209</v>
      </c>
      <c r="D46" s="169" t="s">
        <v>209</v>
      </c>
      <c r="E46" s="169" t="s">
        <v>209</v>
      </c>
      <c r="F46" s="169">
        <v>3.59516027</v>
      </c>
      <c r="G46" s="169">
        <v>177.3486</v>
      </c>
      <c r="H46" s="169">
        <v>114.86499999999999</v>
      </c>
      <c r="I46" s="169" t="s">
        <v>209</v>
      </c>
      <c r="J46" s="169" t="s">
        <v>209</v>
      </c>
      <c r="K46" s="169" t="s">
        <v>209</v>
      </c>
      <c r="L46" s="169" t="s">
        <v>209</v>
      </c>
      <c r="M46" s="169">
        <v>37.321194049999995</v>
      </c>
      <c r="N46" s="169" t="s">
        <v>209</v>
      </c>
      <c r="O46" s="169" t="s">
        <v>209</v>
      </c>
      <c r="P46" s="170" t="s">
        <v>209</v>
      </c>
    </row>
    <row r="47" spans="1:16" ht="15" customHeight="1">
      <c r="A47" s="167" t="s">
        <v>239</v>
      </c>
      <c r="B47" s="168">
        <v>759060.18037371011</v>
      </c>
      <c r="C47" s="169">
        <v>772600.32842625002</v>
      </c>
      <c r="D47" s="169">
        <v>782438.77070813999</v>
      </c>
      <c r="E47" s="169">
        <v>848439.64295579004</v>
      </c>
      <c r="F47" s="169">
        <v>847272.76484594017</v>
      </c>
      <c r="G47" s="169">
        <v>919857.22648132814</v>
      </c>
      <c r="H47" s="169">
        <v>858098.88887124998</v>
      </c>
      <c r="I47" s="169">
        <v>849940.26311205002</v>
      </c>
      <c r="J47" s="169">
        <v>838255.33403385</v>
      </c>
      <c r="K47" s="169">
        <v>839425.04434316012</v>
      </c>
      <c r="L47" s="169">
        <v>831631.28675094992</v>
      </c>
      <c r="M47" s="169">
        <v>822750.49719769997</v>
      </c>
      <c r="N47" s="169">
        <v>822410.27113348001</v>
      </c>
      <c r="O47" s="169">
        <v>811679.13313972007</v>
      </c>
      <c r="P47" s="170">
        <v>804610.20796494</v>
      </c>
    </row>
    <row r="48" spans="1:16" ht="15" customHeight="1">
      <c r="A48" s="167" t="s">
        <v>240</v>
      </c>
      <c r="B48" s="168">
        <v>-1799770.7340337578</v>
      </c>
      <c r="C48" s="169">
        <v>-3595929.9541483275</v>
      </c>
      <c r="D48" s="169">
        <v>-6200350.1622699229</v>
      </c>
      <c r="E48" s="169">
        <v>-5869901.9509607749</v>
      </c>
      <c r="F48" s="169">
        <v>-5283869.3848608304</v>
      </c>
      <c r="G48" s="169">
        <v>-7662163.6015432803</v>
      </c>
      <c r="H48" s="169">
        <v>-7379644.2123187445</v>
      </c>
      <c r="I48" s="169">
        <v>-6472212.6496815868</v>
      </c>
      <c r="J48" s="169">
        <v>-5403349.3092378378</v>
      </c>
      <c r="K48" s="169">
        <v>-6908327.9463743744</v>
      </c>
      <c r="L48" s="169">
        <v>-6637809.7519388907</v>
      </c>
      <c r="M48" s="169">
        <v>-6162785.2213093322</v>
      </c>
      <c r="N48" s="169">
        <v>-5857244.8087149411</v>
      </c>
      <c r="O48" s="169">
        <v>-4783094.202713917</v>
      </c>
      <c r="P48" s="170">
        <v>-6165770.5199071458</v>
      </c>
    </row>
    <row r="49" spans="1:16" ht="15" customHeight="1">
      <c r="A49" s="167" t="s">
        <v>241</v>
      </c>
      <c r="B49" s="168">
        <v>957527.60012362979</v>
      </c>
      <c r="C49" s="169">
        <v>14673.467107469973</v>
      </c>
      <c r="D49" s="169">
        <v>9714.2277984000975</v>
      </c>
      <c r="E49" s="169">
        <v>3901.1413228999591</v>
      </c>
      <c r="F49" s="169">
        <v>101948.9075064701</v>
      </c>
      <c r="G49" s="169">
        <v>86100.322213969892</v>
      </c>
      <c r="H49" s="169">
        <v>7206.3938472401351</v>
      </c>
      <c r="I49" s="169">
        <v>213485.5427957098</v>
      </c>
      <c r="J49" s="169">
        <v>255080.12440301978</v>
      </c>
      <c r="K49" s="169">
        <v>13329.363372999942</v>
      </c>
      <c r="L49" s="169">
        <v>12484.659725599922</v>
      </c>
      <c r="M49" s="169">
        <v>11032.727355969837</v>
      </c>
      <c r="N49" s="169">
        <v>8671.2473242199048</v>
      </c>
      <c r="O49" s="169">
        <v>590883.79803234013</v>
      </c>
      <c r="P49" s="170">
        <v>6737.4148251898587</v>
      </c>
    </row>
    <row r="50" spans="1:16" ht="15" customHeight="1">
      <c r="A50" s="167" t="s">
        <v>242</v>
      </c>
      <c r="B50" s="168">
        <v>44368.750549559896</v>
      </c>
      <c r="C50" s="169">
        <v>45334.629055140031</v>
      </c>
      <c r="D50" s="169">
        <v>50849.369737210051</v>
      </c>
      <c r="E50" s="169">
        <v>60527.000264360067</v>
      </c>
      <c r="F50" s="169">
        <v>60559.34417971014</v>
      </c>
      <c r="G50" s="169">
        <v>60620.942883220014</v>
      </c>
      <c r="H50" s="169">
        <v>60749.278754240047</v>
      </c>
      <c r="I50" s="169">
        <v>60630.795242209926</v>
      </c>
      <c r="J50" s="169">
        <v>61577.690508600062</v>
      </c>
      <c r="K50" s="169">
        <v>61617.707781859885</v>
      </c>
      <c r="L50" s="169">
        <v>61484.68962158994</v>
      </c>
      <c r="M50" s="169">
        <v>61179.263624469779</v>
      </c>
      <c r="N50" s="169">
        <v>60935.057139430159</v>
      </c>
      <c r="O50" s="169">
        <v>61019.735216500208</v>
      </c>
      <c r="P50" s="170">
        <v>60812.495514459966</v>
      </c>
    </row>
    <row r="51" spans="1:16" ht="15" customHeight="1">
      <c r="A51" s="167" t="s">
        <v>243</v>
      </c>
      <c r="B51" s="168">
        <v>92053.017151920008</v>
      </c>
      <c r="C51" s="169">
        <v>70263.928080900005</v>
      </c>
      <c r="D51" s="169">
        <v>65707.474915450002</v>
      </c>
      <c r="E51" s="169">
        <v>60708.650823309996</v>
      </c>
      <c r="F51" s="169">
        <v>55202.886725309996</v>
      </c>
      <c r="G51" s="169">
        <v>67738.18538214</v>
      </c>
      <c r="H51" s="169">
        <v>76828.154809979998</v>
      </c>
      <c r="I51" s="169">
        <v>72645.064915210009</v>
      </c>
      <c r="J51" s="169">
        <v>72724.245416739999</v>
      </c>
      <c r="K51" s="169">
        <v>66191.79021620001</v>
      </c>
      <c r="L51" s="169">
        <v>59907.776268910005</v>
      </c>
      <c r="M51" s="169">
        <v>60793.118145170003</v>
      </c>
      <c r="N51" s="169">
        <v>59267.554986650001</v>
      </c>
      <c r="O51" s="169">
        <v>55662.40139579001</v>
      </c>
      <c r="P51" s="170">
        <v>59027.660462880049</v>
      </c>
    </row>
    <row r="52" spans="1:16" ht="15" customHeight="1">
      <c r="A52" s="175" t="s">
        <v>244</v>
      </c>
      <c r="B52" s="176">
        <v>2709614.0675550275</v>
      </c>
      <c r="C52" s="177">
        <v>3585674.1222300376</v>
      </c>
      <c r="D52" s="177">
        <v>6195206.2848900827</v>
      </c>
      <c r="E52" s="177">
        <v>5873621.4417247251</v>
      </c>
      <c r="F52" s="177">
        <v>5391174.7498217002</v>
      </c>
      <c r="G52" s="177">
        <v>7741146.6812583301</v>
      </c>
      <c r="H52" s="177">
        <v>7370771.7301102448</v>
      </c>
      <c r="I52" s="177">
        <v>6673683.9228042969</v>
      </c>
      <c r="J52" s="177">
        <v>5647282.8787327176</v>
      </c>
      <c r="K52" s="177">
        <v>6917083.2273130342</v>
      </c>
      <c r="L52" s="177">
        <v>6651871.325017171</v>
      </c>
      <c r="M52" s="177">
        <v>6174204.0941446014</v>
      </c>
      <c r="N52" s="177">
        <v>5867583.5581919411</v>
      </c>
      <c r="O52" s="177">
        <v>5379335.3345669676</v>
      </c>
      <c r="P52" s="178">
        <v>6174292.769783916</v>
      </c>
    </row>
    <row r="53" spans="1:16" ht="15" customHeight="1">
      <c r="A53" s="17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</row>
    <row r="54" spans="1:16" ht="15" customHeight="1">
      <c r="A54" s="180" t="s">
        <v>245</v>
      </c>
      <c r="B54" s="181">
        <v>9230329.7852025852</v>
      </c>
      <c r="C54" s="182">
        <v>8224473.7696264014</v>
      </c>
      <c r="D54" s="182">
        <v>11035097.056557527</v>
      </c>
      <c r="E54" s="182">
        <v>12056563.968453972</v>
      </c>
      <c r="F54" s="182">
        <v>11926538.02006123</v>
      </c>
      <c r="G54" s="182">
        <v>11884614.323356418</v>
      </c>
      <c r="H54" s="182">
        <v>11525168.411908317</v>
      </c>
      <c r="I54" s="182">
        <v>10813203.066489305</v>
      </c>
      <c r="J54" s="182">
        <v>10784595.091306353</v>
      </c>
      <c r="K54" s="182">
        <v>11649845.19290518</v>
      </c>
      <c r="L54" s="182">
        <v>12499686.37858903</v>
      </c>
      <c r="M54" s="182">
        <v>12660008.342992622</v>
      </c>
      <c r="N54" s="182">
        <v>12532538.706540776</v>
      </c>
      <c r="O54" s="182">
        <v>12989951.744515382</v>
      </c>
      <c r="P54" s="183">
        <v>12196566.333802782</v>
      </c>
    </row>
    <row r="55" spans="1:16" s="174" customFormat="1" ht="15" customHeight="1">
      <c r="A55" s="163" t="s">
        <v>246</v>
      </c>
      <c r="B55" s="164">
        <v>5995748.3549635606</v>
      </c>
      <c r="C55" s="165">
        <v>5430745.0505064493</v>
      </c>
      <c r="D55" s="165">
        <v>5087846.099493769</v>
      </c>
      <c r="E55" s="165">
        <v>6945442.2881493885</v>
      </c>
      <c r="F55" s="165">
        <v>7008007.2344694939</v>
      </c>
      <c r="G55" s="165">
        <v>7909223.6767573496</v>
      </c>
      <c r="H55" s="165">
        <v>7211682.6117950864</v>
      </c>
      <c r="I55" s="165">
        <v>7242427.7592376182</v>
      </c>
      <c r="J55" s="165">
        <v>7037712.2293417789</v>
      </c>
      <c r="K55" s="165">
        <v>7096525.306902729</v>
      </c>
      <c r="L55" s="165">
        <v>7574108.0141928904</v>
      </c>
      <c r="M55" s="165">
        <v>7941085.7451153314</v>
      </c>
      <c r="N55" s="165">
        <v>7210050.9095299197</v>
      </c>
      <c r="O55" s="165">
        <v>7570781.0129252914</v>
      </c>
      <c r="P55" s="166">
        <v>6897649.2760254825</v>
      </c>
    </row>
    <row r="56" spans="1:16" ht="15" customHeight="1">
      <c r="A56" s="163" t="s">
        <v>247</v>
      </c>
      <c r="B56" s="164">
        <v>6650873.3527398203</v>
      </c>
      <c r="C56" s="165">
        <v>6893176.4165781699</v>
      </c>
      <c r="D56" s="165">
        <v>9777550.7637574878</v>
      </c>
      <c r="E56" s="165">
        <v>10957713.883688118</v>
      </c>
      <c r="F56" s="165">
        <v>10683933.841816394</v>
      </c>
      <c r="G56" s="165">
        <v>10764863.0041462</v>
      </c>
      <c r="H56" s="165">
        <v>10791799.948077897</v>
      </c>
      <c r="I56" s="165">
        <v>9968049.1831960678</v>
      </c>
      <c r="J56" s="165">
        <v>9875007.5060819685</v>
      </c>
      <c r="K56" s="165">
        <v>10688772.037341859</v>
      </c>
      <c r="L56" s="165">
        <v>11579073.55026816</v>
      </c>
      <c r="M56" s="165">
        <v>12076476.603292301</v>
      </c>
      <c r="N56" s="165">
        <v>11871383.769992501</v>
      </c>
      <c r="O56" s="165">
        <v>12374432.312466981</v>
      </c>
      <c r="P56" s="166">
        <v>11719901.798931291</v>
      </c>
    </row>
    <row r="57" spans="1:16" ht="15" customHeight="1">
      <c r="A57" s="167" t="s">
        <v>248</v>
      </c>
      <c r="B57" s="168">
        <v>2618852.2896460001</v>
      </c>
      <c r="C57" s="169">
        <v>2688264.6055860003</v>
      </c>
      <c r="D57" s="169">
        <v>3250372.0905209994</v>
      </c>
      <c r="E57" s="169">
        <v>3451715.0586390002</v>
      </c>
      <c r="F57" s="169">
        <v>3429932.5129400003</v>
      </c>
      <c r="G57" s="169">
        <v>3408116.0828029998</v>
      </c>
      <c r="H57" s="169">
        <v>3523866.1267259996</v>
      </c>
      <c r="I57" s="169">
        <v>3574719.8331149998</v>
      </c>
      <c r="J57" s="169">
        <v>3520450.4464620003</v>
      </c>
      <c r="K57" s="169">
        <v>3674234.4948820001</v>
      </c>
      <c r="L57" s="169">
        <v>3779485.0078449999</v>
      </c>
      <c r="M57" s="169">
        <v>3762229.4959500004</v>
      </c>
      <c r="N57" s="169">
        <v>3762938.7336630002</v>
      </c>
      <c r="O57" s="169">
        <v>3765032.4983820003</v>
      </c>
      <c r="P57" s="170">
        <v>3701001.7945960001</v>
      </c>
    </row>
    <row r="58" spans="1:16" ht="15" customHeight="1">
      <c r="A58" s="167" t="s">
        <v>249</v>
      </c>
      <c r="B58" s="168">
        <v>2608447.9797830903</v>
      </c>
      <c r="C58" s="169">
        <v>1700881.9239679601</v>
      </c>
      <c r="D58" s="169">
        <v>1299270.2925470099</v>
      </c>
      <c r="E58" s="169">
        <v>2074806.3226276301</v>
      </c>
      <c r="F58" s="169">
        <v>2355116.286097669</v>
      </c>
      <c r="G58" s="169">
        <v>3241122.4211765998</v>
      </c>
      <c r="H58" s="169">
        <v>2535485.4908923195</v>
      </c>
      <c r="I58" s="169">
        <v>2572546.59268574</v>
      </c>
      <c r="J58" s="169">
        <v>2355291.7768875598</v>
      </c>
      <c r="K58" s="169">
        <v>2201695.23194829</v>
      </c>
      <c r="L58" s="169">
        <v>2630146.1242476101</v>
      </c>
      <c r="M58" s="169">
        <v>2982461.3575841999</v>
      </c>
      <c r="N58" s="169">
        <v>2304151.6120385304</v>
      </c>
      <c r="O58" s="169">
        <v>2592491.8284920501</v>
      </c>
      <c r="P58" s="170">
        <v>1913640.2358069299</v>
      </c>
    </row>
    <row r="59" spans="1:16" ht="15" customHeight="1">
      <c r="A59" s="167" t="s">
        <v>250</v>
      </c>
      <c r="B59" s="168">
        <v>655124.9977762599</v>
      </c>
      <c r="C59" s="169">
        <v>1462431.3660717204</v>
      </c>
      <c r="D59" s="169">
        <v>4689704.6642637188</v>
      </c>
      <c r="E59" s="169">
        <v>4012271.5955387298</v>
      </c>
      <c r="F59" s="169">
        <v>3675926.6073469003</v>
      </c>
      <c r="G59" s="169">
        <v>2855639.32738885</v>
      </c>
      <c r="H59" s="169">
        <v>3580117.3362828107</v>
      </c>
      <c r="I59" s="169">
        <v>2725621.4239584496</v>
      </c>
      <c r="J59" s="169">
        <v>2837295.2767401901</v>
      </c>
      <c r="K59" s="169">
        <v>3592246.7304391298</v>
      </c>
      <c r="L59" s="169">
        <v>4004965.5360752698</v>
      </c>
      <c r="M59" s="169">
        <v>4135390.8581769699</v>
      </c>
      <c r="N59" s="169">
        <v>4661332.8604625808</v>
      </c>
      <c r="O59" s="169">
        <v>4803651.2995416895</v>
      </c>
      <c r="P59" s="170">
        <v>4822252.5229058089</v>
      </c>
    </row>
    <row r="60" spans="1:16" ht="15" customHeight="1">
      <c r="A60" s="167" t="s">
        <v>251</v>
      </c>
      <c r="B60" s="168"/>
      <c r="C60" s="169"/>
      <c r="D60" s="169"/>
      <c r="E60" s="169"/>
      <c r="F60" s="169"/>
      <c r="G60" s="169"/>
      <c r="H60" s="169">
        <v>0</v>
      </c>
      <c r="I60" s="169"/>
      <c r="J60" s="169"/>
      <c r="K60" s="169"/>
      <c r="L60" s="169"/>
      <c r="M60" s="169"/>
      <c r="N60" s="169"/>
      <c r="O60" s="169"/>
      <c r="P60" s="170"/>
    </row>
    <row r="61" spans="1:16" ht="15" customHeight="1">
      <c r="A61" s="167" t="s">
        <v>252</v>
      </c>
      <c r="B61" s="168">
        <v>637675.54514616006</v>
      </c>
      <c r="C61" s="169">
        <v>943102.0662396499</v>
      </c>
      <c r="D61" s="169">
        <v>443937.30415407004</v>
      </c>
      <c r="E61" s="169">
        <v>1370737.4800340703</v>
      </c>
      <c r="F61" s="169">
        <v>1151267.7461720549</v>
      </c>
      <c r="G61" s="169">
        <v>1190060.0373792502</v>
      </c>
      <c r="H61" s="169">
        <v>1079855.56303368</v>
      </c>
      <c r="I61" s="169">
        <v>1024156.8414965299</v>
      </c>
      <c r="J61" s="169">
        <v>1100057.0262428101</v>
      </c>
      <c r="K61" s="169">
        <v>1154409.4037820098</v>
      </c>
      <c r="L61" s="169">
        <v>1065069.3284244102</v>
      </c>
      <c r="M61" s="169">
        <v>1130585.7989233301</v>
      </c>
      <c r="N61" s="169">
        <v>1079265.88432798</v>
      </c>
      <c r="O61" s="169">
        <v>1149371.7994465902</v>
      </c>
      <c r="P61" s="170">
        <v>1218677.8915599301</v>
      </c>
    </row>
    <row r="62" spans="1:16" ht="15" customHeight="1">
      <c r="A62" s="167" t="s">
        <v>253</v>
      </c>
      <c r="B62" s="168"/>
      <c r="C62" s="169"/>
      <c r="D62" s="169"/>
      <c r="E62" s="169"/>
      <c r="F62" s="169"/>
      <c r="G62" s="169"/>
      <c r="H62" s="169">
        <v>0</v>
      </c>
      <c r="I62" s="169"/>
      <c r="J62" s="169"/>
      <c r="K62" s="169"/>
      <c r="L62" s="169"/>
      <c r="M62" s="169"/>
      <c r="N62" s="169"/>
      <c r="O62" s="169"/>
      <c r="P62" s="170"/>
    </row>
    <row r="63" spans="1:16" ht="15" customHeight="1">
      <c r="A63" s="171" t="s">
        <v>254</v>
      </c>
      <c r="B63" s="168">
        <v>130772.54038830999</v>
      </c>
      <c r="C63" s="169">
        <v>98496.454712840001</v>
      </c>
      <c r="D63" s="169">
        <v>94259.551757950016</v>
      </c>
      <c r="E63" s="169">
        <v>48176.567334949992</v>
      </c>
      <c r="F63" s="169">
        <v>71683.829746029995</v>
      </c>
      <c r="G63" s="169">
        <v>69918.275884760005</v>
      </c>
      <c r="H63" s="169">
        <v>72468.571629350001</v>
      </c>
      <c r="I63" s="169">
        <v>70997.632426609998</v>
      </c>
      <c r="J63" s="169">
        <v>61906.120235669987</v>
      </c>
      <c r="K63" s="169">
        <v>66179.316776690001</v>
      </c>
      <c r="L63" s="169">
        <v>99400.694162129992</v>
      </c>
      <c r="M63" s="169">
        <v>61595.949061569998</v>
      </c>
      <c r="N63" s="169">
        <v>63693.765836589999</v>
      </c>
      <c r="O63" s="169">
        <v>63863.707837120004</v>
      </c>
      <c r="P63" s="170">
        <v>64163.489728209999</v>
      </c>
    </row>
    <row r="64" spans="1:16" ht="15" customHeight="1">
      <c r="A64" s="167" t="s">
        <v>255</v>
      </c>
      <c r="B64" s="168"/>
      <c r="C64" s="169"/>
      <c r="D64" s="169"/>
      <c r="E64" s="169"/>
      <c r="F64" s="169"/>
      <c r="G64" s="169"/>
      <c r="H64" s="169">
        <v>0</v>
      </c>
      <c r="I64" s="169"/>
      <c r="J64" s="169"/>
      <c r="K64" s="169"/>
      <c r="L64" s="169"/>
      <c r="M64" s="169"/>
      <c r="N64" s="169"/>
      <c r="O64" s="169"/>
      <c r="P64" s="170"/>
    </row>
    <row r="65" spans="1:16" ht="15" customHeight="1">
      <c r="A65" s="171" t="s">
        <v>254</v>
      </c>
      <c r="B65" s="168" t="s">
        <v>209</v>
      </c>
      <c r="C65" s="169" t="s">
        <v>209</v>
      </c>
      <c r="D65" s="169">
        <v>6.86051374</v>
      </c>
      <c r="E65" s="169">
        <v>6.8595137400000006</v>
      </c>
      <c r="F65" s="169">
        <v>6.8595137400000006</v>
      </c>
      <c r="G65" s="169">
        <v>6.8595137400000006</v>
      </c>
      <c r="H65" s="169">
        <v>6.8595137400000006</v>
      </c>
      <c r="I65" s="169">
        <v>6.8595137400000006</v>
      </c>
      <c r="J65" s="169">
        <v>6.8595137400000006</v>
      </c>
      <c r="K65" s="169">
        <v>6.8595137400000006</v>
      </c>
      <c r="L65" s="169">
        <v>6.8595137400000006</v>
      </c>
      <c r="M65" s="169">
        <v>4213.1435962300002</v>
      </c>
      <c r="N65" s="169">
        <v>0.91366382000000002</v>
      </c>
      <c r="O65" s="169">
        <v>21.178767530000002</v>
      </c>
      <c r="P65" s="170">
        <v>165.86433441</v>
      </c>
    </row>
    <row r="66" spans="1:16" ht="15" customHeight="1" collapsed="1">
      <c r="A66" s="167" t="s">
        <v>256</v>
      </c>
      <c r="B66" s="168">
        <v>1117250.98869492</v>
      </c>
      <c r="C66" s="169">
        <v>425077.30769494007</v>
      </c>
      <c r="D66" s="169">
        <v>580266.01933849009</v>
      </c>
      <c r="E66" s="169">
        <v>473891.03126133</v>
      </c>
      <c r="F66" s="169">
        <v>805233.84152992</v>
      </c>
      <c r="G66" s="169">
        <v>670336.90780428005</v>
      </c>
      <c r="H66" s="169">
        <v>305446.88092966995</v>
      </c>
      <c r="I66" s="169">
        <v>495228.29449870001</v>
      </c>
      <c r="J66" s="169">
        <v>602934.17107457994</v>
      </c>
      <c r="K66" s="169">
        <v>523256.39799323003</v>
      </c>
      <c r="L66" s="169">
        <v>334793.02991700999</v>
      </c>
      <c r="M66" s="169">
        <v>117622.08143442999</v>
      </c>
      <c r="N66" s="169">
        <v>230901.54156582002</v>
      </c>
      <c r="O66" s="169">
        <v>338441.14440971002</v>
      </c>
      <c r="P66" s="170">
        <v>173226.53354182001</v>
      </c>
    </row>
    <row r="67" spans="1:16" s="172" customFormat="1" ht="15" customHeight="1">
      <c r="A67" s="167" t="s">
        <v>257</v>
      </c>
      <c r="B67" s="168"/>
      <c r="C67" s="169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5"/>
    </row>
    <row r="68" spans="1:16" s="172" customFormat="1" ht="15" customHeight="1">
      <c r="A68" s="167" t="s">
        <v>258</v>
      </c>
      <c r="B68" s="168">
        <v>225.48769602000002</v>
      </c>
      <c r="C68" s="169">
        <v>1748.2002284999999</v>
      </c>
      <c r="D68" s="169">
        <v>5.4591751200000003</v>
      </c>
      <c r="E68" s="169">
        <v>32.449444560000003</v>
      </c>
      <c r="F68" s="169">
        <v>873.66732795000007</v>
      </c>
      <c r="G68" s="169">
        <v>94.637383889999995</v>
      </c>
      <c r="H68" s="169">
        <v>599.60029008000004</v>
      </c>
      <c r="I68" s="169">
        <v>211.53859197</v>
      </c>
      <c r="J68" s="169">
        <v>184.96054636</v>
      </c>
      <c r="K68" s="169">
        <v>478.68584051999994</v>
      </c>
      <c r="L68" s="169">
        <v>481.75210924999999</v>
      </c>
      <c r="M68" s="169">
        <v>914.65114005999988</v>
      </c>
      <c r="N68" s="169">
        <v>729.46349841000006</v>
      </c>
      <c r="O68" s="169">
        <v>454.15121630000004</v>
      </c>
      <c r="P68" s="170">
        <v>346.05316973999999</v>
      </c>
    </row>
    <row r="69" spans="1:16" s="172" customFormat="1" ht="15" customHeight="1">
      <c r="A69" s="167" t="s">
        <v>259</v>
      </c>
      <c r="B69" s="186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8"/>
    </row>
    <row r="70" spans="1:16" s="172" customFormat="1" ht="15" customHeight="1">
      <c r="A70" s="167" t="s">
        <v>258</v>
      </c>
      <c r="B70" s="168">
        <v>491791.95953912003</v>
      </c>
      <c r="C70" s="169">
        <v>193360.27340118002</v>
      </c>
      <c r="D70" s="169">
        <v>126971.71155599001</v>
      </c>
      <c r="E70" s="169">
        <v>87413.069915900007</v>
      </c>
      <c r="F70" s="169">
        <v>87510.647952310013</v>
      </c>
      <c r="G70" s="169">
        <v>99952.483088309993</v>
      </c>
      <c r="H70" s="169">
        <v>94032.765339960009</v>
      </c>
      <c r="I70" s="169">
        <v>89964.735985220002</v>
      </c>
      <c r="J70" s="169">
        <v>83604.752934759992</v>
      </c>
      <c r="K70" s="169">
        <v>94843.685774589991</v>
      </c>
      <c r="L70" s="169">
        <v>409.05527935999999</v>
      </c>
      <c r="M70" s="169">
        <v>327.41351781000003</v>
      </c>
      <c r="N70" s="169">
        <v>344.53784794000001</v>
      </c>
      <c r="O70" s="169">
        <v>1698.1449975799999</v>
      </c>
      <c r="P70" s="170">
        <v>177.85263646999999</v>
      </c>
    </row>
    <row r="71" spans="1:16" s="174" customFormat="1" ht="15" customHeight="1">
      <c r="A71" s="167" t="s">
        <v>260</v>
      </c>
      <c r="B71" s="168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70"/>
    </row>
    <row r="72" spans="1:16" s="174" customFormat="1" ht="15" customHeight="1">
      <c r="A72" s="167" t="s">
        <v>252</v>
      </c>
      <c r="B72" s="168">
        <v>229629.88197675999</v>
      </c>
      <c r="C72" s="169">
        <v>225811.10054233001</v>
      </c>
      <c r="D72" s="169">
        <v>452118.69089611003</v>
      </c>
      <c r="E72" s="169">
        <v>383339.37600286002</v>
      </c>
      <c r="F72" s="169">
        <v>714348.42473201</v>
      </c>
      <c r="G72" s="169">
        <v>566432.92208048003</v>
      </c>
      <c r="H72" s="169">
        <v>208883.89996440997</v>
      </c>
      <c r="I72" s="169">
        <v>402778.67315612</v>
      </c>
      <c r="J72" s="169">
        <v>518084.08996627998</v>
      </c>
      <c r="K72" s="169">
        <v>426796.70237528003</v>
      </c>
      <c r="L72" s="169">
        <v>331288.32698755001</v>
      </c>
      <c r="M72" s="169">
        <v>115069.84610071</v>
      </c>
      <c r="N72" s="169">
        <v>228625.93268442003</v>
      </c>
      <c r="O72" s="169">
        <v>334962.81990816002</v>
      </c>
      <c r="P72" s="170">
        <v>170540.59657205001</v>
      </c>
    </row>
    <row r="73" spans="1:16" s="172" customFormat="1" ht="15" customHeight="1">
      <c r="A73" s="167" t="s">
        <v>261</v>
      </c>
      <c r="B73" s="168">
        <v>3869.1452984100001</v>
      </c>
      <c r="C73" s="169">
        <v>4157.7335229299997</v>
      </c>
      <c r="D73" s="169">
        <v>1170.1577112699999</v>
      </c>
      <c r="E73" s="169">
        <v>3106.1358980100003</v>
      </c>
      <c r="F73" s="169">
        <v>2501.1015176500005</v>
      </c>
      <c r="G73" s="169">
        <v>3856.8652515999997</v>
      </c>
      <c r="H73" s="169">
        <v>1930.6153352199997</v>
      </c>
      <c r="I73" s="169">
        <v>2273.3467653900002</v>
      </c>
      <c r="J73" s="169">
        <v>1060.3676271799998</v>
      </c>
      <c r="K73" s="169">
        <v>1137.32400284</v>
      </c>
      <c r="L73" s="169">
        <v>2613.8955408500001</v>
      </c>
      <c r="M73" s="169">
        <v>1310.17067585</v>
      </c>
      <c r="N73" s="169">
        <v>1201.60753505</v>
      </c>
      <c r="O73" s="169">
        <v>1326.0282876700001</v>
      </c>
      <c r="P73" s="170">
        <v>2162.0311635599996</v>
      </c>
    </row>
    <row r="74" spans="1:16" s="172" customFormat="1" ht="15" customHeight="1">
      <c r="A74" s="167" t="s">
        <v>262</v>
      </c>
      <c r="B74" s="168">
        <v>391734.51418460999</v>
      </c>
      <c r="C74" s="169" t="s">
        <v>209</v>
      </c>
      <c r="D74" s="169" t="s">
        <v>209</v>
      </c>
      <c r="E74" s="169" t="s">
        <v>209</v>
      </c>
      <c r="F74" s="169" t="s">
        <v>209</v>
      </c>
      <c r="G74" s="169" t="s">
        <v>209</v>
      </c>
      <c r="H74" s="169" t="s">
        <v>209</v>
      </c>
      <c r="I74" s="169" t="s">
        <v>209</v>
      </c>
      <c r="J74" s="169" t="s">
        <v>209</v>
      </c>
      <c r="K74" s="169" t="s">
        <v>209</v>
      </c>
      <c r="L74" s="169" t="s">
        <v>209</v>
      </c>
      <c r="M74" s="169" t="s">
        <v>209</v>
      </c>
      <c r="N74" s="169" t="s">
        <v>209</v>
      </c>
      <c r="O74" s="169" t="s">
        <v>209</v>
      </c>
      <c r="P74" s="170" t="s">
        <v>209</v>
      </c>
    </row>
    <row r="75" spans="1:16" s="189" customFormat="1" ht="15" customHeight="1">
      <c r="A75" s="167" t="s">
        <v>263</v>
      </c>
      <c r="B75" s="168">
        <v>1217034.7135636755</v>
      </c>
      <c r="C75" s="169">
        <v>874051.16305056098</v>
      </c>
      <c r="D75" s="169">
        <v>576683.12619389861</v>
      </c>
      <c r="E75" s="169">
        <v>474845.49767585233</v>
      </c>
      <c r="F75" s="169">
        <v>405471.06675288623</v>
      </c>
      <c r="G75" s="169">
        <v>441940.89895043749</v>
      </c>
      <c r="H75" s="169">
        <v>253971.73681249141</v>
      </c>
      <c r="I75" s="169">
        <v>279291.86587268719</v>
      </c>
      <c r="J75" s="169">
        <v>290269.47988283285</v>
      </c>
      <c r="K75" s="169">
        <v>373803.77058228099</v>
      </c>
      <c r="L75" s="169">
        <v>338469.70877421001</v>
      </c>
      <c r="M75" s="169">
        <v>445563.8999337221</v>
      </c>
      <c r="N75" s="169">
        <v>327926.81135888473</v>
      </c>
      <c r="O75" s="169">
        <v>142945.10488402966</v>
      </c>
      <c r="P75" s="170">
        <v>276258.55961536284</v>
      </c>
    </row>
    <row r="76" spans="1:16" s="172" customFormat="1" ht="15" customHeight="1">
      <c r="A76" s="167" t="s">
        <v>264</v>
      </c>
      <c r="B76" s="168">
        <v>1130849.5587922551</v>
      </c>
      <c r="C76" s="169">
        <v>833777.54938079289</v>
      </c>
      <c r="D76" s="169">
        <v>432565.69364116399</v>
      </c>
      <c r="E76" s="169">
        <v>291891.89218278759</v>
      </c>
      <c r="F76" s="169">
        <v>223271.85226737577</v>
      </c>
      <c r="G76" s="169">
        <v>269246.17577513988</v>
      </c>
      <c r="H76" s="169">
        <v>158810.34004911029</v>
      </c>
      <c r="I76" s="169">
        <v>180856.45294912605</v>
      </c>
      <c r="J76" s="169">
        <v>189811.72620025801</v>
      </c>
      <c r="K76" s="169">
        <v>139716.96272479705</v>
      </c>
      <c r="L76" s="169">
        <v>129048.53772050634</v>
      </c>
      <c r="M76" s="169">
        <v>156028.31455174717</v>
      </c>
      <c r="N76" s="169">
        <v>150897.9657313092</v>
      </c>
      <c r="O76" s="169">
        <v>83392.517589075767</v>
      </c>
      <c r="P76" s="170">
        <v>111915.74646784671</v>
      </c>
    </row>
    <row r="77" spans="1:16" s="172" customFormat="1" ht="15" customHeight="1">
      <c r="A77" s="167" t="s">
        <v>265</v>
      </c>
      <c r="B77" s="168">
        <v>65579.022152778358</v>
      </c>
      <c r="C77" s="169">
        <v>31916.508835912995</v>
      </c>
      <c r="D77" s="169">
        <v>112919.47481478166</v>
      </c>
      <c r="E77" s="169">
        <v>133783.28875253673</v>
      </c>
      <c r="F77" s="169">
        <v>144590.43905690699</v>
      </c>
      <c r="G77" s="169">
        <v>142945.1131054649</v>
      </c>
      <c r="H77" s="169">
        <v>79634.657236501836</v>
      </c>
      <c r="I77" s="169">
        <v>63682.891126729053</v>
      </c>
      <c r="J77" s="169">
        <v>65628.699839572117</v>
      </c>
      <c r="K77" s="169">
        <v>200778.75027270889</v>
      </c>
      <c r="L77" s="169">
        <v>187579.90380965089</v>
      </c>
      <c r="M77" s="169">
        <v>224756.11211644529</v>
      </c>
      <c r="N77" s="169">
        <v>79938.08241006601</v>
      </c>
      <c r="O77" s="169">
        <v>5643.274625870733</v>
      </c>
      <c r="P77" s="170">
        <v>88877.736871812143</v>
      </c>
    </row>
    <row r="78" spans="1:16" s="172" customFormat="1" ht="15" customHeight="1">
      <c r="A78" s="167" t="s">
        <v>266</v>
      </c>
      <c r="B78" s="168">
        <v>5121.3874168191969</v>
      </c>
      <c r="C78" s="169">
        <v>5556.8845147011971</v>
      </c>
      <c r="D78" s="169">
        <v>30978.097063781501</v>
      </c>
      <c r="E78" s="169">
        <v>47381.539913711938</v>
      </c>
      <c r="F78" s="169">
        <v>36971.040487740851</v>
      </c>
      <c r="G78" s="169">
        <v>29491.675604823562</v>
      </c>
      <c r="H78" s="169">
        <v>15266.591055581266</v>
      </c>
      <c r="I78" s="169">
        <v>32981.865889986817</v>
      </c>
      <c r="J78" s="169">
        <v>34564.43588288474</v>
      </c>
      <c r="K78" s="169">
        <v>33051.681944723801</v>
      </c>
      <c r="L78" s="169">
        <v>20670.118313681094</v>
      </c>
      <c r="M78" s="169">
        <v>60704.71238812965</v>
      </c>
      <c r="N78" s="169">
        <v>87778.312002705003</v>
      </c>
      <c r="O78" s="169">
        <v>50987.350796623607</v>
      </c>
      <c r="P78" s="170">
        <v>72459.599505725346</v>
      </c>
    </row>
    <row r="79" spans="1:16" s="172" customFormat="1" ht="15" customHeight="1">
      <c r="A79" s="167" t="s">
        <v>267</v>
      </c>
      <c r="B79" s="168">
        <v>128.9934622063758</v>
      </c>
      <c r="C79" s="169">
        <v>0.29534059619140623</v>
      </c>
      <c r="D79" s="169">
        <v>0.84230218526830059</v>
      </c>
      <c r="E79" s="169">
        <v>891.34297364366796</v>
      </c>
      <c r="F79" s="169">
        <v>637.73494086263293</v>
      </c>
      <c r="G79" s="169">
        <v>10.158478197319901</v>
      </c>
      <c r="H79" s="169">
        <v>10.242469140880599</v>
      </c>
      <c r="I79" s="169">
        <v>10.325083898711</v>
      </c>
      <c r="J79" s="169">
        <v>10.4118672762493</v>
      </c>
      <c r="K79" s="169" t="s">
        <v>209</v>
      </c>
      <c r="L79" s="169">
        <v>9.0316234350206681</v>
      </c>
      <c r="M79" s="169">
        <v>73.879215193075694</v>
      </c>
      <c r="N79" s="169">
        <v>5285.9988039029795</v>
      </c>
      <c r="O79" s="169">
        <v>19.479060426234302</v>
      </c>
      <c r="P79" s="170">
        <v>66.719235046074104</v>
      </c>
    </row>
    <row r="80" spans="1:16" s="172" customFormat="1" ht="15" customHeight="1">
      <c r="A80" s="167" t="s">
        <v>262</v>
      </c>
      <c r="B80" s="168">
        <v>15355.751739616555</v>
      </c>
      <c r="C80" s="169">
        <v>2799.9249785576521</v>
      </c>
      <c r="D80" s="169">
        <v>219.01837198623701</v>
      </c>
      <c r="E80" s="169">
        <v>897.43385317240336</v>
      </c>
      <c r="F80" s="169" t="s">
        <v>209</v>
      </c>
      <c r="G80" s="169">
        <v>247.77598681186953</v>
      </c>
      <c r="H80" s="169">
        <v>249.90600215714665</v>
      </c>
      <c r="I80" s="169">
        <v>1760.3308229465465</v>
      </c>
      <c r="J80" s="169">
        <v>254.20609284175862</v>
      </c>
      <c r="K80" s="169">
        <v>256.37564005124005</v>
      </c>
      <c r="L80" s="169">
        <v>1162.1173069366364</v>
      </c>
      <c r="M80" s="169">
        <v>4000.8816622068389</v>
      </c>
      <c r="N80" s="169">
        <v>4026.4524109014778</v>
      </c>
      <c r="O80" s="169">
        <v>2902.4828120333314</v>
      </c>
      <c r="P80" s="170">
        <v>2938.7575349325957</v>
      </c>
    </row>
    <row r="81" spans="1:16" s="173" customFormat="1" ht="15" customHeight="1" collapsed="1">
      <c r="A81" s="167" t="s">
        <v>268</v>
      </c>
      <c r="B81" s="168">
        <v>127241.22562706</v>
      </c>
      <c r="C81" s="169">
        <v>27941.316199510002</v>
      </c>
      <c r="D81" s="169">
        <v>100597.14726764998</v>
      </c>
      <c r="E81" s="169">
        <v>150097.81324867002</v>
      </c>
      <c r="F81" s="169">
        <v>25022.343797279998</v>
      </c>
      <c r="G81" s="169">
        <v>710.56535958999996</v>
      </c>
      <c r="H81" s="169">
        <v>173939.87438205999</v>
      </c>
      <c r="I81" s="169">
        <v>70633.72292185</v>
      </c>
      <c r="J81" s="169">
        <v>16332.17101697</v>
      </c>
      <c r="K81" s="169">
        <v>64012.986987809993</v>
      </c>
      <c r="L81" s="169">
        <v>247350.08962964997</v>
      </c>
      <c r="M81" s="169">
        <v>20007.895164360001</v>
      </c>
      <c r="N81" s="169">
        <v>57024.894290209995</v>
      </c>
      <c r="O81" s="169">
        <v>31863.394350200004</v>
      </c>
      <c r="P81" s="170" t="s">
        <v>209</v>
      </c>
    </row>
    <row r="82" spans="1:16" s="173" customFormat="1" ht="15" customHeight="1">
      <c r="A82" s="167" t="s">
        <v>269</v>
      </c>
      <c r="B82" s="168">
        <v>91199.794230280007</v>
      </c>
      <c r="C82" s="169">
        <v>27941.316199510002</v>
      </c>
      <c r="D82" s="169">
        <v>95480.457275889989</v>
      </c>
      <c r="E82" s="169" t="s">
        <v>209</v>
      </c>
      <c r="F82" s="169">
        <v>25022.343797279998</v>
      </c>
      <c r="G82" s="169" t="s">
        <v>209</v>
      </c>
      <c r="H82" s="169">
        <v>35339.520884340003</v>
      </c>
      <c r="I82" s="169">
        <v>16012.178616450001</v>
      </c>
      <c r="J82" s="169">
        <v>16332.17101697</v>
      </c>
      <c r="K82" s="169">
        <v>50053.943284619992</v>
      </c>
      <c r="L82" s="169">
        <v>51504.18006382</v>
      </c>
      <c r="M82" s="169" t="s">
        <v>209</v>
      </c>
      <c r="N82" s="169">
        <v>57024.894290209995</v>
      </c>
      <c r="O82" s="169">
        <v>15695.16457289</v>
      </c>
      <c r="P82" s="170" t="s">
        <v>209</v>
      </c>
    </row>
    <row r="83" spans="1:16" s="174" customFormat="1" ht="15" customHeight="1">
      <c r="A83" s="190" t="s">
        <v>270</v>
      </c>
      <c r="B83" s="168">
        <v>36041.431396779997</v>
      </c>
      <c r="C83" s="169" t="s">
        <v>209</v>
      </c>
      <c r="D83" s="169">
        <v>5116.6899917600003</v>
      </c>
      <c r="E83" s="169">
        <v>150097.81324867002</v>
      </c>
      <c r="F83" s="169" t="s">
        <v>209</v>
      </c>
      <c r="G83" s="169">
        <v>710.56535958999996</v>
      </c>
      <c r="H83" s="169">
        <v>138099.92802780998</v>
      </c>
      <c r="I83" s="169">
        <v>54621.544305399999</v>
      </c>
      <c r="J83" s="169" t="s">
        <v>209</v>
      </c>
      <c r="K83" s="169">
        <v>13959.04370319</v>
      </c>
      <c r="L83" s="169">
        <v>195845.90956582996</v>
      </c>
      <c r="M83" s="169">
        <v>20007.895164360001</v>
      </c>
      <c r="N83" s="169" t="s">
        <v>209</v>
      </c>
      <c r="O83" s="169">
        <v>16114.168823250002</v>
      </c>
      <c r="P83" s="170" t="s">
        <v>209</v>
      </c>
    </row>
    <row r="84" spans="1:16" s="174" customFormat="1" ht="15" customHeight="1">
      <c r="A84" s="190" t="s">
        <v>271</v>
      </c>
      <c r="B84" s="168" t="s">
        <v>209</v>
      </c>
      <c r="C84" s="169" t="s">
        <v>209</v>
      </c>
      <c r="D84" s="169" t="s">
        <v>209</v>
      </c>
      <c r="E84" s="169" t="s">
        <v>209</v>
      </c>
      <c r="F84" s="169" t="s">
        <v>209</v>
      </c>
      <c r="G84" s="169" t="s">
        <v>209</v>
      </c>
      <c r="H84" s="169">
        <v>500.42546991000006</v>
      </c>
      <c r="I84" s="169" t="s">
        <v>209</v>
      </c>
      <c r="J84" s="169" t="s">
        <v>209</v>
      </c>
      <c r="K84" s="169" t="s">
        <v>209</v>
      </c>
      <c r="L84" s="169" t="s">
        <v>209</v>
      </c>
      <c r="M84" s="169" t="s">
        <v>209</v>
      </c>
      <c r="N84" s="169" t="s">
        <v>209</v>
      </c>
      <c r="O84" s="169">
        <v>54.06095406</v>
      </c>
      <c r="P84" s="170" t="s">
        <v>209</v>
      </c>
    </row>
    <row r="85" spans="1:16" s="191" customFormat="1" ht="15" customHeight="1">
      <c r="A85" s="167" t="s">
        <v>272</v>
      </c>
      <c r="B85" s="168">
        <v>117929.50457711006</v>
      </c>
      <c r="C85" s="169">
        <v>4227.5661032200005</v>
      </c>
      <c r="D85" s="169" t="s">
        <v>209</v>
      </c>
      <c r="E85" s="169">
        <v>15.74258</v>
      </c>
      <c r="F85" s="169">
        <v>6876.9261647500007</v>
      </c>
      <c r="G85" s="169">
        <v>6762.9470959099999</v>
      </c>
      <c r="H85" s="169">
        <v>9.9717061999999999</v>
      </c>
      <c r="I85" s="169" t="s">
        <v>209</v>
      </c>
      <c r="J85" s="169">
        <v>51.763249999999999</v>
      </c>
      <c r="K85" s="169" t="s">
        <v>209</v>
      </c>
      <c r="L85" s="169" t="s">
        <v>209</v>
      </c>
      <c r="M85" s="169">
        <v>337.86316780999999</v>
      </c>
      <c r="N85" s="169">
        <v>45301.689333360002</v>
      </c>
      <c r="O85" s="169">
        <v>102269.78840445999</v>
      </c>
      <c r="P85" s="170">
        <v>27179.44171431</v>
      </c>
    </row>
    <row r="86" spans="1:16" s="174" customFormat="1" ht="15" customHeight="1">
      <c r="A86" s="171" t="s">
        <v>273</v>
      </c>
      <c r="B86" s="168">
        <v>117929.50457711006</v>
      </c>
      <c r="C86" s="169">
        <v>4227.5661032200005</v>
      </c>
      <c r="D86" s="169" t="s">
        <v>209</v>
      </c>
      <c r="E86" s="169">
        <v>15.74258</v>
      </c>
      <c r="F86" s="169">
        <v>6876.9261647500007</v>
      </c>
      <c r="G86" s="169">
        <v>6762.9470959099999</v>
      </c>
      <c r="H86" s="169">
        <v>9.9717061999999999</v>
      </c>
      <c r="I86" s="169" t="s">
        <v>209</v>
      </c>
      <c r="J86" s="169">
        <v>51.763249999999999</v>
      </c>
      <c r="K86" s="169" t="s">
        <v>209</v>
      </c>
      <c r="L86" s="169" t="s">
        <v>209</v>
      </c>
      <c r="M86" s="169">
        <v>337.86316780999999</v>
      </c>
      <c r="N86" s="169">
        <v>45301.689333360002</v>
      </c>
      <c r="O86" s="169">
        <v>102269.78840445999</v>
      </c>
      <c r="P86" s="170">
        <v>27179.44171431</v>
      </c>
    </row>
    <row r="87" spans="1:16" s="174" customFormat="1" ht="15" customHeight="1">
      <c r="A87" s="190" t="s">
        <v>274</v>
      </c>
      <c r="B87" s="168" t="s">
        <v>209</v>
      </c>
      <c r="C87" s="169" t="s">
        <v>209</v>
      </c>
      <c r="D87" s="169" t="s">
        <v>209</v>
      </c>
      <c r="E87" s="169" t="s">
        <v>209</v>
      </c>
      <c r="F87" s="169" t="s">
        <v>209</v>
      </c>
      <c r="G87" s="169" t="s">
        <v>209</v>
      </c>
      <c r="H87" s="169" t="s">
        <v>209</v>
      </c>
      <c r="I87" s="169" t="s">
        <v>209</v>
      </c>
      <c r="J87" s="169" t="s">
        <v>209</v>
      </c>
      <c r="K87" s="169" t="s">
        <v>209</v>
      </c>
      <c r="L87" s="169" t="s">
        <v>209</v>
      </c>
      <c r="M87" s="169" t="s">
        <v>209</v>
      </c>
      <c r="N87" s="169" t="s">
        <v>209</v>
      </c>
      <c r="O87" s="169" t="s">
        <v>209</v>
      </c>
      <c r="P87" s="170" t="s">
        <v>209</v>
      </c>
    </row>
    <row r="88" spans="1:16" s="174" customFormat="1" ht="15" customHeight="1">
      <c r="A88" s="190" t="s">
        <v>275</v>
      </c>
      <c r="B88" s="168" t="s">
        <v>209</v>
      </c>
      <c r="C88" s="169" t="s">
        <v>209</v>
      </c>
      <c r="D88" s="169" t="s">
        <v>209</v>
      </c>
      <c r="E88" s="169" t="s">
        <v>209</v>
      </c>
      <c r="F88" s="169" t="s">
        <v>209</v>
      </c>
      <c r="G88" s="169" t="s">
        <v>209</v>
      </c>
      <c r="H88" s="169" t="s">
        <v>209</v>
      </c>
      <c r="I88" s="169" t="s">
        <v>209</v>
      </c>
      <c r="J88" s="169" t="s">
        <v>209</v>
      </c>
      <c r="K88" s="169" t="s">
        <v>209</v>
      </c>
      <c r="L88" s="169" t="s">
        <v>209</v>
      </c>
      <c r="M88" s="169" t="s">
        <v>209</v>
      </c>
      <c r="N88" s="169" t="s">
        <v>209</v>
      </c>
      <c r="O88" s="169" t="s">
        <v>209</v>
      </c>
      <c r="P88" s="170" t="s">
        <v>209</v>
      </c>
    </row>
    <row r="89" spans="1:16" ht="15" customHeight="1">
      <c r="A89" s="1815" t="s">
        <v>298</v>
      </c>
      <c r="B89" s="192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4"/>
    </row>
    <row r="90" spans="1:16" ht="15" customHeight="1">
      <c r="A90" s="1724" t="s">
        <v>996</v>
      </c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</row>
    <row r="91" spans="1:16" s="174" customFormat="1" ht="15" customHeight="1">
      <c r="A91" s="196"/>
      <c r="B91" s="197"/>
      <c r="C91" s="198"/>
      <c r="D91" s="198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</row>
    <row r="93" spans="1:16" s="173" customFormat="1" ht="15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</row>
    <row r="94" spans="1:16" ht="15">
      <c r="A94" s="199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</row>
    <row r="95" spans="1:16" ht="15">
      <c r="A95" s="199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</row>
    <row r="96" spans="1:16" ht="15"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</row>
    <row r="97" spans="1:16"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</row>
    <row r="98" spans="1:16"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</row>
    <row r="99" spans="1:16"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</row>
    <row r="100" spans="1:16" ht="15">
      <c r="A100" s="204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</row>
    <row r="101" spans="1:16"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</row>
    <row r="102" spans="1:16" ht="14.25">
      <c r="A102" s="206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</row>
    <row r="103" spans="1:16"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</row>
    <row r="104" spans="1:16"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</row>
    <row r="105" spans="1:16" ht="15">
      <c r="A105" s="207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</row>
    <row r="106" spans="1:16"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</row>
    <row r="107" spans="1:16" ht="15">
      <c r="A107" s="207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</row>
    <row r="108" spans="1:16"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</row>
    <row r="110" spans="1:16"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</row>
    <row r="118" spans="2:16"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</row>
    <row r="120" spans="2:16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</row>
    <row r="123" spans="2:16"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</row>
    <row r="125" spans="2:16"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</row>
  </sheetData>
  <mergeCells count="2">
    <mergeCell ref="A1:P1"/>
    <mergeCell ref="A3:P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F163"/>
  <sheetViews>
    <sheetView view="pageBreakPreview" topLeftCell="A113" zoomScale="60" zoomScaleNormal="75" workbookViewId="0">
      <selection activeCell="A150" sqref="A150"/>
    </sheetView>
  </sheetViews>
  <sheetFormatPr defaultColWidth="9.140625" defaultRowHeight="12.75"/>
  <cols>
    <col min="1" max="1" width="56.5703125" style="278" bestFit="1" customWidth="1"/>
    <col min="2" max="3" width="13.7109375" style="87" customWidth="1" collapsed="1"/>
    <col min="4" max="16" width="13.7109375" style="87" customWidth="1"/>
    <col min="17" max="17" width="13.7109375" style="135" customWidth="1"/>
    <col min="18" max="21" width="9.140625" style="135"/>
    <col min="22" max="22" width="9.7109375" style="135" bestFit="1" customWidth="1"/>
    <col min="23" max="26" width="9.140625" style="135"/>
    <col min="27" max="27" width="15.140625" style="135" bestFit="1" customWidth="1"/>
    <col min="28" max="32" width="11.5703125" style="213" bestFit="1" customWidth="1"/>
    <col min="33" max="16384" width="9.140625" style="213"/>
  </cols>
  <sheetData>
    <row r="1" spans="1:32" ht="19.5" thickBot="1">
      <c r="A1" s="2045" t="s">
        <v>180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5"/>
      <c r="N1" s="2045"/>
      <c r="O1" s="2045"/>
      <c r="P1" s="2045"/>
    </row>
    <row r="3" spans="1:32" s="214" customFormat="1" ht="21">
      <c r="A3" s="2049" t="s">
        <v>276</v>
      </c>
      <c r="B3" s="2049"/>
      <c r="C3" s="2049"/>
      <c r="D3" s="2049"/>
      <c r="E3" s="2049"/>
      <c r="F3" s="2049"/>
      <c r="G3" s="2049"/>
      <c r="H3" s="2049"/>
      <c r="I3" s="2049"/>
      <c r="J3" s="2049"/>
      <c r="K3" s="2049"/>
      <c r="L3" s="2049"/>
      <c r="M3" s="2049"/>
      <c r="N3" s="2049"/>
      <c r="O3" s="2049"/>
      <c r="P3" s="2049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1:32" ht="15" customHeight="1">
      <c r="A4" s="215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32" ht="15" customHeight="1">
      <c r="A5" s="216" t="s">
        <v>197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32" ht="25.5" customHeight="1">
      <c r="A6" s="162"/>
      <c r="B6" s="162" t="s">
        <v>198</v>
      </c>
      <c r="C6" s="162" t="s">
        <v>199</v>
      </c>
      <c r="D6" s="162" t="s">
        <v>277</v>
      </c>
      <c r="E6" s="162" t="s">
        <v>278</v>
      </c>
      <c r="F6" s="162" t="s">
        <v>279</v>
      </c>
      <c r="G6" s="162" t="s">
        <v>280</v>
      </c>
      <c r="H6" s="162" t="s">
        <v>281</v>
      </c>
      <c r="I6" s="162" t="s">
        <v>282</v>
      </c>
      <c r="J6" s="162" t="s">
        <v>283</v>
      </c>
      <c r="K6" s="162" t="s">
        <v>284</v>
      </c>
      <c r="L6" s="162" t="s">
        <v>285</v>
      </c>
      <c r="M6" s="1816" t="s">
        <v>286</v>
      </c>
      <c r="N6" s="1816">
        <v>44834</v>
      </c>
      <c r="O6" s="1816">
        <v>44865</v>
      </c>
      <c r="P6" s="1816">
        <v>44895</v>
      </c>
      <c r="AB6" s="218"/>
      <c r="AC6" s="218"/>
      <c r="AD6" s="218"/>
      <c r="AE6" s="218"/>
      <c r="AF6" s="218"/>
    </row>
    <row r="7" spans="1:32" s="223" customFormat="1" ht="15.75">
      <c r="A7" s="219" t="s">
        <v>287</v>
      </c>
      <c r="B7" s="220">
        <v>1099180.7830000001</v>
      </c>
      <c r="C7" s="221">
        <v>1817861.3640000005</v>
      </c>
      <c r="D7" s="221">
        <v>1501332.1339999996</v>
      </c>
      <c r="E7" s="221">
        <v>1769348.6264067595</v>
      </c>
      <c r="F7" s="221">
        <v>1981530.7580829002</v>
      </c>
      <c r="G7" s="221">
        <v>2314525.3505382594</v>
      </c>
      <c r="H7" s="221">
        <v>1299175.052611229</v>
      </c>
      <c r="I7" s="221">
        <v>1053398.138114789</v>
      </c>
      <c r="J7" s="221">
        <v>735687.2369646494</v>
      </c>
      <c r="K7" s="221">
        <v>980537.43928775797</v>
      </c>
      <c r="L7" s="221">
        <v>1171103.318692341</v>
      </c>
      <c r="M7" s="221">
        <v>1092865.6597090596</v>
      </c>
      <c r="N7" s="221">
        <v>1637786.3243144103</v>
      </c>
      <c r="O7" s="221">
        <v>1513313.9038777207</v>
      </c>
      <c r="P7" s="222">
        <v>1461990.9347265698</v>
      </c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218"/>
      <c r="AC7" s="218"/>
      <c r="AD7" s="218"/>
      <c r="AE7" s="218"/>
      <c r="AF7" s="218"/>
    </row>
    <row r="8" spans="1:32" s="223" customFormat="1" ht="15" customHeight="1">
      <c r="A8" s="224" t="s">
        <v>288</v>
      </c>
      <c r="B8" s="225">
        <v>919798.5360000002</v>
      </c>
      <c r="C8" s="226">
        <v>1656041.5480000004</v>
      </c>
      <c r="D8" s="226">
        <v>1231459.2459999996</v>
      </c>
      <c r="E8" s="226">
        <v>1567010.4772493599</v>
      </c>
      <c r="F8" s="226">
        <v>1695730.7543168203</v>
      </c>
      <c r="G8" s="226">
        <v>2207329.4736009496</v>
      </c>
      <c r="H8" s="226">
        <v>1930691.0633941498</v>
      </c>
      <c r="I8" s="226">
        <v>1798957.6414356097</v>
      </c>
      <c r="J8" s="226">
        <v>1634332.1538416203</v>
      </c>
      <c r="K8" s="226">
        <v>1720129.8003153792</v>
      </c>
      <c r="L8" s="226">
        <v>1851088.94914805</v>
      </c>
      <c r="M8" s="226">
        <v>1519481.6410789797</v>
      </c>
      <c r="N8" s="226">
        <v>1355297.4529811703</v>
      </c>
      <c r="O8" s="226">
        <v>1252492.9015492005</v>
      </c>
      <c r="P8" s="227">
        <v>1228469.6804503701</v>
      </c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218"/>
      <c r="AC8" s="218"/>
      <c r="AD8" s="218"/>
      <c r="AE8" s="218"/>
      <c r="AF8" s="218"/>
    </row>
    <row r="9" spans="1:32" s="223" customFormat="1" ht="15" customHeight="1">
      <c r="A9" s="228" t="s">
        <v>289</v>
      </c>
      <c r="B9" s="229">
        <v>1864711.82</v>
      </c>
      <c r="C9" s="230">
        <v>2488108.0160000003</v>
      </c>
      <c r="D9" s="230">
        <v>2195875.8529999997</v>
      </c>
      <c r="E9" s="230">
        <v>2330781.2037819801</v>
      </c>
      <c r="F9" s="230">
        <v>2438925.2565044803</v>
      </c>
      <c r="G9" s="230">
        <v>2974843.0428502695</v>
      </c>
      <c r="H9" s="230">
        <v>2658814.9973876597</v>
      </c>
      <c r="I9" s="230">
        <v>2429616.0020294697</v>
      </c>
      <c r="J9" s="230">
        <v>2412940.1928281002</v>
      </c>
      <c r="K9" s="230">
        <v>2844364.1203851392</v>
      </c>
      <c r="L9" s="230">
        <v>3185893.5090646301</v>
      </c>
      <c r="M9" s="230">
        <v>2996726.3752984796</v>
      </c>
      <c r="N9" s="230">
        <v>3073882.5727259899</v>
      </c>
      <c r="O9" s="230">
        <v>3021837.6389230103</v>
      </c>
      <c r="P9" s="231">
        <v>3424119.21093156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218"/>
      <c r="AC9" s="218"/>
      <c r="AD9" s="218"/>
      <c r="AE9" s="218"/>
      <c r="AF9" s="218"/>
    </row>
    <row r="10" spans="1:32" s="223" customFormat="1" ht="15" customHeight="1">
      <c r="A10" s="232" t="s">
        <v>290</v>
      </c>
      <c r="B10" s="229">
        <v>216095.57</v>
      </c>
      <c r="C10" s="230">
        <v>204972.19399999999</v>
      </c>
      <c r="D10" s="230">
        <v>382677.00699999998</v>
      </c>
      <c r="E10" s="230">
        <v>264940.76429829001</v>
      </c>
      <c r="F10" s="230">
        <v>300185.25959996</v>
      </c>
      <c r="G10" s="230">
        <v>387420.65354009997</v>
      </c>
      <c r="H10" s="230">
        <v>533102.31252613</v>
      </c>
      <c r="I10" s="230">
        <v>432004.88574784005</v>
      </c>
      <c r="J10" s="230">
        <v>404060.97735590005</v>
      </c>
      <c r="K10" s="230">
        <v>487533.9454654</v>
      </c>
      <c r="L10" s="230">
        <v>405470.41779091</v>
      </c>
      <c r="M10" s="230">
        <v>344068.29952234001</v>
      </c>
      <c r="N10" s="230">
        <v>385046.75506503001</v>
      </c>
      <c r="O10" s="230">
        <v>385013.37692836992</v>
      </c>
      <c r="P10" s="231">
        <v>409433.49206273997</v>
      </c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218"/>
      <c r="AC10" s="218"/>
      <c r="AD10" s="218"/>
      <c r="AE10" s="218"/>
      <c r="AF10" s="218"/>
    </row>
    <row r="11" spans="1:32" s="223" customFormat="1" ht="15" customHeight="1">
      <c r="A11" s="232" t="s">
        <v>291</v>
      </c>
      <c r="B11" s="229">
        <v>465053.29200000002</v>
      </c>
      <c r="C11" s="230">
        <v>546872.50800000003</v>
      </c>
      <c r="D11" s="230">
        <v>652138.69900000002</v>
      </c>
      <c r="E11" s="230">
        <v>757232.76600245002</v>
      </c>
      <c r="F11" s="230">
        <v>778721.81923937995</v>
      </c>
      <c r="G11" s="230">
        <v>1021736.1120332599</v>
      </c>
      <c r="H11" s="230">
        <v>607479.03969624999</v>
      </c>
      <c r="I11" s="230">
        <v>643611.19176277996</v>
      </c>
      <c r="J11" s="230">
        <v>775818.04324541008</v>
      </c>
      <c r="K11" s="230">
        <v>767802.04655190988</v>
      </c>
      <c r="L11" s="230">
        <v>1032676.14865605</v>
      </c>
      <c r="M11" s="230">
        <v>917116.5550653598</v>
      </c>
      <c r="N11" s="230">
        <v>1192735.51580224</v>
      </c>
      <c r="O11" s="230">
        <v>1258835.8454470003</v>
      </c>
      <c r="P11" s="231">
        <v>1204891.03814369</v>
      </c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218"/>
      <c r="AC11" s="218"/>
      <c r="AD11" s="218"/>
      <c r="AE11" s="218"/>
      <c r="AF11" s="218"/>
    </row>
    <row r="12" spans="1:32" s="223" customFormat="1" ht="15" customHeight="1">
      <c r="A12" s="232" t="s">
        <v>292</v>
      </c>
      <c r="B12" s="229">
        <v>497733.37100000004</v>
      </c>
      <c r="C12" s="230">
        <v>928081.82500000007</v>
      </c>
      <c r="D12" s="230">
        <v>583285.09299999999</v>
      </c>
      <c r="E12" s="230">
        <v>466087.28669677005</v>
      </c>
      <c r="F12" s="230">
        <v>524185.11516217992</v>
      </c>
      <c r="G12" s="230">
        <v>623169.92377858993</v>
      </c>
      <c r="H12" s="230">
        <v>625449.69524012005</v>
      </c>
      <c r="I12" s="230">
        <v>447907.46751625993</v>
      </c>
      <c r="J12" s="230">
        <v>365374.84918610001</v>
      </c>
      <c r="K12" s="230">
        <v>579659.33857965004</v>
      </c>
      <c r="L12" s="230">
        <v>777288.85285306012</v>
      </c>
      <c r="M12" s="230">
        <v>771220.84029874997</v>
      </c>
      <c r="N12" s="230">
        <v>543398.6680264601</v>
      </c>
      <c r="O12" s="230">
        <v>390045.11800459004</v>
      </c>
      <c r="P12" s="231">
        <v>542418.50078361994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218"/>
      <c r="AC12" s="218"/>
      <c r="AD12" s="218"/>
      <c r="AE12" s="218"/>
      <c r="AF12" s="218"/>
    </row>
    <row r="13" spans="1:32" s="223" customFormat="1" ht="15" customHeight="1">
      <c r="A13" s="232" t="s">
        <v>293</v>
      </c>
      <c r="B13" s="229">
        <v>441150.01500000001</v>
      </c>
      <c r="C13" s="230">
        <v>573030.701</v>
      </c>
      <c r="D13" s="230">
        <v>312531.51899999997</v>
      </c>
      <c r="E13" s="230">
        <v>501723.51505999995</v>
      </c>
      <c r="F13" s="230">
        <v>489765.12387130997</v>
      </c>
      <c r="G13" s="230">
        <v>569334.62596024992</v>
      </c>
      <c r="H13" s="230">
        <v>514881.76990670996</v>
      </c>
      <c r="I13" s="230">
        <v>499842.40755118983</v>
      </c>
      <c r="J13" s="230">
        <v>448463.03419358004</v>
      </c>
      <c r="K13" s="230">
        <v>524249.09101901989</v>
      </c>
      <c r="L13" s="230">
        <v>538226.56764857995</v>
      </c>
      <c r="M13" s="230">
        <v>492780.16032602009</v>
      </c>
      <c r="N13" s="230">
        <v>509512.36183149996</v>
      </c>
      <c r="O13" s="230">
        <v>516577.01072740008</v>
      </c>
      <c r="P13" s="231">
        <v>683238.36892002984</v>
      </c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218"/>
      <c r="AC13" s="218"/>
      <c r="AD13" s="218"/>
      <c r="AE13" s="218"/>
      <c r="AF13" s="218"/>
    </row>
    <row r="14" spans="1:32" s="223" customFormat="1" ht="15" customHeight="1">
      <c r="A14" s="232" t="s">
        <v>294</v>
      </c>
      <c r="B14" s="229">
        <v>188457.29800000001</v>
      </c>
      <c r="C14" s="230">
        <v>170324.83</v>
      </c>
      <c r="D14" s="230">
        <v>182348.48699999999</v>
      </c>
      <c r="E14" s="230">
        <v>279969.62428552</v>
      </c>
      <c r="F14" s="230">
        <v>266526.99203938997</v>
      </c>
      <c r="G14" s="230">
        <v>296604.80166880006</v>
      </c>
      <c r="H14" s="230">
        <v>279613.29807711998</v>
      </c>
      <c r="I14" s="230">
        <v>310760.73446598998</v>
      </c>
      <c r="J14" s="230">
        <v>296200.66047026002</v>
      </c>
      <c r="K14" s="230">
        <v>317060.27674625005</v>
      </c>
      <c r="L14" s="230">
        <v>318116.02284351992</v>
      </c>
      <c r="M14" s="230">
        <v>331979.79021078005</v>
      </c>
      <c r="N14" s="230">
        <v>331422.37255307008</v>
      </c>
      <c r="O14" s="230">
        <v>347231.34759790992</v>
      </c>
      <c r="P14" s="231">
        <v>367971.12766384007</v>
      </c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218"/>
      <c r="AC14" s="218"/>
      <c r="AD14" s="218"/>
      <c r="AE14" s="218"/>
      <c r="AF14" s="218"/>
    </row>
    <row r="15" spans="1:32" s="223" customFormat="1" ht="15" customHeight="1">
      <c r="A15" s="232" t="s">
        <v>295</v>
      </c>
      <c r="B15" s="229">
        <v>14341.508</v>
      </c>
      <c r="C15" s="230">
        <v>18742.138999999999</v>
      </c>
      <c r="D15" s="230">
        <v>19844.471000000001</v>
      </c>
      <c r="E15" s="230">
        <v>4688.7380468399997</v>
      </c>
      <c r="F15" s="230">
        <v>5998.5007124599997</v>
      </c>
      <c r="G15" s="230">
        <v>10052.375313059998</v>
      </c>
      <c r="H15" s="230">
        <v>6989.0823251499987</v>
      </c>
      <c r="I15" s="230">
        <v>13244.900391839999</v>
      </c>
      <c r="J15" s="230">
        <v>52909.595609669996</v>
      </c>
      <c r="K15" s="230">
        <v>85615.061486229999</v>
      </c>
      <c r="L15" s="230">
        <v>39202.971470360004</v>
      </c>
      <c r="M15" s="230">
        <v>38436.193044290005</v>
      </c>
      <c r="N15" s="230">
        <v>19935.851434800003</v>
      </c>
      <c r="O15" s="230">
        <v>27064.498698269999</v>
      </c>
      <c r="P15" s="231">
        <v>85825.971069559993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218"/>
      <c r="AC15" s="218"/>
      <c r="AD15" s="218"/>
      <c r="AE15" s="218"/>
      <c r="AF15" s="218"/>
    </row>
    <row r="16" spans="1:32" s="223" customFormat="1" ht="15" customHeight="1">
      <c r="A16" s="232" t="s">
        <v>296</v>
      </c>
      <c r="B16" s="229">
        <v>22880.578000000001</v>
      </c>
      <c r="C16" s="230">
        <v>25579.545999999998</v>
      </c>
      <c r="D16" s="230">
        <v>25795.401999999998</v>
      </c>
      <c r="E16" s="230">
        <v>4372.7075335199997</v>
      </c>
      <c r="F16" s="230">
        <v>4390.4322739600002</v>
      </c>
      <c r="G16" s="230">
        <v>5009.6388363499991</v>
      </c>
      <c r="H16" s="230">
        <v>4713.2771622100008</v>
      </c>
      <c r="I16" s="230">
        <v>4509.1429081400001</v>
      </c>
      <c r="J16" s="230">
        <v>4190.2573063</v>
      </c>
      <c r="K16" s="230">
        <v>4749.5536062299998</v>
      </c>
      <c r="L16" s="230">
        <v>4819.3592546700011</v>
      </c>
      <c r="M16" s="230">
        <v>4769.3624002400002</v>
      </c>
      <c r="N16" s="230">
        <v>4812.4635075300002</v>
      </c>
      <c r="O16" s="230">
        <v>4730.2669976199995</v>
      </c>
      <c r="P16" s="231">
        <v>4735.94688898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218"/>
      <c r="AC16" s="218"/>
      <c r="AD16" s="218"/>
      <c r="AE16" s="218"/>
      <c r="AF16" s="218"/>
    </row>
    <row r="17" spans="1:32" s="223" customFormat="1" ht="15" customHeight="1">
      <c r="A17" s="232" t="s">
        <v>297</v>
      </c>
      <c r="B17" s="229">
        <v>19000.187999999998</v>
      </c>
      <c r="C17" s="230">
        <v>20504.273000000001</v>
      </c>
      <c r="D17" s="230">
        <v>37255.175000000003</v>
      </c>
      <c r="E17" s="230">
        <v>51765.801858589999</v>
      </c>
      <c r="F17" s="230">
        <v>69152.01360583998</v>
      </c>
      <c r="G17" s="230">
        <v>61514.911719859992</v>
      </c>
      <c r="H17" s="230">
        <v>86586.522453969985</v>
      </c>
      <c r="I17" s="230">
        <v>77735.271685430009</v>
      </c>
      <c r="J17" s="230">
        <v>65922.775460880002</v>
      </c>
      <c r="K17" s="230">
        <v>77694.806930449995</v>
      </c>
      <c r="L17" s="230">
        <v>70093.168547480003</v>
      </c>
      <c r="M17" s="230">
        <v>96355.174430700019</v>
      </c>
      <c r="N17" s="230">
        <v>87018.584505360021</v>
      </c>
      <c r="O17" s="230">
        <v>92340.17452185</v>
      </c>
      <c r="P17" s="231">
        <v>125604.76539910001</v>
      </c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218"/>
      <c r="AC17" s="218"/>
      <c r="AD17" s="218"/>
      <c r="AE17" s="218"/>
      <c r="AF17" s="218"/>
    </row>
    <row r="18" spans="1:32" s="223" customFormat="1" ht="15" customHeight="1">
      <c r="A18" s="233" t="s">
        <v>298</v>
      </c>
      <c r="B18" s="229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1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218"/>
      <c r="AC18" s="218"/>
      <c r="AD18" s="218"/>
      <c r="AE18" s="218"/>
      <c r="AF18" s="218"/>
    </row>
    <row r="19" spans="1:32" s="223" customFormat="1" ht="15" customHeight="1">
      <c r="A19" s="228" t="s">
        <v>299</v>
      </c>
      <c r="B19" s="234"/>
      <c r="C19" s="235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7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218"/>
      <c r="AC19" s="218"/>
      <c r="AD19" s="218"/>
      <c r="AE19" s="218"/>
      <c r="AF19" s="218"/>
    </row>
    <row r="20" spans="1:32" s="223" customFormat="1" ht="15" customHeight="1">
      <c r="A20" s="228" t="s">
        <v>300</v>
      </c>
      <c r="B20" s="229">
        <v>944913.28399999987</v>
      </c>
      <c r="C20" s="230">
        <v>832066.46799999988</v>
      </c>
      <c r="D20" s="235">
        <v>964416.60700000008</v>
      </c>
      <c r="E20" s="235">
        <v>763770.72653262015</v>
      </c>
      <c r="F20" s="235">
        <v>743194.50218766008</v>
      </c>
      <c r="G20" s="235">
        <v>767513.56924931996</v>
      </c>
      <c r="H20" s="235">
        <v>728123.93399351009</v>
      </c>
      <c r="I20" s="235">
        <v>630658.36059386015</v>
      </c>
      <c r="J20" s="235">
        <v>778608.03898647986</v>
      </c>
      <c r="K20" s="235">
        <v>1124234.3200697601</v>
      </c>
      <c r="L20" s="235">
        <v>1334804.5599165801</v>
      </c>
      <c r="M20" s="235">
        <v>1477244.7342194999</v>
      </c>
      <c r="N20" s="235">
        <v>1718585.1197448196</v>
      </c>
      <c r="O20" s="235">
        <v>1769344.7373738098</v>
      </c>
      <c r="P20" s="238">
        <v>2195649.53048119</v>
      </c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218"/>
      <c r="AC20" s="218"/>
      <c r="AD20" s="218"/>
      <c r="AE20" s="218"/>
      <c r="AF20" s="218"/>
    </row>
    <row r="21" spans="1:32" s="223" customFormat="1" ht="15" customHeight="1">
      <c r="A21" s="232" t="s">
        <v>291</v>
      </c>
      <c r="B21" s="229">
        <v>105938.36</v>
      </c>
      <c r="C21" s="230">
        <v>133556.79199999999</v>
      </c>
      <c r="D21" s="230">
        <v>260984.614</v>
      </c>
      <c r="E21" s="230">
        <v>349910.60202460008</v>
      </c>
      <c r="F21" s="230">
        <v>290506.84300921002</v>
      </c>
      <c r="G21" s="230">
        <v>341976.35623863002</v>
      </c>
      <c r="H21" s="230">
        <v>392811.31855443004</v>
      </c>
      <c r="I21" s="230">
        <v>323125.74562301999</v>
      </c>
      <c r="J21" s="230">
        <v>368182.30593386997</v>
      </c>
      <c r="K21" s="230">
        <v>661007.04740028013</v>
      </c>
      <c r="L21" s="230">
        <v>788899.62588057003</v>
      </c>
      <c r="M21" s="230">
        <v>817530.39329956006</v>
      </c>
      <c r="N21" s="230">
        <v>1109791.2496108599</v>
      </c>
      <c r="O21" s="230">
        <v>1014547.35824388</v>
      </c>
      <c r="P21" s="231">
        <v>1085575.15043997</v>
      </c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218"/>
      <c r="AC21" s="218"/>
      <c r="AD21" s="218"/>
      <c r="AE21" s="218"/>
      <c r="AF21" s="218"/>
    </row>
    <row r="22" spans="1:32" s="223" customFormat="1" ht="15" customHeight="1">
      <c r="A22" s="232" t="s">
        <v>292</v>
      </c>
      <c r="B22" s="229">
        <v>199817.61299999998</v>
      </c>
      <c r="C22" s="230">
        <v>146358.861</v>
      </c>
      <c r="D22" s="230">
        <v>148923.565</v>
      </c>
      <c r="E22" s="230">
        <v>280553.20780388999</v>
      </c>
      <c r="F22" s="230">
        <v>241599.75975796001</v>
      </c>
      <c r="G22" s="230">
        <v>244000.35983294997</v>
      </c>
      <c r="H22" s="230">
        <v>161418.30070637999</v>
      </c>
      <c r="I22" s="230">
        <v>165379.98190290001</v>
      </c>
      <c r="J22" s="230">
        <v>171889.22990444998</v>
      </c>
      <c r="K22" s="230">
        <v>251189.92151873998</v>
      </c>
      <c r="L22" s="230">
        <v>324441.40380154003</v>
      </c>
      <c r="M22" s="230">
        <v>439553.31126263004</v>
      </c>
      <c r="N22" s="230">
        <v>428484.08304185991</v>
      </c>
      <c r="O22" s="230">
        <v>583458.22765704989</v>
      </c>
      <c r="P22" s="231">
        <v>793615.3653616301</v>
      </c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218"/>
      <c r="AC22" s="218"/>
      <c r="AD22" s="218"/>
      <c r="AE22" s="218"/>
      <c r="AF22" s="218"/>
    </row>
    <row r="23" spans="1:32" s="223" customFormat="1" ht="15" customHeight="1">
      <c r="A23" s="232" t="s">
        <v>293</v>
      </c>
      <c r="B23" s="229">
        <v>478721.109</v>
      </c>
      <c r="C23" s="230">
        <v>379330.93599999999</v>
      </c>
      <c r="D23" s="230">
        <v>438375.54399999999</v>
      </c>
      <c r="E23" s="230">
        <v>41399.595620510001</v>
      </c>
      <c r="F23" s="230">
        <v>40893.806431039993</v>
      </c>
      <c r="G23" s="230">
        <v>45127.951491149994</v>
      </c>
      <c r="H23" s="230">
        <v>42333.94570252001</v>
      </c>
      <c r="I23" s="230">
        <v>40907.170605729996</v>
      </c>
      <c r="J23" s="230">
        <v>38362.683662359996</v>
      </c>
      <c r="K23" s="230">
        <v>25231.518605870002</v>
      </c>
      <c r="L23" s="230">
        <v>25847.068784760002</v>
      </c>
      <c r="M23" s="230">
        <v>25833.539605739996</v>
      </c>
      <c r="N23" s="230">
        <v>25612.997741379997</v>
      </c>
      <c r="O23" s="230">
        <v>24791.936494270001</v>
      </c>
      <c r="P23" s="231">
        <v>25110.993259799998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218"/>
      <c r="AC23" s="218"/>
      <c r="AD23" s="218"/>
      <c r="AE23" s="218"/>
      <c r="AF23" s="218"/>
    </row>
    <row r="24" spans="1:32" s="223" customFormat="1" ht="15" customHeight="1">
      <c r="A24" s="232" t="s">
        <v>294</v>
      </c>
      <c r="B24" s="229">
        <v>124195.02099999999</v>
      </c>
      <c r="C24" s="230">
        <v>146501.99600000001</v>
      </c>
      <c r="D24" s="230">
        <v>52480.731</v>
      </c>
      <c r="E24" s="230">
        <v>47273.313271190003</v>
      </c>
      <c r="F24" s="230">
        <v>64523.911800680005</v>
      </c>
      <c r="G24" s="230">
        <v>73898.379436749994</v>
      </c>
      <c r="H24" s="230">
        <v>50966.675655979998</v>
      </c>
      <c r="I24" s="230">
        <v>48174.759854460004</v>
      </c>
      <c r="J24" s="230">
        <v>61874.841272479993</v>
      </c>
      <c r="K24" s="230">
        <v>69000.505036140006</v>
      </c>
      <c r="L24" s="230">
        <v>70394.611254400006</v>
      </c>
      <c r="M24" s="230">
        <v>85998.461515039991</v>
      </c>
      <c r="N24" s="230">
        <v>89832.560494329999</v>
      </c>
      <c r="O24" s="230">
        <v>83176.627068639995</v>
      </c>
      <c r="P24" s="231">
        <v>174638.67410381002</v>
      </c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218"/>
      <c r="AC24" s="218"/>
      <c r="AD24" s="218"/>
      <c r="AE24" s="218"/>
      <c r="AF24" s="218"/>
    </row>
    <row r="25" spans="1:32" s="223" customFormat="1" ht="15" customHeight="1">
      <c r="A25" s="232" t="s">
        <v>295</v>
      </c>
      <c r="B25" s="229">
        <v>8184.8159999999998</v>
      </c>
      <c r="C25" s="230">
        <v>12194.683000000001</v>
      </c>
      <c r="D25" s="230">
        <v>24980.330999999998</v>
      </c>
      <c r="E25" s="230">
        <v>9176.4283492700015</v>
      </c>
      <c r="F25" s="230">
        <v>55415.045769140001</v>
      </c>
      <c r="G25" s="230">
        <v>11189.20031622</v>
      </c>
      <c r="H25" s="230">
        <v>25001.437013109997</v>
      </c>
      <c r="I25" s="230">
        <v>16935.676724610003</v>
      </c>
      <c r="J25" s="230">
        <v>102923.98158887001</v>
      </c>
      <c r="K25" s="230">
        <v>78339.698045990008</v>
      </c>
      <c r="L25" s="230">
        <v>83824.011873470008</v>
      </c>
      <c r="M25" s="230">
        <v>52119.693302209998</v>
      </c>
      <c r="N25" s="230">
        <v>20950.09176635</v>
      </c>
      <c r="O25" s="230">
        <v>26765.715112959999</v>
      </c>
      <c r="P25" s="231">
        <v>85803.938874130006</v>
      </c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218"/>
      <c r="AC25" s="218"/>
      <c r="AD25" s="218"/>
      <c r="AE25" s="218"/>
      <c r="AF25" s="218"/>
    </row>
    <row r="26" spans="1:32" s="223" customFormat="1" ht="15" customHeight="1">
      <c r="A26" s="232" t="s">
        <v>301</v>
      </c>
      <c r="B26" s="229">
        <v>28056.365000000002</v>
      </c>
      <c r="C26" s="230">
        <v>14123.2</v>
      </c>
      <c r="D26" s="230">
        <v>38671.822</v>
      </c>
      <c r="E26" s="230">
        <v>35457.57946316</v>
      </c>
      <c r="F26" s="230">
        <v>50255.135419630002</v>
      </c>
      <c r="G26" s="230">
        <v>51321.321933619991</v>
      </c>
      <c r="H26" s="230">
        <v>55592.256361089996</v>
      </c>
      <c r="I26" s="230">
        <v>36135.025883139999</v>
      </c>
      <c r="J26" s="230">
        <v>35374.996624449988</v>
      </c>
      <c r="K26" s="230">
        <v>39465.629462740006</v>
      </c>
      <c r="L26" s="230">
        <v>41397.838321839998</v>
      </c>
      <c r="M26" s="230">
        <v>56209.335234320009</v>
      </c>
      <c r="N26" s="230">
        <v>43914.13709004</v>
      </c>
      <c r="O26" s="230">
        <v>36604.872797010008</v>
      </c>
      <c r="P26" s="231">
        <v>30905.408441850002</v>
      </c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218"/>
      <c r="AC26" s="218"/>
      <c r="AD26" s="218"/>
      <c r="AE26" s="218"/>
      <c r="AF26" s="218"/>
    </row>
    <row r="27" spans="1:32" s="223" customFormat="1" ht="15" customHeight="1">
      <c r="A27" s="233" t="s">
        <v>298</v>
      </c>
      <c r="B27" s="229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1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218"/>
      <c r="AC27" s="218"/>
      <c r="AD27" s="218"/>
      <c r="AE27" s="218"/>
      <c r="AF27" s="218"/>
    </row>
    <row r="28" spans="1:32" s="223" customFormat="1" ht="15" customHeight="1">
      <c r="A28" s="228" t="s">
        <v>302</v>
      </c>
      <c r="B28" s="229">
        <v>179382.2469999998</v>
      </c>
      <c r="C28" s="230">
        <v>161819.81600000022</v>
      </c>
      <c r="D28" s="230">
        <v>269872.88800000015</v>
      </c>
      <c r="E28" s="230">
        <v>202338.14915739966</v>
      </c>
      <c r="F28" s="230">
        <v>285800.0037660799</v>
      </c>
      <c r="G28" s="230">
        <v>107195.87693730975</v>
      </c>
      <c r="H28" s="230">
        <v>-631516.01078292076</v>
      </c>
      <c r="I28" s="230">
        <v>-745559.50332082051</v>
      </c>
      <c r="J28" s="230">
        <v>-898644.91687697091</v>
      </c>
      <c r="K28" s="230">
        <v>-739592.3610276212</v>
      </c>
      <c r="L28" s="230">
        <v>-679985.63045570906</v>
      </c>
      <c r="M28" s="230">
        <v>-426615.98136992007</v>
      </c>
      <c r="N28" s="230">
        <v>282488.87133324007</v>
      </c>
      <c r="O28" s="230">
        <v>260821.00232852029</v>
      </c>
      <c r="P28" s="231">
        <v>233521.25427619973</v>
      </c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218"/>
      <c r="AC28" s="218"/>
      <c r="AD28" s="218"/>
      <c r="AE28" s="218"/>
      <c r="AF28" s="218"/>
    </row>
    <row r="29" spans="1:32" s="223" customFormat="1" ht="15" customHeight="1">
      <c r="A29" s="232" t="s">
        <v>303</v>
      </c>
      <c r="B29" s="229">
        <v>374933.50699999981</v>
      </c>
      <c r="C29" s="230">
        <v>415016.98100000003</v>
      </c>
      <c r="D29" s="230">
        <v>500605.90399999992</v>
      </c>
      <c r="E29" s="230">
        <v>507000.23518602981</v>
      </c>
      <c r="F29" s="230">
        <v>560120.5542962898</v>
      </c>
      <c r="G29" s="230">
        <v>545762.94382657984</v>
      </c>
      <c r="H29" s="230">
        <v>652995.10039421963</v>
      </c>
      <c r="I29" s="230">
        <v>640533.79205760953</v>
      </c>
      <c r="J29" s="230">
        <v>735746.41638743936</v>
      </c>
      <c r="K29" s="230">
        <v>1048832.1749730902</v>
      </c>
      <c r="L29" s="230">
        <v>832245.65600981074</v>
      </c>
      <c r="M29" s="230">
        <v>1129733.5951581798</v>
      </c>
      <c r="N29" s="230">
        <v>872578.97240731004</v>
      </c>
      <c r="O29" s="230">
        <v>792618.74444281054</v>
      </c>
      <c r="P29" s="231">
        <v>805164.87455847987</v>
      </c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218"/>
      <c r="AC29" s="218"/>
      <c r="AD29" s="218"/>
      <c r="AE29" s="218"/>
      <c r="AF29" s="218"/>
    </row>
    <row r="30" spans="1:32" s="223" customFormat="1" ht="15" customHeight="1">
      <c r="A30" s="232" t="s">
        <v>304</v>
      </c>
      <c r="B30" s="229">
        <v>195551.26</v>
      </c>
      <c r="C30" s="230">
        <v>253197.1649999998</v>
      </c>
      <c r="D30" s="230">
        <v>230733.01599999977</v>
      </c>
      <c r="E30" s="230">
        <v>304662.08602863015</v>
      </c>
      <c r="F30" s="230">
        <v>274320.5505302099</v>
      </c>
      <c r="G30" s="230">
        <v>438567.06688927009</v>
      </c>
      <c r="H30" s="230">
        <v>1284511.1111771404</v>
      </c>
      <c r="I30" s="230">
        <v>1386093.29537843</v>
      </c>
      <c r="J30" s="230">
        <v>1634391.3332644103</v>
      </c>
      <c r="K30" s="230">
        <v>1788424.5360007114</v>
      </c>
      <c r="L30" s="230">
        <v>1512231.2864655198</v>
      </c>
      <c r="M30" s="230">
        <v>1556349.5765280998</v>
      </c>
      <c r="N30" s="230">
        <v>590090.10107406997</v>
      </c>
      <c r="O30" s="230">
        <v>531797.74211429025</v>
      </c>
      <c r="P30" s="231">
        <v>571643.62028228014</v>
      </c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218"/>
      <c r="AC30" s="218"/>
      <c r="AD30" s="218"/>
      <c r="AE30" s="218"/>
      <c r="AF30" s="218"/>
    </row>
    <row r="31" spans="1:32" s="223" customFormat="1" ht="15" customHeight="1">
      <c r="A31" s="233" t="s">
        <v>298</v>
      </c>
      <c r="B31" s="234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8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218"/>
      <c r="AC31" s="218"/>
      <c r="AD31" s="218"/>
      <c r="AE31" s="218"/>
      <c r="AF31" s="218"/>
    </row>
    <row r="32" spans="1:32" s="223" customFormat="1" ht="15" customHeight="1">
      <c r="A32" s="219" t="s">
        <v>305</v>
      </c>
      <c r="B32" s="225">
        <v>19146432.910999998</v>
      </c>
      <c r="C32" s="226">
        <v>19196551.737</v>
      </c>
      <c r="D32" s="226">
        <v>22090410.567000002</v>
      </c>
      <c r="E32" s="226">
        <v>28273962.973431669</v>
      </c>
      <c r="F32" s="226">
        <v>27389802.092746839</v>
      </c>
      <c r="G32" s="226">
        <v>28019433.375761107</v>
      </c>
      <c r="H32" s="226">
        <v>27820681.273934599</v>
      </c>
      <c r="I32" s="226">
        <v>27353618.395562269</v>
      </c>
      <c r="J32" s="226">
        <v>26988505.437929533</v>
      </c>
      <c r="K32" s="226">
        <v>28493324.699070685</v>
      </c>
      <c r="L32" s="226">
        <v>29115356.908610698</v>
      </c>
      <c r="M32" s="226">
        <v>30024026.419101354</v>
      </c>
      <c r="N32" s="226">
        <v>30377908.26398804</v>
      </c>
      <c r="O32" s="226">
        <v>31045002.637744553</v>
      </c>
      <c r="P32" s="227">
        <v>31125244.350160472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218"/>
      <c r="AC32" s="218"/>
      <c r="AD32" s="218"/>
      <c r="AE32" s="218"/>
      <c r="AF32" s="218"/>
    </row>
    <row r="33" spans="1:32" s="223" customFormat="1" ht="15" customHeight="1">
      <c r="A33" s="239" t="s">
        <v>306</v>
      </c>
      <c r="B33" s="229">
        <v>3593255.6009807996</v>
      </c>
      <c r="C33" s="230">
        <v>3575333.8136311094</v>
      </c>
      <c r="D33" s="230">
        <v>5475376.7636402603</v>
      </c>
      <c r="E33" s="230">
        <v>6516208.0324699702</v>
      </c>
      <c r="F33" s="230">
        <v>6410740.6316383304</v>
      </c>
      <c r="G33" s="230">
        <v>6527597.7658731798</v>
      </c>
      <c r="H33" s="230">
        <v>6589682.9141031001</v>
      </c>
      <c r="I33" s="230">
        <v>5864482.49383792</v>
      </c>
      <c r="J33" s="230">
        <v>5900531.3225856498</v>
      </c>
      <c r="K33" s="230">
        <v>6380286.61442242</v>
      </c>
      <c r="L33" s="230">
        <v>7253455.0418950208</v>
      </c>
      <c r="M33" s="230">
        <v>7824348.4083286403</v>
      </c>
      <c r="N33" s="230">
        <v>7493260.1092617894</v>
      </c>
      <c r="O33" s="230">
        <v>8104987.8436921788</v>
      </c>
      <c r="P33" s="231">
        <v>7379226.4499899885</v>
      </c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218"/>
      <c r="AC33" s="218"/>
      <c r="AD33" s="218"/>
      <c r="AE33" s="218"/>
      <c r="AF33" s="218"/>
    </row>
    <row r="34" spans="1:32" s="223" customFormat="1" ht="15" customHeight="1">
      <c r="A34" s="232" t="s">
        <v>307</v>
      </c>
      <c r="B34" s="229">
        <v>3234560.6529807998</v>
      </c>
      <c r="C34" s="230">
        <v>3187574.6926311096</v>
      </c>
      <c r="D34" s="230">
        <v>5064945.3006402599</v>
      </c>
      <c r="E34" s="230">
        <v>6062216.2519480605</v>
      </c>
      <c r="F34" s="230">
        <v>5971805.3033471704</v>
      </c>
      <c r="G34" s="230">
        <v>6112010.7776568998</v>
      </c>
      <c r="H34" s="230">
        <v>6124436.3456571698</v>
      </c>
      <c r="I34" s="230">
        <v>5396342.91625633</v>
      </c>
      <c r="J34" s="230">
        <v>5456852.0469732797</v>
      </c>
      <c r="K34" s="230">
        <v>5966279.3731341399</v>
      </c>
      <c r="L34" s="230">
        <v>6818617.5998133505</v>
      </c>
      <c r="M34" s="230">
        <v>7358807.7619579602</v>
      </c>
      <c r="N34" s="230">
        <v>7046568.2749611996</v>
      </c>
      <c r="O34" s="230">
        <v>7649630.6051409692</v>
      </c>
      <c r="P34" s="231">
        <v>6929411.6948539289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218"/>
      <c r="AC34" s="218"/>
      <c r="AD34" s="218"/>
      <c r="AE34" s="218"/>
      <c r="AF34" s="218"/>
    </row>
    <row r="35" spans="1:32" s="223" customFormat="1" ht="15" customHeight="1">
      <c r="A35" s="232" t="s">
        <v>308</v>
      </c>
      <c r="B35" s="229">
        <v>358694.94799999997</v>
      </c>
      <c r="C35" s="230">
        <v>387759.12099999998</v>
      </c>
      <c r="D35" s="230">
        <v>410431.46299999999</v>
      </c>
      <c r="E35" s="230">
        <v>453991.78052191</v>
      </c>
      <c r="F35" s="230">
        <v>438935.32829116</v>
      </c>
      <c r="G35" s="230">
        <v>415586.98821628001</v>
      </c>
      <c r="H35" s="230">
        <v>465246.56844593002</v>
      </c>
      <c r="I35" s="230">
        <v>468139.57758158993</v>
      </c>
      <c r="J35" s="230">
        <v>443679.27561236999</v>
      </c>
      <c r="K35" s="230">
        <v>414007.24128827994</v>
      </c>
      <c r="L35" s="230">
        <v>434837.44208166993</v>
      </c>
      <c r="M35" s="230">
        <v>465540.64637068001</v>
      </c>
      <c r="N35" s="230">
        <v>446691.83430058998</v>
      </c>
      <c r="O35" s="230">
        <v>455357.23855121003</v>
      </c>
      <c r="P35" s="231">
        <v>449814.75513606</v>
      </c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218"/>
      <c r="AC35" s="218"/>
      <c r="AD35" s="218"/>
      <c r="AE35" s="218"/>
      <c r="AF35" s="218"/>
    </row>
    <row r="36" spans="1:32" s="223" customFormat="1" ht="15" customHeight="1">
      <c r="A36" s="239" t="s">
        <v>309</v>
      </c>
      <c r="B36" s="229">
        <v>2301260.03702342</v>
      </c>
      <c r="C36" s="230">
        <v>2356522.0245767804</v>
      </c>
      <c r="D36" s="230">
        <v>2282210.09115414</v>
      </c>
      <c r="E36" s="230">
        <v>1589764.0533145801</v>
      </c>
      <c r="F36" s="230">
        <v>1329695.7379876201</v>
      </c>
      <c r="G36" s="230">
        <v>1316666.1758538999</v>
      </c>
      <c r="H36" s="230">
        <v>1247672.3266114101</v>
      </c>
      <c r="I36" s="230">
        <v>1262020.65620487</v>
      </c>
      <c r="J36" s="230">
        <v>1236914.3782502396</v>
      </c>
      <c r="K36" s="230">
        <v>1265721.1170966302</v>
      </c>
      <c r="L36" s="230">
        <v>1349589.05498895</v>
      </c>
      <c r="M36" s="230">
        <v>1320535.10685608</v>
      </c>
      <c r="N36" s="230">
        <v>1363888.5515596902</v>
      </c>
      <c r="O36" s="230">
        <v>1049092.2170505102</v>
      </c>
      <c r="P36" s="231">
        <v>1196039.8650410301</v>
      </c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218"/>
      <c r="AC36" s="218"/>
      <c r="AD36" s="218"/>
      <c r="AE36" s="218"/>
      <c r="AF36" s="218"/>
    </row>
    <row r="37" spans="1:32" s="223" customFormat="1" ht="15" customHeight="1">
      <c r="A37" s="240"/>
      <c r="B37" s="241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3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218"/>
      <c r="AC37" s="218"/>
      <c r="AD37" s="218"/>
      <c r="AE37" s="218"/>
      <c r="AF37" s="218"/>
    </row>
    <row r="38" spans="1:32" s="223" customFormat="1" ht="15" customHeight="1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218"/>
      <c r="AC38" s="218"/>
      <c r="AD38" s="218"/>
      <c r="AE38" s="218"/>
      <c r="AF38" s="218"/>
    </row>
    <row r="39" spans="1:32" s="223" customFormat="1" ht="22.5" customHeight="1">
      <c r="A39" s="245" t="s">
        <v>310</v>
      </c>
      <c r="B39" s="246">
        <v>2051484.2690000001</v>
      </c>
      <c r="C39" s="247">
        <v>2127891.3130000005</v>
      </c>
      <c r="D39" s="247">
        <v>3155528.1529999999</v>
      </c>
      <c r="E39" s="247">
        <v>4235214.0338334199</v>
      </c>
      <c r="F39" s="247">
        <v>3991284.6056804108</v>
      </c>
      <c r="G39" s="247">
        <v>4150951.5969726793</v>
      </c>
      <c r="H39" s="247">
        <v>3972449.5089027593</v>
      </c>
      <c r="I39" s="247">
        <v>3947628.6189593994</v>
      </c>
      <c r="J39" s="247">
        <v>3715251.3850277904</v>
      </c>
      <c r="K39" s="247">
        <v>4004260.7344448897</v>
      </c>
      <c r="L39" s="247">
        <v>3841476.1390240695</v>
      </c>
      <c r="M39" s="247">
        <v>4042890.7783608809</v>
      </c>
      <c r="N39" s="247">
        <v>4187146.9076555907</v>
      </c>
      <c r="O39" s="247">
        <v>4241649.2948292699</v>
      </c>
      <c r="P39" s="248">
        <v>4285931.3143538395</v>
      </c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218"/>
      <c r="AC39" s="218"/>
      <c r="AD39" s="218"/>
      <c r="AE39" s="218"/>
      <c r="AF39" s="218"/>
    </row>
    <row r="40" spans="1:32" s="223" customFormat="1" ht="15" customHeight="1">
      <c r="A40" s="249" t="s">
        <v>311</v>
      </c>
      <c r="B40" s="229">
        <v>2093852.1540000001</v>
      </c>
      <c r="C40" s="230">
        <v>2224420.3890000004</v>
      </c>
      <c r="D40" s="230">
        <v>3307726.1089999997</v>
      </c>
      <c r="E40" s="230">
        <v>4438508.2955410397</v>
      </c>
      <c r="F40" s="230">
        <v>4192018.1470322507</v>
      </c>
      <c r="G40" s="230">
        <v>4343414.2733063092</v>
      </c>
      <c r="H40" s="230">
        <v>4166999.0374259492</v>
      </c>
      <c r="I40" s="230">
        <v>4192707.9734230796</v>
      </c>
      <c r="J40" s="230">
        <v>3956782.8914520503</v>
      </c>
      <c r="K40" s="230">
        <v>4252528.1357228998</v>
      </c>
      <c r="L40" s="230">
        <v>4087103.2265374092</v>
      </c>
      <c r="M40" s="230">
        <v>4293150.2087567309</v>
      </c>
      <c r="N40" s="230">
        <v>4437036.1306515709</v>
      </c>
      <c r="O40" s="230">
        <v>4489628.8339089099</v>
      </c>
      <c r="P40" s="231">
        <v>4538569.4399448093</v>
      </c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218"/>
      <c r="AC40" s="218"/>
      <c r="AD40" s="218"/>
      <c r="AE40" s="218"/>
      <c r="AF40" s="218"/>
    </row>
    <row r="41" spans="1:32" s="223" customFormat="1" ht="15" customHeight="1">
      <c r="A41" s="249" t="s">
        <v>293</v>
      </c>
      <c r="B41" s="229">
        <v>2092552.3859999999</v>
      </c>
      <c r="C41" s="230">
        <v>2154356.594</v>
      </c>
      <c r="D41" s="230">
        <v>3199468.9169999999</v>
      </c>
      <c r="E41" s="230">
        <v>4332090.0855803993</v>
      </c>
      <c r="F41" s="230">
        <v>4084309.1033513905</v>
      </c>
      <c r="G41" s="230">
        <v>4221746.5649376893</v>
      </c>
      <c r="H41" s="230">
        <v>4045937.3035863889</v>
      </c>
      <c r="I41" s="230">
        <v>4082915.9138734797</v>
      </c>
      <c r="J41" s="230">
        <v>3855569.8332837103</v>
      </c>
      <c r="K41" s="230">
        <v>4140313.8400127203</v>
      </c>
      <c r="L41" s="230">
        <v>3973583.4070178894</v>
      </c>
      <c r="M41" s="230">
        <v>4178317.4878407503</v>
      </c>
      <c r="N41" s="230">
        <v>4321889.1532144202</v>
      </c>
      <c r="O41" s="230">
        <v>4375111.3178699398</v>
      </c>
      <c r="P41" s="231">
        <v>4425657.2814131696</v>
      </c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218"/>
      <c r="AC41" s="218"/>
      <c r="AD41" s="218"/>
      <c r="AE41" s="218"/>
      <c r="AF41" s="218"/>
    </row>
    <row r="42" spans="1:32" s="223" customFormat="1" ht="15" customHeight="1">
      <c r="A42" s="249" t="s">
        <v>294</v>
      </c>
      <c r="B42" s="229">
        <v>311.23500000000001</v>
      </c>
      <c r="C42" s="230">
        <v>68866.2</v>
      </c>
      <c r="D42" s="230">
        <v>99886.75</v>
      </c>
      <c r="E42" s="230">
        <v>101473</v>
      </c>
      <c r="F42" s="230">
        <v>101872.5</v>
      </c>
      <c r="G42" s="230">
        <v>116325</v>
      </c>
      <c r="H42" s="230">
        <v>109582.85</v>
      </c>
      <c r="I42" s="230">
        <v>104899.3</v>
      </c>
      <c r="J42" s="230">
        <v>97447.45</v>
      </c>
      <c r="K42" s="230">
        <v>110529.9</v>
      </c>
      <c r="L42" s="230">
        <v>112116.15</v>
      </c>
      <c r="M42" s="230">
        <v>112726.15</v>
      </c>
      <c r="N42" s="230">
        <v>113783.65</v>
      </c>
      <c r="O42" s="230">
        <v>111819.05</v>
      </c>
      <c r="P42" s="231">
        <v>110191.5</v>
      </c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218"/>
      <c r="AC42" s="218"/>
      <c r="AD42" s="218"/>
      <c r="AE42" s="218"/>
      <c r="AF42" s="218"/>
    </row>
    <row r="43" spans="1:32" s="223" customFormat="1" ht="15" customHeight="1">
      <c r="A43" s="249" t="s">
        <v>297</v>
      </c>
      <c r="B43" s="229">
        <v>988.53300000000002</v>
      </c>
      <c r="C43" s="230">
        <v>1197.595</v>
      </c>
      <c r="D43" s="230">
        <v>8370.4419999999991</v>
      </c>
      <c r="E43" s="230">
        <v>4945.2099606399997</v>
      </c>
      <c r="F43" s="230">
        <v>5836.5436808599998</v>
      </c>
      <c r="G43" s="230">
        <v>5342.7083686199994</v>
      </c>
      <c r="H43" s="230">
        <v>11478.883839559998</v>
      </c>
      <c r="I43" s="230">
        <v>4892.7595495999994</v>
      </c>
      <c r="J43" s="230">
        <v>3765.6081683399998</v>
      </c>
      <c r="K43" s="230">
        <v>1684.3957101799999</v>
      </c>
      <c r="L43" s="230">
        <v>1403.66951952</v>
      </c>
      <c r="M43" s="230">
        <v>2106.5709159799999</v>
      </c>
      <c r="N43" s="230">
        <v>1363.3274371499999</v>
      </c>
      <c r="O43" s="230">
        <v>2698.4660389700007</v>
      </c>
      <c r="P43" s="231">
        <v>2720.6585316400005</v>
      </c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218"/>
      <c r="AC43" s="218"/>
      <c r="AD43" s="218"/>
      <c r="AE43" s="218"/>
      <c r="AF43" s="218"/>
    </row>
    <row r="44" spans="1:32" s="223" customFormat="1" ht="15" customHeight="1">
      <c r="A44" s="249" t="s">
        <v>304</v>
      </c>
      <c r="B44" s="229">
        <v>42367.885000000002</v>
      </c>
      <c r="C44" s="230">
        <v>96529.076000000001</v>
      </c>
      <c r="D44" s="230">
        <v>152197.95600000001</v>
      </c>
      <c r="E44" s="230">
        <v>203294.26170762</v>
      </c>
      <c r="F44" s="230">
        <v>200733.54135184002</v>
      </c>
      <c r="G44" s="230">
        <v>192462.67633362999</v>
      </c>
      <c r="H44" s="230">
        <v>194549.52852319001</v>
      </c>
      <c r="I44" s="230">
        <v>245079.35446367998</v>
      </c>
      <c r="J44" s="230">
        <v>241531.50642425992</v>
      </c>
      <c r="K44" s="230">
        <v>248267.40127800996</v>
      </c>
      <c r="L44" s="230">
        <v>245627.08751333994</v>
      </c>
      <c r="M44" s="230">
        <v>250259.43039585004</v>
      </c>
      <c r="N44" s="230">
        <v>249889.22299598</v>
      </c>
      <c r="O44" s="230">
        <v>247979.53907963997</v>
      </c>
      <c r="P44" s="231">
        <v>252638.12559097004</v>
      </c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218"/>
      <c r="AC44" s="218"/>
      <c r="AD44" s="218"/>
      <c r="AE44" s="218"/>
      <c r="AF44" s="218"/>
    </row>
    <row r="45" spans="1:32" ht="15" customHeight="1">
      <c r="A45" s="249" t="s">
        <v>291</v>
      </c>
      <c r="B45" s="229">
        <v>20057.514999999999</v>
      </c>
      <c r="C45" s="230">
        <v>10622.968999999999</v>
      </c>
      <c r="D45" s="230">
        <v>12230.897999999999</v>
      </c>
      <c r="E45" s="230">
        <v>23712.846494130001</v>
      </c>
      <c r="F45" s="230">
        <v>22273.311894880004</v>
      </c>
      <c r="G45" s="230">
        <v>12479.452276059999</v>
      </c>
      <c r="H45" s="230">
        <v>14572.167502749999</v>
      </c>
      <c r="I45" s="230">
        <v>14146.869467389999</v>
      </c>
      <c r="J45" s="230">
        <v>7709.3800009399993</v>
      </c>
      <c r="K45" s="230">
        <v>9994.7368515899998</v>
      </c>
      <c r="L45" s="230">
        <v>8406.9040473700006</v>
      </c>
      <c r="M45" s="230">
        <v>13634.087280350002</v>
      </c>
      <c r="N45" s="230">
        <v>10644.172482409998</v>
      </c>
      <c r="O45" s="230">
        <v>7682.8528976799998</v>
      </c>
      <c r="P45" s="231">
        <v>17064.98634507</v>
      </c>
    </row>
    <row r="46" spans="1:32" ht="15" customHeight="1">
      <c r="A46" s="249" t="s">
        <v>292</v>
      </c>
      <c r="B46" s="229">
        <v>330.08</v>
      </c>
      <c r="C46" s="230">
        <v>3533.1039999999998</v>
      </c>
      <c r="D46" s="230">
        <v>3671.3759999999997</v>
      </c>
      <c r="E46" s="230">
        <v>1947.3234227999999</v>
      </c>
      <c r="F46" s="230">
        <v>1010.36067158</v>
      </c>
      <c r="G46" s="230">
        <v>2678.9685654300001</v>
      </c>
      <c r="H46" s="230">
        <v>2466.5475357</v>
      </c>
      <c r="I46" s="230">
        <v>2429.5963881900002</v>
      </c>
      <c r="J46" s="230">
        <v>6357.4094954599996</v>
      </c>
      <c r="K46" s="230">
        <v>10256.638590280001</v>
      </c>
      <c r="L46" s="230">
        <v>8698.2706952299995</v>
      </c>
      <c r="M46" s="230">
        <v>8872.0761207100022</v>
      </c>
      <c r="N46" s="230">
        <v>10143.78268704</v>
      </c>
      <c r="O46" s="230">
        <v>9708.1632558099991</v>
      </c>
      <c r="P46" s="231">
        <v>5511.5001233400008</v>
      </c>
    </row>
    <row r="47" spans="1:32" s="223" customFormat="1" ht="15" customHeight="1">
      <c r="A47" s="249" t="s">
        <v>294</v>
      </c>
      <c r="B47" s="229">
        <v>21313.592000000001</v>
      </c>
      <c r="C47" s="230">
        <v>81643.633000000002</v>
      </c>
      <c r="D47" s="230">
        <v>132313.875</v>
      </c>
      <c r="E47" s="230">
        <v>56443.86580883</v>
      </c>
      <c r="F47" s="230">
        <v>56839.51431228</v>
      </c>
      <c r="G47" s="230">
        <v>57214.857861839992</v>
      </c>
      <c r="H47" s="230">
        <v>57602.668889899993</v>
      </c>
      <c r="I47" s="230">
        <v>60330.346606190004</v>
      </c>
      <c r="J47" s="230">
        <v>60590.59561057992</v>
      </c>
      <c r="K47" s="230">
        <v>60943.837082299971</v>
      </c>
      <c r="L47" s="230">
        <v>61383.132111649946</v>
      </c>
      <c r="M47" s="230">
        <v>61810.686586569987</v>
      </c>
      <c r="N47" s="230">
        <v>62241.619842420005</v>
      </c>
      <c r="O47" s="230">
        <v>62661.73719774995</v>
      </c>
      <c r="P47" s="231">
        <v>63522.167313170059</v>
      </c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218"/>
      <c r="AC47" s="218"/>
      <c r="AD47" s="218"/>
      <c r="AE47" s="218"/>
      <c r="AF47" s="218"/>
    </row>
    <row r="48" spans="1:32" s="223" customFormat="1" ht="15" customHeight="1">
      <c r="A48" s="249" t="s">
        <v>301</v>
      </c>
      <c r="B48" s="229">
        <v>666.69799999999998</v>
      </c>
      <c r="C48" s="230">
        <v>729.37</v>
      </c>
      <c r="D48" s="230">
        <v>3981.8069999999998</v>
      </c>
      <c r="E48" s="230">
        <v>121190.22598186001</v>
      </c>
      <c r="F48" s="230">
        <v>120610.3544731</v>
      </c>
      <c r="G48" s="230">
        <v>120089.39763029999</v>
      </c>
      <c r="H48" s="230">
        <v>119908.14459484001</v>
      </c>
      <c r="I48" s="230">
        <v>168172.54200190998</v>
      </c>
      <c r="J48" s="230">
        <v>166874.12131728002</v>
      </c>
      <c r="K48" s="230">
        <v>167072.18875383999</v>
      </c>
      <c r="L48" s="230">
        <v>167138.78065909</v>
      </c>
      <c r="M48" s="230">
        <v>165942.58040822003</v>
      </c>
      <c r="N48" s="230">
        <v>166859.64798410999</v>
      </c>
      <c r="O48" s="230">
        <v>167926.78572840002</v>
      </c>
      <c r="P48" s="231">
        <v>166539.47180939</v>
      </c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218"/>
      <c r="AC48" s="218"/>
      <c r="AD48" s="218"/>
      <c r="AE48" s="218"/>
      <c r="AF48" s="218"/>
    </row>
    <row r="49" spans="1:32" s="223" customFormat="1" ht="15" customHeight="1">
      <c r="A49" s="250" t="s">
        <v>298</v>
      </c>
      <c r="B49" s="22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1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218"/>
      <c r="AC49" s="218"/>
      <c r="AD49" s="218"/>
      <c r="AE49" s="218"/>
      <c r="AF49" s="218"/>
    </row>
    <row r="50" spans="1:32" s="223" customFormat="1" ht="15" customHeight="1">
      <c r="A50" s="251" t="s">
        <v>312</v>
      </c>
      <c r="B50" s="23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8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218"/>
      <c r="AC50" s="218"/>
      <c r="AD50" s="218"/>
      <c r="AE50" s="218"/>
      <c r="AF50" s="218"/>
    </row>
    <row r="51" spans="1:32" s="223" customFormat="1" ht="15" customHeight="1">
      <c r="A51" s="251" t="s">
        <v>313</v>
      </c>
      <c r="B51" s="229">
        <v>13023.790999999999</v>
      </c>
      <c r="C51" s="230">
        <v>5.0000000000000001E-3</v>
      </c>
      <c r="D51" s="230">
        <v>2.0840000000000001</v>
      </c>
      <c r="E51" s="230">
        <v>14468.79246402</v>
      </c>
      <c r="F51" s="230">
        <v>14461.497479210002</v>
      </c>
      <c r="G51" s="230">
        <v>14401.51047763</v>
      </c>
      <c r="H51" s="230">
        <v>13359.025342050001</v>
      </c>
      <c r="I51" s="230">
        <v>13214.07865109</v>
      </c>
      <c r="J51" s="230">
        <v>13276.455684949999</v>
      </c>
      <c r="K51" s="230">
        <v>13316.572567540001</v>
      </c>
      <c r="L51" s="230">
        <v>13593.190211380001</v>
      </c>
      <c r="M51" s="230">
        <v>13825.012429960001</v>
      </c>
      <c r="N51" s="230">
        <v>13156.16826984</v>
      </c>
      <c r="O51" s="230">
        <v>13259.40248823</v>
      </c>
      <c r="P51" s="231">
        <v>13577.6688959</v>
      </c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218"/>
      <c r="AC51" s="218"/>
      <c r="AD51" s="218"/>
      <c r="AE51" s="218"/>
      <c r="AF51" s="218"/>
    </row>
    <row r="52" spans="1:32" s="223" customFormat="1" ht="15" customHeight="1">
      <c r="A52" s="249" t="s">
        <v>293</v>
      </c>
      <c r="B52" s="229">
        <v>13023.786</v>
      </c>
      <c r="C52" s="230" t="s">
        <v>209</v>
      </c>
      <c r="D52" s="230" t="s">
        <v>209</v>
      </c>
      <c r="E52" s="230">
        <v>14468.09126202</v>
      </c>
      <c r="F52" s="230">
        <v>14460.796277210002</v>
      </c>
      <c r="G52" s="230">
        <v>14400.809275629999</v>
      </c>
      <c r="H52" s="230">
        <v>13358.30882505</v>
      </c>
      <c r="I52" s="230">
        <v>13213.362134089999</v>
      </c>
      <c r="J52" s="230">
        <v>13275.739167949998</v>
      </c>
      <c r="K52" s="230">
        <v>13315.85605054</v>
      </c>
      <c r="L52" s="230">
        <v>13592.47369438</v>
      </c>
      <c r="M52" s="230">
        <v>13824.277962960001</v>
      </c>
      <c r="N52" s="230">
        <v>13155.436437840001</v>
      </c>
      <c r="O52" s="230">
        <v>13258.655108659999</v>
      </c>
      <c r="P52" s="231">
        <v>13576.894073330001</v>
      </c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218"/>
      <c r="AC52" s="218"/>
      <c r="AD52" s="218"/>
      <c r="AE52" s="218"/>
      <c r="AF52" s="218"/>
    </row>
    <row r="53" spans="1:32" s="223" customFormat="1" ht="15" customHeight="1">
      <c r="A53" s="249" t="s">
        <v>294</v>
      </c>
      <c r="B53" s="229" t="s">
        <v>209</v>
      </c>
      <c r="C53" s="230" t="s">
        <v>209</v>
      </c>
      <c r="D53" s="230" t="s">
        <v>209</v>
      </c>
      <c r="E53" s="230" t="s">
        <v>209</v>
      </c>
      <c r="F53" s="230" t="s">
        <v>209</v>
      </c>
      <c r="G53" s="230" t="s">
        <v>209</v>
      </c>
      <c r="H53" s="230" t="s">
        <v>209</v>
      </c>
      <c r="I53" s="230" t="s">
        <v>209</v>
      </c>
      <c r="J53" s="230" t="s">
        <v>209</v>
      </c>
      <c r="K53" s="230" t="s">
        <v>209</v>
      </c>
      <c r="L53" s="230" t="s">
        <v>209</v>
      </c>
      <c r="M53" s="230" t="s">
        <v>209</v>
      </c>
      <c r="N53" s="230" t="s">
        <v>209</v>
      </c>
      <c r="O53" s="230" t="s">
        <v>209</v>
      </c>
      <c r="P53" s="231" t="s">
        <v>209</v>
      </c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218"/>
      <c r="AC53" s="218"/>
      <c r="AD53" s="218"/>
      <c r="AE53" s="218"/>
      <c r="AF53" s="218"/>
    </row>
    <row r="54" spans="1:32" s="223" customFormat="1" ht="15" customHeight="1">
      <c r="A54" s="249" t="s">
        <v>297</v>
      </c>
      <c r="B54" s="229">
        <v>5.0000000000000001E-3</v>
      </c>
      <c r="C54" s="230">
        <v>5.0000000000000001E-3</v>
      </c>
      <c r="D54" s="230">
        <v>2.0840000000000001</v>
      </c>
      <c r="E54" s="230">
        <v>0.70120199999999999</v>
      </c>
      <c r="F54" s="230">
        <v>0.70120199999999999</v>
      </c>
      <c r="G54" s="230">
        <v>0.70120199999999999</v>
      </c>
      <c r="H54" s="230">
        <v>0.71651700000000007</v>
      </c>
      <c r="I54" s="230">
        <v>0.71651700000000007</v>
      </c>
      <c r="J54" s="230">
        <v>0.71651700000000007</v>
      </c>
      <c r="K54" s="230">
        <v>0.71651700000000007</v>
      </c>
      <c r="L54" s="230">
        <v>0.71651700000000007</v>
      </c>
      <c r="M54" s="230">
        <v>0.73446699999999998</v>
      </c>
      <c r="N54" s="230">
        <v>0.73183200000000004</v>
      </c>
      <c r="O54" s="230">
        <v>0.74737956999999999</v>
      </c>
      <c r="P54" s="231">
        <v>0.77482256999999988</v>
      </c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218"/>
      <c r="AC54" s="218"/>
      <c r="AD54" s="218"/>
      <c r="AE54" s="218"/>
      <c r="AF54" s="218"/>
    </row>
    <row r="55" spans="1:32" s="223" customFormat="1" ht="15" customHeight="1">
      <c r="A55" s="250" t="s">
        <v>298</v>
      </c>
      <c r="B55" s="229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1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218"/>
      <c r="AC55" s="218"/>
      <c r="AD55" s="218"/>
      <c r="AE55" s="218"/>
      <c r="AF55" s="218"/>
    </row>
    <row r="56" spans="1:32" s="254" customFormat="1" ht="15" customHeight="1">
      <c r="A56" s="251" t="s">
        <v>314</v>
      </c>
      <c r="B56" s="252"/>
      <c r="C56" s="253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7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218"/>
      <c r="AC56" s="218"/>
      <c r="AD56" s="218"/>
      <c r="AE56" s="218"/>
      <c r="AF56" s="218"/>
    </row>
    <row r="57" spans="1:32" s="254" customFormat="1" ht="15" customHeight="1">
      <c r="A57" s="251" t="s">
        <v>315</v>
      </c>
      <c r="B57" s="229">
        <v>882848.24099577987</v>
      </c>
      <c r="C57" s="230">
        <v>1131286.92079211</v>
      </c>
      <c r="D57" s="230">
        <v>1151292.9922056</v>
      </c>
      <c r="E57" s="230">
        <v>2397562.7000626796</v>
      </c>
      <c r="F57" s="230">
        <v>2211176.6804104093</v>
      </c>
      <c r="G57" s="230">
        <v>1988425.7166647399</v>
      </c>
      <c r="H57" s="230">
        <v>1948819.0920806299</v>
      </c>
      <c r="I57" s="230">
        <v>2079899.7494135997</v>
      </c>
      <c r="J57" s="230">
        <v>2001465.7416947</v>
      </c>
      <c r="K57" s="230">
        <v>1970309.7639951701</v>
      </c>
      <c r="L57" s="230">
        <v>1883592.1009121903</v>
      </c>
      <c r="M57" s="230">
        <v>1803556.7152928198</v>
      </c>
      <c r="N57" s="230">
        <v>1951884.2947439498</v>
      </c>
      <c r="O57" s="230">
        <v>2009515.8670682604</v>
      </c>
      <c r="P57" s="231">
        <v>2075580.0662059197</v>
      </c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218"/>
      <c r="AC57" s="218"/>
      <c r="AD57" s="218"/>
      <c r="AE57" s="218"/>
      <c r="AF57" s="218"/>
    </row>
    <row r="58" spans="1:32" s="223" customFormat="1" ht="15" customHeight="1">
      <c r="A58" s="249" t="s">
        <v>291</v>
      </c>
      <c r="B58" s="229">
        <v>1030.0530000000001</v>
      </c>
      <c r="C58" s="230">
        <v>2155.288</v>
      </c>
      <c r="D58" s="230">
        <v>4506.3180000000002</v>
      </c>
      <c r="E58" s="230">
        <v>13986.340019069999</v>
      </c>
      <c r="F58" s="230">
        <v>10440.509102209999</v>
      </c>
      <c r="G58" s="230">
        <v>5353.1952065400001</v>
      </c>
      <c r="H58" s="230">
        <v>6614.7740275599999</v>
      </c>
      <c r="I58" s="230">
        <v>17878.224748569999</v>
      </c>
      <c r="J58" s="230">
        <v>8184.0867900200001</v>
      </c>
      <c r="K58" s="230">
        <v>17336.589671029997</v>
      </c>
      <c r="L58" s="230">
        <v>17351.067507169999</v>
      </c>
      <c r="M58" s="230">
        <v>17640.428599549996</v>
      </c>
      <c r="N58" s="230">
        <v>16746.38732496</v>
      </c>
      <c r="O58" s="230">
        <v>19483.140264499994</v>
      </c>
      <c r="P58" s="231">
        <v>19120.927143000004</v>
      </c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218"/>
      <c r="AC58" s="218"/>
      <c r="AD58" s="218"/>
      <c r="AE58" s="218"/>
      <c r="AF58" s="218"/>
    </row>
    <row r="59" spans="1:32" s="223" customFormat="1" ht="15" customHeight="1">
      <c r="A59" s="249" t="s">
        <v>292</v>
      </c>
      <c r="B59" s="229">
        <v>3047.88</v>
      </c>
      <c r="C59" s="230">
        <v>949.12900000000002</v>
      </c>
      <c r="D59" s="230">
        <v>52.271999999999998</v>
      </c>
      <c r="E59" s="230">
        <v>51.687103829999998</v>
      </c>
      <c r="F59" s="230">
        <v>51.687103829999998</v>
      </c>
      <c r="G59" s="230">
        <v>62.687103829999998</v>
      </c>
      <c r="H59" s="230">
        <v>56</v>
      </c>
      <c r="I59" s="230">
        <v>56</v>
      </c>
      <c r="J59" s="230">
        <v>56</v>
      </c>
      <c r="K59" s="230" t="s">
        <v>209</v>
      </c>
      <c r="L59" s="230" t="s">
        <v>209</v>
      </c>
      <c r="M59" s="230" t="s">
        <v>209</v>
      </c>
      <c r="N59" s="230" t="s">
        <v>209</v>
      </c>
      <c r="O59" s="230" t="s">
        <v>209</v>
      </c>
      <c r="P59" s="231" t="s">
        <v>209</v>
      </c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218"/>
      <c r="AC59" s="218"/>
      <c r="AD59" s="218"/>
      <c r="AE59" s="218"/>
      <c r="AF59" s="218"/>
    </row>
    <row r="60" spans="1:32" s="223" customFormat="1" ht="15" customHeight="1">
      <c r="A60" s="249" t="s">
        <v>293</v>
      </c>
      <c r="B60" s="229">
        <v>22352.546999999999</v>
      </c>
      <c r="C60" s="230">
        <v>173208.98</v>
      </c>
      <c r="D60" s="230">
        <v>321999.81599999999</v>
      </c>
      <c r="E60" s="230">
        <v>639721.1457046601</v>
      </c>
      <c r="F60" s="230">
        <v>648639.29526818974</v>
      </c>
      <c r="G60" s="230">
        <v>698029.57029377006</v>
      </c>
      <c r="H60" s="230">
        <v>694158.39862175984</v>
      </c>
      <c r="I60" s="230">
        <v>657374.01973345981</v>
      </c>
      <c r="J60" s="230">
        <v>640942.19815916987</v>
      </c>
      <c r="K60" s="230">
        <v>668016.36339928</v>
      </c>
      <c r="L60" s="230">
        <v>681848.07171064022</v>
      </c>
      <c r="M60" s="230">
        <v>709013.6200663799</v>
      </c>
      <c r="N60" s="230">
        <v>741963.71496588993</v>
      </c>
      <c r="O60" s="230">
        <v>745022.87055262004</v>
      </c>
      <c r="P60" s="231">
        <v>782377.65535083006</v>
      </c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218"/>
      <c r="AC60" s="218"/>
      <c r="AD60" s="218"/>
      <c r="AE60" s="218"/>
      <c r="AF60" s="218"/>
    </row>
    <row r="61" spans="1:32" s="223" customFormat="1" ht="15" customHeight="1">
      <c r="A61" s="249" t="s">
        <v>294</v>
      </c>
      <c r="B61" s="229">
        <v>345325.96499577997</v>
      </c>
      <c r="C61" s="230">
        <v>570290.11879211001</v>
      </c>
      <c r="D61" s="230">
        <v>572012.87020560005</v>
      </c>
      <c r="E61" s="230">
        <v>1275312.9002442798</v>
      </c>
      <c r="F61" s="230">
        <v>1106914.36116011</v>
      </c>
      <c r="G61" s="230">
        <v>717727.5806453299</v>
      </c>
      <c r="H61" s="230">
        <v>728474.88520452997</v>
      </c>
      <c r="I61" s="230">
        <v>812559.7857013999</v>
      </c>
      <c r="J61" s="230">
        <v>758651.25614297006</v>
      </c>
      <c r="K61" s="230">
        <v>687179.82053645002</v>
      </c>
      <c r="L61" s="230">
        <v>624731.22376993985</v>
      </c>
      <c r="M61" s="230">
        <v>584045.53448864003</v>
      </c>
      <c r="N61" s="230">
        <v>612487.71882162988</v>
      </c>
      <c r="O61" s="230">
        <v>678667.13738256006</v>
      </c>
      <c r="P61" s="231">
        <v>691725.52586280007</v>
      </c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218"/>
      <c r="AC61" s="218"/>
      <c r="AD61" s="218"/>
      <c r="AE61" s="218"/>
      <c r="AF61" s="218"/>
    </row>
    <row r="62" spans="1:32" s="223" customFormat="1" ht="15" customHeight="1">
      <c r="A62" s="249" t="s">
        <v>295</v>
      </c>
      <c r="B62" s="229">
        <v>345098.54499999998</v>
      </c>
      <c r="C62" s="230">
        <v>229001.90299999999</v>
      </c>
      <c r="D62" s="230">
        <v>37057.502999999997</v>
      </c>
      <c r="E62" s="230">
        <v>54716.492159640002</v>
      </c>
      <c r="F62" s="230">
        <v>35935.919622999994</v>
      </c>
      <c r="G62" s="230">
        <v>74216.152242240001</v>
      </c>
      <c r="H62" s="230">
        <v>85908.806915160007</v>
      </c>
      <c r="I62" s="230">
        <v>123892.59903102001</v>
      </c>
      <c r="J62" s="230">
        <v>150335.02148855</v>
      </c>
      <c r="K62" s="230">
        <v>124455.28791362999</v>
      </c>
      <c r="L62" s="230">
        <v>86109.435137399996</v>
      </c>
      <c r="M62" s="230">
        <v>18806.963460749997</v>
      </c>
      <c r="N62" s="230">
        <v>82300.316492740007</v>
      </c>
      <c r="O62" s="230">
        <v>53189.722744570005</v>
      </c>
      <c r="P62" s="231">
        <v>51676.350193180006</v>
      </c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218"/>
      <c r="AC62" s="218"/>
      <c r="AD62" s="218"/>
      <c r="AE62" s="218"/>
      <c r="AF62" s="218"/>
    </row>
    <row r="63" spans="1:32" s="223" customFormat="1" ht="15" customHeight="1">
      <c r="A63" s="249" t="s">
        <v>296</v>
      </c>
      <c r="B63" s="229">
        <v>108371.031</v>
      </c>
      <c r="C63" s="230">
        <v>109430.073</v>
      </c>
      <c r="D63" s="230">
        <v>154353.02499999999</v>
      </c>
      <c r="E63" s="230">
        <v>296402.49223157996</v>
      </c>
      <c r="F63" s="230">
        <v>296427.23868514004</v>
      </c>
      <c r="G63" s="230">
        <v>296429.43894513999</v>
      </c>
      <c r="H63" s="230">
        <v>267156.51511014003</v>
      </c>
      <c r="I63" s="230">
        <v>267156.51511014003</v>
      </c>
      <c r="J63" s="230">
        <v>268159.73611014005</v>
      </c>
      <c r="K63" s="230">
        <v>277637.31066444004</v>
      </c>
      <c r="L63" s="230">
        <v>278616.31066444004</v>
      </c>
      <c r="M63" s="230">
        <v>278616.31066444004</v>
      </c>
      <c r="N63" s="230">
        <v>286150.63829644001</v>
      </c>
      <c r="O63" s="230">
        <v>286817.45094844</v>
      </c>
      <c r="P63" s="231">
        <v>287060.01945943997</v>
      </c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218"/>
      <c r="AC63" s="218"/>
      <c r="AD63" s="218"/>
      <c r="AE63" s="218"/>
      <c r="AF63" s="218"/>
    </row>
    <row r="64" spans="1:32" s="223" customFormat="1" ht="15" customHeight="1">
      <c r="A64" s="249" t="s">
        <v>297</v>
      </c>
      <c r="B64" s="229">
        <v>57622.22</v>
      </c>
      <c r="C64" s="230">
        <v>46251.428999999996</v>
      </c>
      <c r="D64" s="230">
        <v>61311.188000000002</v>
      </c>
      <c r="E64" s="230">
        <v>117371.64259961998</v>
      </c>
      <c r="F64" s="230">
        <v>112767.66946792998</v>
      </c>
      <c r="G64" s="230">
        <v>196607.09222789001</v>
      </c>
      <c r="H64" s="230">
        <v>166449.71220148</v>
      </c>
      <c r="I64" s="230">
        <v>200982.60508901</v>
      </c>
      <c r="J64" s="230">
        <v>175137.44300385</v>
      </c>
      <c r="K64" s="230">
        <v>195684.39181034002</v>
      </c>
      <c r="L64" s="230">
        <v>194935.9921226</v>
      </c>
      <c r="M64" s="230">
        <v>195433.85801306003</v>
      </c>
      <c r="N64" s="230">
        <v>212235.51884229001</v>
      </c>
      <c r="O64" s="230">
        <v>226335.54517557001</v>
      </c>
      <c r="P64" s="231">
        <v>243619.58819667005</v>
      </c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218"/>
      <c r="AC64" s="218"/>
      <c r="AD64" s="218"/>
      <c r="AE64" s="218"/>
      <c r="AF64" s="218"/>
    </row>
    <row r="65" spans="1:32" s="223" customFormat="1" ht="15" customHeight="1">
      <c r="A65" s="250" t="s">
        <v>298</v>
      </c>
      <c r="B65" s="229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1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218"/>
      <c r="AC65" s="218"/>
      <c r="AD65" s="218"/>
      <c r="AE65" s="218"/>
      <c r="AF65" s="218"/>
    </row>
    <row r="66" spans="1:32" s="254" customFormat="1" ht="15" customHeight="1">
      <c r="A66" s="251" t="s">
        <v>316</v>
      </c>
      <c r="B66" s="252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218"/>
      <c r="AC66" s="218"/>
      <c r="AD66" s="218"/>
      <c r="AE66" s="218"/>
      <c r="AF66" s="218"/>
    </row>
    <row r="67" spans="1:32" s="223" customFormat="1" ht="15" customHeight="1">
      <c r="A67" s="251" t="s">
        <v>317</v>
      </c>
      <c r="B67" s="229">
        <v>719907.375</v>
      </c>
      <c r="C67" s="230">
        <v>680295.55099999998</v>
      </c>
      <c r="D67" s="230">
        <v>565699.9</v>
      </c>
      <c r="E67" s="230">
        <v>605536.37132627994</v>
      </c>
      <c r="F67" s="230">
        <v>601998.11715099995</v>
      </c>
      <c r="G67" s="230">
        <v>674305.09437383991</v>
      </c>
      <c r="H67" s="230">
        <v>694549.90237915993</v>
      </c>
      <c r="I67" s="230">
        <v>705950.5653293801</v>
      </c>
      <c r="J67" s="230">
        <v>728366.52414729993</v>
      </c>
      <c r="K67" s="230">
        <v>803372.65437103005</v>
      </c>
      <c r="L67" s="230">
        <v>747222.37524632993</v>
      </c>
      <c r="M67" s="230">
        <v>755680.00326907006</v>
      </c>
      <c r="N67" s="230">
        <v>725138.44412411994</v>
      </c>
      <c r="O67" s="230">
        <v>749318.27804743999</v>
      </c>
      <c r="P67" s="231">
        <v>793702.15033557999</v>
      </c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218"/>
      <c r="AC67" s="218"/>
      <c r="AD67" s="218"/>
      <c r="AE67" s="218"/>
      <c r="AF67" s="218"/>
    </row>
    <row r="68" spans="1:32" s="223" customFormat="1" ht="15" customHeight="1">
      <c r="A68" s="249" t="s">
        <v>292</v>
      </c>
      <c r="B68" s="229">
        <v>72.492999999999995</v>
      </c>
      <c r="C68" s="230" t="s">
        <v>209</v>
      </c>
      <c r="D68" s="230" t="s">
        <v>209</v>
      </c>
      <c r="E68" s="230" t="s">
        <v>209</v>
      </c>
      <c r="F68" s="230" t="s">
        <v>209</v>
      </c>
      <c r="G68" s="230" t="s">
        <v>209</v>
      </c>
      <c r="H68" s="230" t="s">
        <v>209</v>
      </c>
      <c r="I68" s="230" t="s">
        <v>209</v>
      </c>
      <c r="J68" s="230" t="s">
        <v>209</v>
      </c>
      <c r="K68" s="230" t="s">
        <v>209</v>
      </c>
      <c r="L68" s="230" t="s">
        <v>209</v>
      </c>
      <c r="M68" s="230" t="s">
        <v>209</v>
      </c>
      <c r="N68" s="230" t="s">
        <v>209</v>
      </c>
      <c r="O68" s="230" t="s">
        <v>209</v>
      </c>
      <c r="P68" s="231" t="s">
        <v>209</v>
      </c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218"/>
      <c r="AC68" s="218"/>
      <c r="AD68" s="218"/>
      <c r="AE68" s="218"/>
      <c r="AF68" s="218"/>
    </row>
    <row r="69" spans="1:32" s="254" customFormat="1" ht="15" customHeight="1">
      <c r="A69" s="249" t="s">
        <v>293</v>
      </c>
      <c r="B69" s="229">
        <v>443879.14</v>
      </c>
      <c r="C69" s="230">
        <v>381720.66200000001</v>
      </c>
      <c r="D69" s="230">
        <v>295954.97600000002</v>
      </c>
      <c r="E69" s="230">
        <v>458447.57634910999</v>
      </c>
      <c r="F69" s="230">
        <v>466759.96082495997</v>
      </c>
      <c r="G69" s="230">
        <v>511986.32497645996</v>
      </c>
      <c r="H69" s="230">
        <v>500818.36535016994</v>
      </c>
      <c r="I69" s="230">
        <v>491641.8862967001</v>
      </c>
      <c r="J69" s="230">
        <v>481080.38861834997</v>
      </c>
      <c r="K69" s="230">
        <v>503427.94398736994</v>
      </c>
      <c r="L69" s="230">
        <v>534036.6436119799</v>
      </c>
      <c r="M69" s="230">
        <v>542596.72371682001</v>
      </c>
      <c r="N69" s="230">
        <v>541554.45012470998</v>
      </c>
      <c r="O69" s="230">
        <v>535517.20783235994</v>
      </c>
      <c r="P69" s="231">
        <v>542668.04847238003</v>
      </c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218"/>
      <c r="AC69" s="218"/>
      <c r="AD69" s="218"/>
      <c r="AE69" s="218"/>
      <c r="AF69" s="218"/>
    </row>
    <row r="70" spans="1:32" s="223" customFormat="1" ht="15" customHeight="1">
      <c r="A70" s="249" t="s">
        <v>294</v>
      </c>
      <c r="B70" s="229">
        <v>274676.973</v>
      </c>
      <c r="C70" s="230">
        <v>297477.66700000002</v>
      </c>
      <c r="D70" s="230">
        <v>268471.15700000001</v>
      </c>
      <c r="E70" s="230">
        <v>146735.80694645</v>
      </c>
      <c r="F70" s="230">
        <v>134602.49277502001</v>
      </c>
      <c r="G70" s="230">
        <v>161508.86255982998</v>
      </c>
      <c r="H70" s="230">
        <v>192424.69389569003</v>
      </c>
      <c r="I70" s="230">
        <v>211955.88689379999</v>
      </c>
      <c r="J70" s="230">
        <v>244282.94882077997</v>
      </c>
      <c r="K70" s="230">
        <v>299501.16584506002</v>
      </c>
      <c r="L70" s="230">
        <v>212707.14891477002</v>
      </c>
      <c r="M70" s="230">
        <v>212268.08988534004</v>
      </c>
      <c r="N70" s="230">
        <v>183109.67630374004</v>
      </c>
      <c r="O70" s="230">
        <v>212891.21631774001</v>
      </c>
      <c r="P70" s="231">
        <v>250385.93197037998</v>
      </c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218"/>
      <c r="AC70" s="218"/>
      <c r="AD70" s="218"/>
      <c r="AE70" s="218"/>
      <c r="AF70" s="218"/>
    </row>
    <row r="71" spans="1:32" s="223" customFormat="1" ht="15" customHeight="1">
      <c r="A71" s="249" t="s">
        <v>295</v>
      </c>
      <c r="B71" s="229" t="s">
        <v>209</v>
      </c>
      <c r="C71" s="230" t="s">
        <v>209</v>
      </c>
      <c r="D71" s="230" t="s">
        <v>209</v>
      </c>
      <c r="E71" s="230" t="s">
        <v>209</v>
      </c>
      <c r="F71" s="230" t="s">
        <v>209</v>
      </c>
      <c r="G71" s="230" t="s">
        <v>209</v>
      </c>
      <c r="H71" s="230" t="s">
        <v>209</v>
      </c>
      <c r="I71" s="230" t="s">
        <v>209</v>
      </c>
      <c r="J71" s="230" t="s">
        <v>209</v>
      </c>
      <c r="K71" s="230" t="s">
        <v>209</v>
      </c>
      <c r="L71" s="230" t="s">
        <v>209</v>
      </c>
      <c r="M71" s="230" t="s">
        <v>209</v>
      </c>
      <c r="N71" s="230" t="s">
        <v>209</v>
      </c>
      <c r="O71" s="230" t="s">
        <v>209</v>
      </c>
      <c r="P71" s="231" t="s">
        <v>209</v>
      </c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218"/>
      <c r="AC71" s="218"/>
      <c r="AD71" s="218"/>
      <c r="AE71" s="218"/>
      <c r="AF71" s="218"/>
    </row>
    <row r="72" spans="1:32" s="223" customFormat="1" ht="15" customHeight="1">
      <c r="A72" s="249" t="s">
        <v>296</v>
      </c>
      <c r="B72" s="229">
        <v>2.2000000000000002</v>
      </c>
      <c r="C72" s="230">
        <v>2.2000000000000002</v>
      </c>
      <c r="D72" s="230">
        <v>2.2000000000000002</v>
      </c>
      <c r="E72" s="230">
        <v>2.2002600000000001</v>
      </c>
      <c r="F72" s="230">
        <v>2.2002600000000001</v>
      </c>
      <c r="G72" s="230" t="s">
        <v>209</v>
      </c>
      <c r="H72" s="230" t="s">
        <v>209</v>
      </c>
      <c r="I72" s="230" t="s">
        <v>209</v>
      </c>
      <c r="J72" s="230" t="s">
        <v>209</v>
      </c>
      <c r="K72" s="230" t="s">
        <v>209</v>
      </c>
      <c r="L72" s="230" t="s">
        <v>209</v>
      </c>
      <c r="M72" s="230" t="s">
        <v>209</v>
      </c>
      <c r="N72" s="230" t="s">
        <v>209</v>
      </c>
      <c r="O72" s="230" t="s">
        <v>209</v>
      </c>
      <c r="P72" s="231" t="s">
        <v>209</v>
      </c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218"/>
      <c r="AC72" s="218"/>
      <c r="AD72" s="218"/>
      <c r="AE72" s="218"/>
      <c r="AF72" s="218"/>
    </row>
    <row r="73" spans="1:32" s="223" customFormat="1" ht="15" customHeight="1">
      <c r="A73" s="249" t="s">
        <v>297</v>
      </c>
      <c r="B73" s="229">
        <v>1276.569</v>
      </c>
      <c r="C73" s="230">
        <v>1095.0219999999999</v>
      </c>
      <c r="D73" s="230">
        <v>1271.567</v>
      </c>
      <c r="E73" s="230">
        <v>350.78777072000003</v>
      </c>
      <c r="F73" s="230">
        <v>633.46329101999993</v>
      </c>
      <c r="G73" s="230">
        <v>809.90683754999998</v>
      </c>
      <c r="H73" s="230">
        <v>1306.8431333000001</v>
      </c>
      <c r="I73" s="230">
        <v>2352.79213888</v>
      </c>
      <c r="J73" s="230">
        <v>3003.1867081700002</v>
      </c>
      <c r="K73" s="230">
        <v>443.54453860000001</v>
      </c>
      <c r="L73" s="230">
        <v>478.58271958000006</v>
      </c>
      <c r="M73" s="230">
        <v>815.18966690999991</v>
      </c>
      <c r="N73" s="230">
        <v>474.31769567000003</v>
      </c>
      <c r="O73" s="230">
        <v>909.85389734</v>
      </c>
      <c r="P73" s="231">
        <v>648.16989281999986</v>
      </c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218"/>
      <c r="AC73" s="218"/>
      <c r="AD73" s="218"/>
      <c r="AE73" s="218"/>
      <c r="AF73" s="218"/>
    </row>
    <row r="74" spans="1:32" ht="15" customHeight="1">
      <c r="A74" s="256" t="s">
        <v>298</v>
      </c>
      <c r="B74" s="241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3"/>
    </row>
    <row r="75" spans="1:32" s="223" customFormat="1" ht="15" customHeight="1">
      <c r="A75" s="257" t="s">
        <v>298</v>
      </c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218"/>
      <c r="AC75" s="218"/>
      <c r="AD75" s="218"/>
      <c r="AE75" s="218"/>
      <c r="AF75" s="218"/>
    </row>
    <row r="76" spans="1:32" s="223" customFormat="1" ht="17.25" customHeight="1">
      <c r="A76" s="245" t="s">
        <v>318</v>
      </c>
      <c r="B76" s="258"/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60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218"/>
      <c r="AC76" s="218"/>
      <c r="AD76" s="218"/>
      <c r="AE76" s="218"/>
      <c r="AF76" s="218"/>
    </row>
    <row r="77" spans="1:32" s="223" customFormat="1" ht="15" customHeight="1">
      <c r="A77" s="251" t="s">
        <v>317</v>
      </c>
      <c r="B77" s="229">
        <v>8466281.5069999993</v>
      </c>
      <c r="C77" s="230">
        <v>7909851.051</v>
      </c>
      <c r="D77" s="230">
        <v>8102936.8330000006</v>
      </c>
      <c r="E77" s="230">
        <v>8474297.1068654116</v>
      </c>
      <c r="F77" s="230">
        <v>8461642.552997021</v>
      </c>
      <c r="G77" s="230">
        <v>8840557.6428502686</v>
      </c>
      <c r="H77" s="230">
        <v>8786172.735001931</v>
      </c>
      <c r="I77" s="230">
        <v>8771605.0326211322</v>
      </c>
      <c r="J77" s="230">
        <v>8579723.7547720689</v>
      </c>
      <c r="K77" s="230">
        <v>8736133.7226532586</v>
      </c>
      <c r="L77" s="230">
        <v>8712914.7267672811</v>
      </c>
      <c r="M77" s="230">
        <v>8663779.03892437</v>
      </c>
      <c r="N77" s="230">
        <v>8792107.0167399123</v>
      </c>
      <c r="O77" s="230">
        <v>8828589.9551352207</v>
      </c>
      <c r="P77" s="231">
        <v>9005681.6142624598</v>
      </c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218"/>
      <c r="AC77" s="218"/>
      <c r="AD77" s="218"/>
      <c r="AE77" s="218"/>
      <c r="AF77" s="218"/>
    </row>
    <row r="78" spans="1:32" s="223" customFormat="1" ht="15" customHeight="1">
      <c r="A78" s="249" t="s">
        <v>293</v>
      </c>
      <c r="B78" s="229">
        <v>15029.216</v>
      </c>
      <c r="C78" s="230">
        <v>200217.576</v>
      </c>
      <c r="D78" s="230">
        <v>219006.40900000001</v>
      </c>
      <c r="E78" s="230">
        <v>254543.30497011001</v>
      </c>
      <c r="F78" s="230">
        <v>258978.39324884998</v>
      </c>
      <c r="G78" s="230">
        <v>285995.51819586998</v>
      </c>
      <c r="H78" s="230">
        <v>269586.11870334006</v>
      </c>
      <c r="I78" s="230">
        <v>256306.00108989002</v>
      </c>
      <c r="J78" s="230">
        <v>237059.14981026997</v>
      </c>
      <c r="K78" s="230">
        <v>261350.20435347999</v>
      </c>
      <c r="L78" s="230">
        <v>268200.30493157002</v>
      </c>
      <c r="M78" s="230">
        <v>271607.27233173</v>
      </c>
      <c r="N78" s="230">
        <v>269140.31734201999</v>
      </c>
      <c r="O78" s="230">
        <v>265521.58251752</v>
      </c>
      <c r="P78" s="231">
        <v>267232.63004953996</v>
      </c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218"/>
      <c r="AC78" s="218"/>
      <c r="AD78" s="218"/>
      <c r="AE78" s="218"/>
      <c r="AF78" s="218"/>
    </row>
    <row r="79" spans="1:32" s="223" customFormat="1" ht="15" customHeight="1">
      <c r="A79" s="249" t="s">
        <v>294</v>
      </c>
      <c r="B79" s="229">
        <v>8067016.5429999996</v>
      </c>
      <c r="C79" s="230">
        <v>7309904.0369999995</v>
      </c>
      <c r="D79" s="230">
        <v>7454409.0530000003</v>
      </c>
      <c r="E79" s="230">
        <v>7900999.8594931904</v>
      </c>
      <c r="F79" s="230">
        <v>7876244.6941100406</v>
      </c>
      <c r="G79" s="230">
        <v>8219351.2720968192</v>
      </c>
      <c r="H79" s="230">
        <v>8177056.7166049015</v>
      </c>
      <c r="I79" s="230">
        <v>8013881.6932185115</v>
      </c>
      <c r="J79" s="230">
        <v>7884681.9775076397</v>
      </c>
      <c r="K79" s="230">
        <v>8113244.4039227292</v>
      </c>
      <c r="L79" s="230">
        <v>8108073.8487004414</v>
      </c>
      <c r="M79" s="230">
        <v>8057438.5259133801</v>
      </c>
      <c r="N79" s="230">
        <v>8185330.8103398522</v>
      </c>
      <c r="O79" s="230">
        <v>8227325.4239471098</v>
      </c>
      <c r="P79" s="231">
        <v>8403754.2700420506</v>
      </c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218"/>
      <c r="AC79" s="218"/>
      <c r="AD79" s="218"/>
      <c r="AE79" s="218"/>
      <c r="AF79" s="218"/>
    </row>
    <row r="80" spans="1:32" s="223" customFormat="1" ht="15" customHeight="1">
      <c r="A80" s="249" t="s">
        <v>295</v>
      </c>
      <c r="B80" s="229">
        <v>3735.9769999999999</v>
      </c>
      <c r="C80" s="230">
        <v>2415.9090000000001</v>
      </c>
      <c r="D80" s="230">
        <v>1324.107</v>
      </c>
      <c r="E80" s="230">
        <v>1378.3134646199999</v>
      </c>
      <c r="F80" s="230">
        <v>2019.2714796800001</v>
      </c>
      <c r="G80" s="230">
        <v>10985.159776979999</v>
      </c>
      <c r="H80" s="230">
        <v>3491.1138906700003</v>
      </c>
      <c r="I80" s="230">
        <v>1089.3340922</v>
      </c>
      <c r="J80" s="230">
        <v>2065.92011241</v>
      </c>
      <c r="K80" s="230">
        <v>3689.5802131699998</v>
      </c>
      <c r="L80" s="230">
        <v>2847.0809069899997</v>
      </c>
      <c r="M80" s="230">
        <v>1345.4244684400001</v>
      </c>
      <c r="N80" s="230">
        <v>1143.65521038</v>
      </c>
      <c r="O80" s="230">
        <v>728.04443189000006</v>
      </c>
      <c r="P80" s="231">
        <v>1030.7038037</v>
      </c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218"/>
      <c r="AC80" s="218"/>
      <c r="AD80" s="218"/>
      <c r="AE80" s="218"/>
      <c r="AF80" s="218"/>
    </row>
    <row r="81" spans="1:32" s="223" customFormat="1" ht="15" customHeight="1">
      <c r="A81" s="249" t="s">
        <v>296</v>
      </c>
      <c r="B81" s="229">
        <v>149202.571</v>
      </c>
      <c r="C81" s="230">
        <v>172276.266</v>
      </c>
      <c r="D81" s="230">
        <v>158244.318</v>
      </c>
      <c r="E81" s="230">
        <v>162908.65367569003</v>
      </c>
      <c r="F81" s="230">
        <v>163136.82490417999</v>
      </c>
      <c r="G81" s="230">
        <v>163494.49310791001</v>
      </c>
      <c r="H81" s="230">
        <v>177450.39972528</v>
      </c>
      <c r="I81" s="230">
        <v>175260.88760680999</v>
      </c>
      <c r="J81" s="230">
        <v>180961.36452292002</v>
      </c>
      <c r="K81" s="230">
        <v>188724.97974716002</v>
      </c>
      <c r="L81" s="230">
        <v>189687.01039543998</v>
      </c>
      <c r="M81" s="230">
        <v>191825.96177035995</v>
      </c>
      <c r="N81" s="230">
        <v>194608.74628180999</v>
      </c>
      <c r="O81" s="230">
        <v>196320.18465980998</v>
      </c>
      <c r="P81" s="231">
        <v>194747.55394242</v>
      </c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218"/>
      <c r="AC81" s="218"/>
      <c r="AD81" s="218"/>
      <c r="AE81" s="218"/>
      <c r="AF81" s="218"/>
    </row>
    <row r="82" spans="1:32" s="223" customFormat="1" ht="15" customHeight="1">
      <c r="A82" s="249" t="s">
        <v>297</v>
      </c>
      <c r="B82" s="229">
        <v>231297.2</v>
      </c>
      <c r="C82" s="230">
        <v>225037.26300000001</v>
      </c>
      <c r="D82" s="230">
        <v>269952.946</v>
      </c>
      <c r="E82" s="230">
        <v>154466.97526180002</v>
      </c>
      <c r="F82" s="230">
        <v>161263.36925426999</v>
      </c>
      <c r="G82" s="230">
        <v>160731.19967268998</v>
      </c>
      <c r="H82" s="230">
        <v>158588.38607774</v>
      </c>
      <c r="I82" s="230">
        <v>325067.11661371996</v>
      </c>
      <c r="J82" s="230">
        <v>274955.34281882993</v>
      </c>
      <c r="K82" s="230">
        <v>169124.55441672003</v>
      </c>
      <c r="L82" s="230">
        <v>144106.48183283999</v>
      </c>
      <c r="M82" s="230">
        <v>141561.85444046001</v>
      </c>
      <c r="N82" s="230">
        <v>141883.48756585</v>
      </c>
      <c r="O82" s="230">
        <v>138694.71957888996</v>
      </c>
      <c r="P82" s="231">
        <v>138916.45642474998</v>
      </c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218"/>
      <c r="AC82" s="218"/>
      <c r="AD82" s="218"/>
      <c r="AE82" s="218"/>
      <c r="AF82" s="218"/>
    </row>
    <row r="83" spans="1:32" s="223" customFormat="1" ht="15" customHeight="1">
      <c r="A83" s="250" t="s">
        <v>298</v>
      </c>
      <c r="B83" s="229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1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218"/>
      <c r="AC83" s="218"/>
      <c r="AD83" s="218"/>
      <c r="AE83" s="218"/>
      <c r="AF83" s="218"/>
    </row>
    <row r="84" spans="1:32" s="223" customFormat="1" ht="15" customHeight="1">
      <c r="A84" s="251" t="s">
        <v>319</v>
      </c>
      <c r="B84" s="229">
        <v>7442.7669999999998</v>
      </c>
      <c r="C84" s="230">
        <v>5965.8619999999992</v>
      </c>
      <c r="D84" s="230">
        <v>5592.2729999999992</v>
      </c>
      <c r="E84" s="230">
        <v>3015.5161130200008</v>
      </c>
      <c r="F84" s="230">
        <v>2050.0210739199997</v>
      </c>
      <c r="G84" s="230">
        <v>1980.9035376100003</v>
      </c>
      <c r="H84" s="230">
        <v>1958.0235524299999</v>
      </c>
      <c r="I84" s="230">
        <v>2000.6979897699998</v>
      </c>
      <c r="J84" s="230">
        <v>2356.8416115299992</v>
      </c>
      <c r="K84" s="230">
        <v>2609.6267552300005</v>
      </c>
      <c r="L84" s="230">
        <v>2738.1948858699998</v>
      </c>
      <c r="M84" s="230">
        <v>2444.2280446100003</v>
      </c>
      <c r="N84" s="230">
        <v>2402.056481879999</v>
      </c>
      <c r="O84" s="230">
        <v>2384.1786927099997</v>
      </c>
      <c r="P84" s="231">
        <v>2336.7513928499998</v>
      </c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218"/>
      <c r="AC84" s="218"/>
      <c r="AD84" s="218"/>
      <c r="AE84" s="218"/>
      <c r="AF84" s="218"/>
    </row>
    <row r="85" spans="1:32" s="223" customFormat="1" ht="15" customHeight="1">
      <c r="A85" s="249" t="s">
        <v>294</v>
      </c>
      <c r="B85" s="229">
        <v>6904.1040000000003</v>
      </c>
      <c r="C85" s="230">
        <v>5014.3209999999999</v>
      </c>
      <c r="D85" s="230">
        <v>4745.3119999999999</v>
      </c>
      <c r="E85" s="230">
        <v>2939.1076783800008</v>
      </c>
      <c r="F85" s="230">
        <v>1972.3196109999997</v>
      </c>
      <c r="G85" s="230">
        <v>1899.5630305800003</v>
      </c>
      <c r="H85" s="230">
        <v>1865.8838065799998</v>
      </c>
      <c r="I85" s="230">
        <v>1787.9239416699997</v>
      </c>
      <c r="J85" s="230">
        <v>2253.1668764899996</v>
      </c>
      <c r="K85" s="230">
        <v>2514.0091969000009</v>
      </c>
      <c r="L85" s="230">
        <v>2627.7774021199998</v>
      </c>
      <c r="M85" s="230">
        <v>2319.6914048600006</v>
      </c>
      <c r="N85" s="230">
        <v>2270.665381809999</v>
      </c>
      <c r="O85" s="230">
        <v>2218.6207626099999</v>
      </c>
      <c r="P85" s="231">
        <v>2155.77807351</v>
      </c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218"/>
      <c r="AC85" s="218"/>
      <c r="AD85" s="218"/>
      <c r="AE85" s="218"/>
      <c r="AF85" s="218"/>
    </row>
    <row r="86" spans="1:32" s="223" customFormat="1" ht="15" customHeight="1">
      <c r="A86" s="249" t="s">
        <v>296</v>
      </c>
      <c r="B86" s="229">
        <v>2.0249999999999999</v>
      </c>
      <c r="C86" s="230">
        <v>2.0249999999999999</v>
      </c>
      <c r="D86" s="230">
        <v>2.0249999999999999</v>
      </c>
      <c r="E86" s="230">
        <v>2.0249999999999999</v>
      </c>
      <c r="F86" s="230">
        <v>2.0249999999999999</v>
      </c>
      <c r="G86" s="230">
        <v>2.0249999999999999</v>
      </c>
      <c r="H86" s="230">
        <v>2.7</v>
      </c>
      <c r="I86" s="230">
        <v>2.7</v>
      </c>
      <c r="J86" s="230">
        <v>2.7</v>
      </c>
      <c r="K86" s="230">
        <v>2.7</v>
      </c>
      <c r="L86" s="230">
        <v>2.7</v>
      </c>
      <c r="M86" s="230">
        <v>2.7</v>
      </c>
      <c r="N86" s="230">
        <v>2.7</v>
      </c>
      <c r="O86" s="230">
        <v>2.7</v>
      </c>
      <c r="P86" s="231">
        <v>2.7</v>
      </c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218"/>
      <c r="AC86" s="218"/>
      <c r="AD86" s="218"/>
      <c r="AE86" s="218"/>
      <c r="AF86" s="218"/>
    </row>
    <row r="87" spans="1:32" s="254" customFormat="1" ht="15" customHeight="1">
      <c r="A87" s="249" t="s">
        <v>297</v>
      </c>
      <c r="B87" s="229">
        <v>536.63800000000003</v>
      </c>
      <c r="C87" s="230">
        <v>949.51599999999996</v>
      </c>
      <c r="D87" s="230">
        <v>844.93600000000004</v>
      </c>
      <c r="E87" s="230">
        <v>74.383434640000004</v>
      </c>
      <c r="F87" s="230">
        <v>75.676462919999992</v>
      </c>
      <c r="G87" s="230">
        <v>79.315507029999992</v>
      </c>
      <c r="H87" s="230">
        <v>89.439745849999994</v>
      </c>
      <c r="I87" s="230">
        <v>210.0740481</v>
      </c>
      <c r="J87" s="230">
        <v>100.97473504</v>
      </c>
      <c r="K87" s="230">
        <v>92.917558329999991</v>
      </c>
      <c r="L87" s="230">
        <v>107.71748375</v>
      </c>
      <c r="M87" s="230">
        <v>121.83663975</v>
      </c>
      <c r="N87" s="230">
        <v>128.69110007</v>
      </c>
      <c r="O87" s="230">
        <v>162.85793010000003</v>
      </c>
      <c r="P87" s="231">
        <v>178.27331934000003</v>
      </c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218"/>
      <c r="AC87" s="218"/>
      <c r="AD87" s="218"/>
      <c r="AE87" s="218"/>
      <c r="AF87" s="218"/>
    </row>
    <row r="88" spans="1:32" s="223" customFormat="1" ht="15" customHeight="1">
      <c r="A88" s="250" t="s">
        <v>298</v>
      </c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1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218"/>
      <c r="AC88" s="218"/>
      <c r="AD88" s="218"/>
      <c r="AE88" s="218"/>
      <c r="AF88" s="218"/>
    </row>
    <row r="89" spans="1:32" s="223" customFormat="1" ht="15" customHeight="1">
      <c r="A89" s="251" t="s">
        <v>320</v>
      </c>
      <c r="B89" s="229">
        <v>5501463.7240000004</v>
      </c>
      <c r="C89" s="230">
        <v>6823806.1000000006</v>
      </c>
      <c r="D89" s="230">
        <v>7562639.0550000006</v>
      </c>
      <c r="E89" s="230">
        <v>10869024.939423218</v>
      </c>
      <c r="F89" s="230">
        <v>10928096.452564463</v>
      </c>
      <c r="G89" s="230">
        <v>11196277.129082289</v>
      </c>
      <c r="H89" s="230">
        <v>11308859.813965229</v>
      </c>
      <c r="I89" s="230">
        <v>11487992.878588598</v>
      </c>
      <c r="J89" s="230">
        <v>11735444.024998149</v>
      </c>
      <c r="K89" s="230">
        <v>12106694.368493613</v>
      </c>
      <c r="L89" s="230">
        <v>12533282.253893018</v>
      </c>
      <c r="M89" s="230">
        <v>12902534.800993526</v>
      </c>
      <c r="N89" s="230">
        <v>13217487.631339308</v>
      </c>
      <c r="O89" s="230">
        <v>13543323.923418852</v>
      </c>
      <c r="P89" s="231">
        <v>14073621.864429494</v>
      </c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218"/>
      <c r="AC89" s="218"/>
      <c r="AD89" s="218"/>
      <c r="AE89" s="218"/>
      <c r="AF89" s="218"/>
    </row>
    <row r="90" spans="1:32" s="223" customFormat="1" ht="15" customHeight="1">
      <c r="A90" s="249" t="s">
        <v>293</v>
      </c>
      <c r="B90" s="229" t="s">
        <v>209</v>
      </c>
      <c r="C90" s="230" t="s">
        <v>209</v>
      </c>
      <c r="D90" s="230" t="s">
        <v>209</v>
      </c>
      <c r="E90" s="230" t="s">
        <v>209</v>
      </c>
      <c r="F90" s="230" t="s">
        <v>209</v>
      </c>
      <c r="G90" s="230" t="s">
        <v>209</v>
      </c>
      <c r="H90" s="230" t="s">
        <v>209</v>
      </c>
      <c r="I90" s="230" t="s">
        <v>209</v>
      </c>
      <c r="J90" s="230" t="s">
        <v>209</v>
      </c>
      <c r="K90" s="230" t="s">
        <v>209</v>
      </c>
      <c r="L90" s="230" t="s">
        <v>209</v>
      </c>
      <c r="M90" s="230" t="s">
        <v>209</v>
      </c>
      <c r="N90" s="230" t="s">
        <v>209</v>
      </c>
      <c r="O90" s="230" t="s">
        <v>209</v>
      </c>
      <c r="P90" s="231" t="s">
        <v>209</v>
      </c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218"/>
      <c r="AC90" s="218"/>
      <c r="AD90" s="218"/>
      <c r="AE90" s="218"/>
      <c r="AF90" s="218"/>
    </row>
    <row r="91" spans="1:32" s="223" customFormat="1" ht="15" customHeight="1">
      <c r="A91" s="249" t="s">
        <v>294</v>
      </c>
      <c r="B91" s="229">
        <v>5442035.9280000003</v>
      </c>
      <c r="C91" s="230">
        <v>6767784.6100000003</v>
      </c>
      <c r="D91" s="230">
        <v>7494376.3700000001</v>
      </c>
      <c r="E91" s="230">
        <v>10795904.270196209</v>
      </c>
      <c r="F91" s="230">
        <v>10844367.222941393</v>
      </c>
      <c r="G91" s="230">
        <v>11083083.488855738</v>
      </c>
      <c r="H91" s="230">
        <v>11220570.1875891</v>
      </c>
      <c r="I91" s="230">
        <v>11147142.934441369</v>
      </c>
      <c r="J91" s="230">
        <v>11634461.793603359</v>
      </c>
      <c r="K91" s="230">
        <v>12010153.769813932</v>
      </c>
      <c r="L91" s="230">
        <v>12426203.130421858</v>
      </c>
      <c r="M91" s="230">
        <v>12788206.268116087</v>
      </c>
      <c r="N91" s="230">
        <v>13102524.242603648</v>
      </c>
      <c r="O91" s="230">
        <v>13425027.87064206</v>
      </c>
      <c r="P91" s="231">
        <v>13936932.698845655</v>
      </c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218"/>
      <c r="AC91" s="218"/>
      <c r="AD91" s="218"/>
      <c r="AE91" s="218"/>
      <c r="AF91" s="218"/>
    </row>
    <row r="92" spans="1:32" s="223" customFormat="1" ht="15" customHeight="1">
      <c r="A92" s="249" t="s">
        <v>295</v>
      </c>
      <c r="B92" s="229">
        <v>163.17699999999999</v>
      </c>
      <c r="C92" s="230">
        <v>203.517</v>
      </c>
      <c r="D92" s="230">
        <v>204.899</v>
      </c>
      <c r="E92" s="230">
        <v>530.37733048999996</v>
      </c>
      <c r="F92" s="230">
        <v>575.65259146999995</v>
      </c>
      <c r="G92" s="230">
        <v>198.96570822000001</v>
      </c>
      <c r="H92" s="230">
        <v>308.08159122000001</v>
      </c>
      <c r="I92" s="230">
        <v>49.397123619999995</v>
      </c>
      <c r="J92" s="230">
        <v>196.70444716</v>
      </c>
      <c r="K92" s="230">
        <v>6.8345321399999994</v>
      </c>
      <c r="L92" s="230" t="s">
        <v>209</v>
      </c>
      <c r="M92" s="230" t="s">
        <v>209</v>
      </c>
      <c r="N92" s="230" t="s">
        <v>209</v>
      </c>
      <c r="O92" s="230">
        <v>19.463052030000004</v>
      </c>
      <c r="P92" s="231" t="s">
        <v>209</v>
      </c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218"/>
      <c r="AC92" s="218"/>
      <c r="AD92" s="218"/>
      <c r="AE92" s="218"/>
      <c r="AF92" s="218"/>
    </row>
    <row r="93" spans="1:32" s="223" customFormat="1" ht="15" customHeight="1">
      <c r="A93" s="249" t="s">
        <v>297</v>
      </c>
      <c r="B93" s="229">
        <v>59264.618999999999</v>
      </c>
      <c r="C93" s="230">
        <v>55817.972999999998</v>
      </c>
      <c r="D93" s="230">
        <v>68057.785999999993</v>
      </c>
      <c r="E93" s="230">
        <v>72590.291896520008</v>
      </c>
      <c r="F93" s="230">
        <v>83153.577031599998</v>
      </c>
      <c r="G93" s="230">
        <v>112994.67451833002</v>
      </c>
      <c r="H93" s="230">
        <v>87981.544784910002</v>
      </c>
      <c r="I93" s="230">
        <v>340800.54702360992</v>
      </c>
      <c r="J93" s="230">
        <v>100785.52694763</v>
      </c>
      <c r="K93" s="230">
        <v>96533.764147540016</v>
      </c>
      <c r="L93" s="230">
        <v>107079.12347116</v>
      </c>
      <c r="M93" s="230">
        <v>114328.53287744</v>
      </c>
      <c r="N93" s="230">
        <v>114963.38873566</v>
      </c>
      <c r="O93" s="230">
        <v>118276.58972475999</v>
      </c>
      <c r="P93" s="231">
        <v>136689.16558383999</v>
      </c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218"/>
      <c r="AC93" s="218"/>
      <c r="AD93" s="218"/>
      <c r="AE93" s="218"/>
      <c r="AF93" s="218"/>
    </row>
    <row r="94" spans="1:32" s="223" customFormat="1" ht="15" customHeight="1">
      <c r="A94" s="250" t="s">
        <v>298</v>
      </c>
      <c r="B94" s="229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1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218"/>
      <c r="AC94" s="218"/>
      <c r="AD94" s="218"/>
      <c r="AE94" s="218"/>
      <c r="AF94" s="218"/>
    </row>
    <row r="95" spans="1:32" s="223" customFormat="1" ht="15" customHeight="1">
      <c r="A95" s="251" t="s">
        <v>321</v>
      </c>
      <c r="B95" s="229">
        <v>-4390534.4010000005</v>
      </c>
      <c r="C95" s="230">
        <v>-5414400.9040000001</v>
      </c>
      <c r="D95" s="230">
        <v>-6210867.5779999997</v>
      </c>
      <c r="E95" s="230">
        <v>-6431128.5724409316</v>
      </c>
      <c r="F95" s="230">
        <v>-6561344.2042355388</v>
      </c>
      <c r="G95" s="230">
        <v>-6691730.1599250296</v>
      </c>
      <c r="H95" s="230">
        <v>-6742842.0680040987</v>
      </c>
      <c r="I95" s="230">
        <v>-6781176.3760334905</v>
      </c>
      <c r="J95" s="230">
        <v>-6924824.9908428406</v>
      </c>
      <c r="K95" s="230">
        <v>-6789380.4757290995</v>
      </c>
      <c r="L95" s="230">
        <v>-7222506.1692134095</v>
      </c>
      <c r="M95" s="230">
        <v>-7305567.6733986111</v>
      </c>
      <c r="N95" s="230">
        <v>-7368562.9161880398</v>
      </c>
      <c r="O95" s="230">
        <v>-7497118.3226781199</v>
      </c>
      <c r="P95" s="231">
        <v>-7700453.3947465885</v>
      </c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218"/>
      <c r="AC95" s="218"/>
      <c r="AD95" s="218"/>
      <c r="AE95" s="218"/>
      <c r="AF95" s="218"/>
    </row>
    <row r="96" spans="1:32" ht="15" customHeight="1">
      <c r="A96" s="249" t="s">
        <v>322</v>
      </c>
      <c r="B96" s="229">
        <v>143975.62599999999</v>
      </c>
      <c r="C96" s="230">
        <v>128424.371</v>
      </c>
      <c r="D96" s="230">
        <v>126823.414</v>
      </c>
      <c r="E96" s="230">
        <v>98964.421218480027</v>
      </c>
      <c r="F96" s="230">
        <v>106635.32013872001</v>
      </c>
      <c r="G96" s="230">
        <v>110617.64605457001</v>
      </c>
      <c r="H96" s="230">
        <v>106557.13882687001</v>
      </c>
      <c r="I96" s="230">
        <v>154948.10227599999</v>
      </c>
      <c r="J96" s="230">
        <v>111650.36321239</v>
      </c>
      <c r="K96" s="230">
        <v>115652.47840024</v>
      </c>
      <c r="L96" s="230">
        <v>117992.06057866001</v>
      </c>
      <c r="M96" s="230">
        <v>105809.05000865001</v>
      </c>
      <c r="N96" s="230">
        <v>111728.19786460001</v>
      </c>
      <c r="O96" s="230">
        <v>111552.31138763002</v>
      </c>
      <c r="P96" s="231">
        <v>126354.86867663002</v>
      </c>
    </row>
    <row r="97" spans="1:32" ht="15" customHeight="1">
      <c r="A97" s="249" t="s">
        <v>323</v>
      </c>
      <c r="B97" s="229">
        <v>715839.55799999996</v>
      </c>
      <c r="C97" s="230">
        <v>782908.90599999996</v>
      </c>
      <c r="D97" s="230">
        <v>799538.05500000005</v>
      </c>
      <c r="E97" s="230">
        <v>796805.38465659996</v>
      </c>
      <c r="F97" s="230">
        <v>791392.76649746986</v>
      </c>
      <c r="G97" s="230">
        <v>796591.57380975992</v>
      </c>
      <c r="H97" s="230">
        <v>787791.66694619961</v>
      </c>
      <c r="I97" s="230">
        <v>785208.7549755997</v>
      </c>
      <c r="J97" s="230">
        <v>786281.95327374991</v>
      </c>
      <c r="K97" s="230">
        <v>792030.31889629015</v>
      </c>
      <c r="L97" s="230">
        <v>790743.54939338006</v>
      </c>
      <c r="M97" s="230">
        <v>795788.48416752997</v>
      </c>
      <c r="N97" s="230">
        <v>787687.60958654981</v>
      </c>
      <c r="O97" s="230">
        <v>783367.28190893983</v>
      </c>
      <c r="P97" s="231">
        <v>810898.74411662016</v>
      </c>
    </row>
    <row r="98" spans="1:32" s="223" customFormat="1" ht="15" customHeight="1">
      <c r="A98" s="249" t="s">
        <v>324</v>
      </c>
      <c r="B98" s="229">
        <v>315235.21000000002</v>
      </c>
      <c r="C98" s="230">
        <v>534521.07999999996</v>
      </c>
      <c r="D98" s="230">
        <v>1123675.5460000001</v>
      </c>
      <c r="E98" s="230">
        <v>1238333.7455246202</v>
      </c>
      <c r="F98" s="230">
        <v>1271234.72513804</v>
      </c>
      <c r="G98" s="230">
        <v>1274432.1436959202</v>
      </c>
      <c r="H98" s="230">
        <v>1313113.5578758798</v>
      </c>
      <c r="I98" s="230">
        <v>1366676.7604654501</v>
      </c>
      <c r="J98" s="230">
        <v>1433401.7603447502</v>
      </c>
      <c r="K98" s="230">
        <v>1415266.1943923698</v>
      </c>
      <c r="L98" s="230">
        <v>1486751.3284012901</v>
      </c>
      <c r="M98" s="230">
        <v>1424887.08985603</v>
      </c>
      <c r="N98" s="230">
        <v>1496987.66212951</v>
      </c>
      <c r="O98" s="230">
        <v>1491210.6752571198</v>
      </c>
      <c r="P98" s="231">
        <v>1510402.6251532601</v>
      </c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218"/>
      <c r="AC98" s="218"/>
      <c r="AD98" s="218"/>
      <c r="AE98" s="218"/>
      <c r="AF98" s="218"/>
    </row>
    <row r="99" spans="1:32" s="223" customFormat="1" ht="15" customHeight="1">
      <c r="A99" s="249" t="s">
        <v>325</v>
      </c>
      <c r="B99" s="229">
        <v>4935114.375</v>
      </c>
      <c r="C99" s="230">
        <v>5791213.1009999998</v>
      </c>
      <c r="D99" s="230">
        <v>6013553.5010000002</v>
      </c>
      <c r="E99" s="230">
        <v>6088564.6327913916</v>
      </c>
      <c r="F99" s="230">
        <v>6188137.5657336889</v>
      </c>
      <c r="G99" s="230">
        <v>6324507.2360934392</v>
      </c>
      <c r="H99" s="230">
        <v>6324077.3159012888</v>
      </c>
      <c r="I99" s="230">
        <v>6354656.4728196403</v>
      </c>
      <c r="J99" s="230">
        <v>6389355.5469842302</v>
      </c>
      <c r="K99" s="230">
        <v>6281797.07863326</v>
      </c>
      <c r="L99" s="230">
        <v>6644490.4507841598</v>
      </c>
      <c r="M99" s="230">
        <v>6782278.1177187609</v>
      </c>
      <c r="N99" s="230">
        <v>6770991.06150968</v>
      </c>
      <c r="O99" s="230">
        <v>6900827.2407175703</v>
      </c>
      <c r="P99" s="231">
        <v>7127304.3823865792</v>
      </c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218"/>
      <c r="AC99" s="218"/>
      <c r="AD99" s="218"/>
      <c r="AE99" s="218"/>
      <c r="AF99" s="218"/>
    </row>
    <row r="100" spans="1:32" s="223" customFormat="1" ht="15" customHeight="1">
      <c r="A100" s="250" t="s">
        <v>298</v>
      </c>
      <c r="B100" s="252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218"/>
      <c r="AC100" s="218"/>
      <c r="AD100" s="218"/>
      <c r="AE100" s="218"/>
      <c r="AF100" s="218"/>
    </row>
    <row r="101" spans="1:32" s="223" customFormat="1" ht="15" customHeight="1">
      <c r="A101" s="261" t="s">
        <v>326</v>
      </c>
      <c r="B101" s="225">
        <v>20245613.693999998</v>
      </c>
      <c r="C101" s="226">
        <v>21014413.100999996</v>
      </c>
      <c r="D101" s="226">
        <v>23591742.701000001</v>
      </c>
      <c r="E101" s="226">
        <v>30043311.599838432</v>
      </c>
      <c r="F101" s="226">
        <v>29371332.850829739</v>
      </c>
      <c r="G101" s="226">
        <v>30333958.726299368</v>
      </c>
      <c r="H101" s="226">
        <v>29119856.326545827</v>
      </c>
      <c r="I101" s="226">
        <v>28407016.53367706</v>
      </c>
      <c r="J101" s="226">
        <v>27724192.674894188</v>
      </c>
      <c r="K101" s="226">
        <v>29473862.13835844</v>
      </c>
      <c r="L101" s="226">
        <v>30286460.227303036</v>
      </c>
      <c r="M101" s="226">
        <v>31116892.078810412</v>
      </c>
      <c r="N101" s="226">
        <v>32015694.588302441</v>
      </c>
      <c r="O101" s="226">
        <v>32558316.54162227</v>
      </c>
      <c r="P101" s="227">
        <v>32587235.284887046</v>
      </c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218"/>
      <c r="AC101" s="218"/>
      <c r="AD101" s="218"/>
      <c r="AE101" s="218"/>
      <c r="AF101" s="218"/>
    </row>
    <row r="102" spans="1:32" s="223" customFormat="1" ht="15" customHeight="1">
      <c r="A102" s="251" t="s">
        <v>291</v>
      </c>
      <c r="B102" s="229">
        <v>5214096.9700000007</v>
      </c>
      <c r="C102" s="230">
        <v>5517237.0200000005</v>
      </c>
      <c r="D102" s="230">
        <v>6042907.5240000002</v>
      </c>
      <c r="E102" s="230">
        <v>7786367.5444489606</v>
      </c>
      <c r="F102" s="230">
        <v>7718825.0099564604</v>
      </c>
      <c r="G102" s="230">
        <v>8482961.6077470109</v>
      </c>
      <c r="H102" s="230">
        <v>8343432.6962257903</v>
      </c>
      <c r="I102" s="230">
        <v>7591554.3864537114</v>
      </c>
      <c r="J102" s="230">
        <v>7137627.0827121483</v>
      </c>
      <c r="K102" s="230">
        <v>7716044.2981889304</v>
      </c>
      <c r="L102" s="230">
        <v>7930723.6650474202</v>
      </c>
      <c r="M102" s="230">
        <v>8001692.9508080287</v>
      </c>
      <c r="N102" s="230">
        <v>7986210.0974670211</v>
      </c>
      <c r="O102" s="230">
        <v>8419213.4877380095</v>
      </c>
      <c r="P102" s="231">
        <v>8092111.9751152908</v>
      </c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218"/>
      <c r="AC102" s="218"/>
      <c r="AD102" s="218"/>
      <c r="AE102" s="218"/>
      <c r="AF102" s="218"/>
    </row>
    <row r="103" spans="1:32" s="223" customFormat="1" ht="15" customHeight="1">
      <c r="A103" s="249" t="s">
        <v>327</v>
      </c>
      <c r="B103" s="229">
        <v>6.79</v>
      </c>
      <c r="C103" s="230">
        <v>1.8109999999999999</v>
      </c>
      <c r="D103" s="230">
        <v>0.89800000000000002</v>
      </c>
      <c r="E103" s="230">
        <v>0.86858497000000001</v>
      </c>
      <c r="F103" s="230">
        <v>1.2202033399999999</v>
      </c>
      <c r="G103" s="230">
        <v>0.96771805000000011</v>
      </c>
      <c r="H103" s="230">
        <v>0.9523604200000001</v>
      </c>
      <c r="I103" s="230">
        <v>1.0561627200000001</v>
      </c>
      <c r="J103" s="230">
        <v>0.81708748999999992</v>
      </c>
      <c r="K103" s="230">
        <v>0.90111491999999993</v>
      </c>
      <c r="L103" s="230">
        <v>1.1013096600000001</v>
      </c>
      <c r="M103" s="230">
        <v>0.88527115000000001</v>
      </c>
      <c r="N103" s="230">
        <v>0.80440893000000002</v>
      </c>
      <c r="O103" s="230">
        <v>0.80200676999999998</v>
      </c>
      <c r="P103" s="231">
        <v>0.83643469000000004</v>
      </c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218"/>
      <c r="AC103" s="218"/>
      <c r="AD103" s="218"/>
      <c r="AE103" s="218"/>
      <c r="AF103" s="218"/>
    </row>
    <row r="104" spans="1:32" s="223" customFormat="1" ht="15" customHeight="1">
      <c r="A104" s="249" t="s">
        <v>328</v>
      </c>
      <c r="B104" s="229">
        <v>286.69900000000001</v>
      </c>
      <c r="C104" s="230">
        <v>298.375</v>
      </c>
      <c r="D104" s="230">
        <v>1105.4449999999999</v>
      </c>
      <c r="E104" s="230">
        <v>886.03896355999996</v>
      </c>
      <c r="F104" s="230">
        <v>1559.50466405</v>
      </c>
      <c r="G104" s="230">
        <v>1799.6132982699999</v>
      </c>
      <c r="H104" s="230">
        <v>1262.3706977300001</v>
      </c>
      <c r="I104" s="230">
        <v>1418.6952777700001</v>
      </c>
      <c r="J104" s="230">
        <v>1640.49217258</v>
      </c>
      <c r="K104" s="230">
        <v>1753.8427083900001</v>
      </c>
      <c r="L104" s="230">
        <v>1646.57226726</v>
      </c>
      <c r="M104" s="230">
        <v>1798.9301024000001</v>
      </c>
      <c r="N104" s="230">
        <v>1388.7200807000002</v>
      </c>
      <c r="O104" s="230">
        <v>1160.5472687200001</v>
      </c>
      <c r="P104" s="231">
        <v>826.50926557000003</v>
      </c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218"/>
      <c r="AC104" s="218"/>
      <c r="AD104" s="218"/>
      <c r="AE104" s="218"/>
      <c r="AF104" s="218"/>
    </row>
    <row r="105" spans="1:32" s="223" customFormat="1" ht="15" customHeight="1">
      <c r="A105" s="249" t="s">
        <v>329</v>
      </c>
      <c r="B105" s="229">
        <v>330277.22499999998</v>
      </c>
      <c r="C105" s="230">
        <v>246544.74299999999</v>
      </c>
      <c r="D105" s="230">
        <v>327685.60499999998</v>
      </c>
      <c r="E105" s="230">
        <v>543070.43431040004</v>
      </c>
      <c r="F105" s="230">
        <v>538203.03900203004</v>
      </c>
      <c r="G105" s="230">
        <v>607149.76011815004</v>
      </c>
      <c r="H105" s="230">
        <v>629734.45463339996</v>
      </c>
      <c r="I105" s="230">
        <v>498879.57214452</v>
      </c>
      <c r="J105" s="230">
        <v>442619.03217210999</v>
      </c>
      <c r="K105" s="230">
        <v>407722.25504651997</v>
      </c>
      <c r="L105" s="230">
        <v>387340.54535662994</v>
      </c>
      <c r="M105" s="230">
        <v>424420.99407252</v>
      </c>
      <c r="N105" s="230">
        <v>470662.01974278997</v>
      </c>
      <c r="O105" s="230">
        <v>573738.57410186005</v>
      </c>
      <c r="P105" s="231">
        <v>556038.19970670005</v>
      </c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218"/>
      <c r="AC105" s="218"/>
      <c r="AD105" s="218"/>
      <c r="AE105" s="218"/>
      <c r="AF105" s="218"/>
    </row>
    <row r="106" spans="1:32" s="223" customFormat="1" ht="15" customHeight="1">
      <c r="A106" s="249" t="s">
        <v>330</v>
      </c>
      <c r="B106" s="229">
        <v>497895.90600000002</v>
      </c>
      <c r="C106" s="230">
        <v>566964.13600000006</v>
      </c>
      <c r="D106" s="230">
        <v>602073.39899999998</v>
      </c>
      <c r="E106" s="230">
        <v>572608.88060002995</v>
      </c>
      <c r="F106" s="230">
        <v>750674.80292088003</v>
      </c>
      <c r="G106" s="230">
        <v>820242.06741968985</v>
      </c>
      <c r="H106" s="230">
        <v>756472.94209926995</v>
      </c>
      <c r="I106" s="230">
        <v>753945.87569255999</v>
      </c>
      <c r="J106" s="230">
        <v>786075.50773943996</v>
      </c>
      <c r="K106" s="230">
        <v>832915.27474470995</v>
      </c>
      <c r="L106" s="230">
        <v>846515.40638603014</v>
      </c>
      <c r="M106" s="230">
        <v>891042.36610524997</v>
      </c>
      <c r="N106" s="230">
        <v>800760.31332124991</v>
      </c>
      <c r="O106" s="230">
        <v>869565.00278169988</v>
      </c>
      <c r="P106" s="231">
        <v>877247.71739988995</v>
      </c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218"/>
      <c r="AC106" s="218"/>
      <c r="AD106" s="218"/>
      <c r="AE106" s="218"/>
      <c r="AF106" s="218"/>
    </row>
    <row r="107" spans="1:32" s="223" customFormat="1" ht="15" customHeight="1">
      <c r="A107" s="249" t="s">
        <v>331</v>
      </c>
      <c r="B107" s="229">
        <v>3248632.0380000002</v>
      </c>
      <c r="C107" s="230">
        <v>3387347.1529999999</v>
      </c>
      <c r="D107" s="230">
        <v>3443440.6460000002</v>
      </c>
      <c r="E107" s="230">
        <v>4276021.03122814</v>
      </c>
      <c r="F107" s="230">
        <v>4260843.7012614002</v>
      </c>
      <c r="G107" s="230">
        <v>4737686.3407865614</v>
      </c>
      <c r="H107" s="230">
        <v>4619218.96317608</v>
      </c>
      <c r="I107" s="230">
        <v>4232243.9883494209</v>
      </c>
      <c r="J107" s="230">
        <v>3869931.9519249094</v>
      </c>
      <c r="K107" s="230">
        <v>4258643.8519826205</v>
      </c>
      <c r="L107" s="230">
        <v>4573667.5951091303</v>
      </c>
      <c r="M107" s="230">
        <v>4559221.7358416095</v>
      </c>
      <c r="N107" s="230">
        <v>4588691.1097302409</v>
      </c>
      <c r="O107" s="230">
        <v>4889836.91986652</v>
      </c>
      <c r="P107" s="231">
        <v>4571325.9129157504</v>
      </c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218"/>
      <c r="AC107" s="218"/>
      <c r="AD107" s="218"/>
      <c r="AE107" s="218"/>
      <c r="AF107" s="218"/>
    </row>
    <row r="108" spans="1:32" s="223" customFormat="1" ht="15" customHeight="1">
      <c r="A108" s="249" t="s">
        <v>332</v>
      </c>
      <c r="B108" s="229">
        <v>119719.26700000001</v>
      </c>
      <c r="C108" s="230">
        <v>110570.747</v>
      </c>
      <c r="D108" s="230">
        <v>228683.48199999999</v>
      </c>
      <c r="E108" s="230">
        <v>116056.39097214001</v>
      </c>
      <c r="F108" s="230">
        <v>187479.39386549997</v>
      </c>
      <c r="G108" s="230">
        <v>179555.64778143002</v>
      </c>
      <c r="H108" s="230">
        <v>214669.15010641998</v>
      </c>
      <c r="I108" s="230">
        <v>176626.46279798</v>
      </c>
      <c r="J108" s="230">
        <v>162892.69621438003</v>
      </c>
      <c r="K108" s="230">
        <v>175262.82742175</v>
      </c>
      <c r="L108" s="230">
        <v>143241.47212962003</v>
      </c>
      <c r="M108" s="230">
        <v>178855.44487141</v>
      </c>
      <c r="N108" s="230">
        <v>162339.96121357</v>
      </c>
      <c r="O108" s="230">
        <v>127544.13707707</v>
      </c>
      <c r="P108" s="231">
        <v>134179.95910311001</v>
      </c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218"/>
      <c r="AC108" s="218"/>
      <c r="AD108" s="218"/>
      <c r="AE108" s="218"/>
      <c r="AF108" s="218"/>
    </row>
    <row r="109" spans="1:32" s="223" customFormat="1" ht="15" customHeight="1">
      <c r="A109" s="249" t="s">
        <v>333</v>
      </c>
      <c r="B109" s="229">
        <v>1017279.045</v>
      </c>
      <c r="C109" s="230">
        <v>1205510.0549999999</v>
      </c>
      <c r="D109" s="230">
        <v>1439918.0490000001</v>
      </c>
      <c r="E109" s="230">
        <v>2277723.8997897198</v>
      </c>
      <c r="F109" s="230">
        <v>1980063.3480392601</v>
      </c>
      <c r="G109" s="230">
        <v>2136527.2106248601</v>
      </c>
      <c r="H109" s="230">
        <v>2122073.86315247</v>
      </c>
      <c r="I109" s="230">
        <v>1928438.7360287402</v>
      </c>
      <c r="J109" s="230">
        <v>1874466.5854012398</v>
      </c>
      <c r="K109" s="230">
        <v>2039745.3451700197</v>
      </c>
      <c r="L109" s="230">
        <v>1978310.9724890899</v>
      </c>
      <c r="M109" s="230">
        <v>1946352.5945436899</v>
      </c>
      <c r="N109" s="230">
        <v>1962367.1689695399</v>
      </c>
      <c r="O109" s="230">
        <v>1957367.5046353701</v>
      </c>
      <c r="P109" s="231">
        <v>1952492.8402895799</v>
      </c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218"/>
      <c r="AC109" s="218"/>
      <c r="AD109" s="218"/>
      <c r="AE109" s="218"/>
      <c r="AF109" s="218"/>
    </row>
    <row r="110" spans="1:32" s="223" customFormat="1" ht="15" customHeight="1">
      <c r="A110" s="262"/>
      <c r="B110" s="263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218"/>
      <c r="AC110" s="218"/>
      <c r="AD110" s="218"/>
      <c r="AE110" s="218"/>
      <c r="AF110" s="218"/>
    </row>
    <row r="111" spans="1:32" s="223" customFormat="1" ht="15" customHeight="1"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218"/>
      <c r="AC111" s="218"/>
      <c r="AD111" s="218"/>
      <c r="AE111" s="218"/>
      <c r="AF111" s="218"/>
    </row>
    <row r="112" spans="1:32" s="254" customFormat="1" ht="20.25" customHeight="1">
      <c r="A112" s="245" t="s">
        <v>292</v>
      </c>
      <c r="B112" s="246">
        <v>11457293.933</v>
      </c>
      <c r="C112" s="247">
        <v>12041811.52</v>
      </c>
      <c r="D112" s="247">
        <v>14351379.013</v>
      </c>
      <c r="E112" s="247">
        <v>17425494.847348422</v>
      </c>
      <c r="F112" s="247">
        <v>17064698.856373928</v>
      </c>
      <c r="G112" s="247">
        <v>17310556.676977579</v>
      </c>
      <c r="H112" s="247">
        <v>16659086.064871049</v>
      </c>
      <c r="I112" s="247">
        <v>16697983.11759584</v>
      </c>
      <c r="J112" s="247">
        <v>16340956.451729164</v>
      </c>
      <c r="K112" s="247">
        <v>17704182.92949627</v>
      </c>
      <c r="L112" s="247">
        <v>18624307.430606499</v>
      </c>
      <c r="M112" s="247">
        <v>18959638.042307474</v>
      </c>
      <c r="N112" s="247">
        <v>19803890.056230713</v>
      </c>
      <c r="O112" s="247">
        <v>20032294.042664818</v>
      </c>
      <c r="P112" s="248">
        <v>19971035.093824647</v>
      </c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218"/>
      <c r="AC112" s="218"/>
      <c r="AD112" s="218"/>
      <c r="AE112" s="218"/>
      <c r="AF112" s="218"/>
    </row>
    <row r="113" spans="1:32" s="223" customFormat="1" ht="15" customHeight="1">
      <c r="A113" s="249" t="s">
        <v>327</v>
      </c>
      <c r="B113" s="252" t="s">
        <v>209</v>
      </c>
      <c r="C113" s="230" t="s">
        <v>209</v>
      </c>
      <c r="D113" s="230" t="s">
        <v>209</v>
      </c>
      <c r="E113" s="230">
        <v>-5.7162999999127353E-4</v>
      </c>
      <c r="F113" s="230">
        <v>3.1011000000580682E-4</v>
      </c>
      <c r="G113" s="230">
        <v>700</v>
      </c>
      <c r="H113" s="230" t="s">
        <v>209</v>
      </c>
      <c r="I113" s="230">
        <v>21.80503580000001</v>
      </c>
      <c r="J113" s="230" t="s">
        <v>209</v>
      </c>
      <c r="K113" s="230" t="s">
        <v>209</v>
      </c>
      <c r="L113" s="230" t="s">
        <v>209</v>
      </c>
      <c r="M113" s="230">
        <v>2452.8966219999998</v>
      </c>
      <c r="N113" s="230" t="s">
        <v>209</v>
      </c>
      <c r="O113" s="230" t="s">
        <v>209</v>
      </c>
      <c r="P113" s="231" t="s">
        <v>209</v>
      </c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218"/>
      <c r="AC113" s="218"/>
      <c r="AD113" s="218"/>
      <c r="AE113" s="218"/>
      <c r="AF113" s="218"/>
    </row>
    <row r="114" spans="1:32" s="254" customFormat="1" ht="15" customHeight="1">
      <c r="A114" s="249" t="s">
        <v>328</v>
      </c>
      <c r="B114" s="229">
        <v>109.121</v>
      </c>
      <c r="C114" s="230" t="s">
        <v>209</v>
      </c>
      <c r="D114" s="230" t="s">
        <v>209</v>
      </c>
      <c r="E114" s="230">
        <v>28.051780820000001</v>
      </c>
      <c r="F114" s="230">
        <v>28.0230137</v>
      </c>
      <c r="G114" s="230" t="s">
        <v>209</v>
      </c>
      <c r="H114" s="230">
        <v>28.248547949999999</v>
      </c>
      <c r="I114" s="230">
        <v>28.23934247</v>
      </c>
      <c r="J114" s="230">
        <v>28.25775342</v>
      </c>
      <c r="K114" s="230">
        <v>286.69420547999999</v>
      </c>
      <c r="L114" s="230">
        <v>2408.6108215900003</v>
      </c>
      <c r="M114" s="230">
        <v>2882.1855177499997</v>
      </c>
      <c r="N114" s="230">
        <v>3262.8324459100004</v>
      </c>
      <c r="O114" s="230">
        <v>3559.1519561199998</v>
      </c>
      <c r="P114" s="231">
        <v>1462.6520647400002</v>
      </c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218"/>
      <c r="AC114" s="218"/>
      <c r="AD114" s="218"/>
      <c r="AE114" s="218"/>
      <c r="AF114" s="218"/>
    </row>
    <row r="115" spans="1:32" s="223" customFormat="1" ht="15" customHeight="1">
      <c r="A115" s="249" t="s">
        <v>329</v>
      </c>
      <c r="B115" s="229">
        <v>777689.69299999997</v>
      </c>
      <c r="C115" s="230">
        <v>778737.94900000002</v>
      </c>
      <c r="D115" s="230">
        <v>1124739.1089999999</v>
      </c>
      <c r="E115" s="230">
        <v>812749.90201958024</v>
      </c>
      <c r="F115" s="230">
        <v>725434.96303635987</v>
      </c>
      <c r="G115" s="230">
        <v>673157.8871148898</v>
      </c>
      <c r="H115" s="230">
        <v>636439.60580596991</v>
      </c>
      <c r="I115" s="230">
        <v>763992.39914952009</v>
      </c>
      <c r="J115" s="230">
        <v>741030.69565772987</v>
      </c>
      <c r="K115" s="230">
        <v>856648.38324418978</v>
      </c>
      <c r="L115" s="230">
        <v>899381.32096303999</v>
      </c>
      <c r="M115" s="230">
        <v>859946.50572668004</v>
      </c>
      <c r="N115" s="230">
        <v>914718.52496723016</v>
      </c>
      <c r="O115" s="230">
        <v>976856.06486000994</v>
      </c>
      <c r="P115" s="231">
        <v>872171.36650536011</v>
      </c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218"/>
      <c r="AC115" s="218"/>
      <c r="AD115" s="218"/>
      <c r="AE115" s="218"/>
      <c r="AF115" s="218"/>
    </row>
    <row r="116" spans="1:32" s="223" customFormat="1" ht="15" customHeight="1">
      <c r="A116" s="249" t="s">
        <v>330</v>
      </c>
      <c r="B116" s="229">
        <v>572942.223</v>
      </c>
      <c r="C116" s="230">
        <v>568177.402</v>
      </c>
      <c r="D116" s="230">
        <v>775538.26500000001</v>
      </c>
      <c r="E116" s="230">
        <v>821282.82007139991</v>
      </c>
      <c r="F116" s="230">
        <v>819150.58188157005</v>
      </c>
      <c r="G116" s="230">
        <v>699515.46011140989</v>
      </c>
      <c r="H116" s="230">
        <v>647744.85256115987</v>
      </c>
      <c r="I116" s="230">
        <v>886157.30167650001</v>
      </c>
      <c r="J116" s="230">
        <v>961412.81882461009</v>
      </c>
      <c r="K116" s="230">
        <v>999261.62399257009</v>
      </c>
      <c r="L116" s="230">
        <v>1243853.68906615</v>
      </c>
      <c r="M116" s="230">
        <v>1506075.6795459799</v>
      </c>
      <c r="N116" s="230">
        <v>1599688.7802433099</v>
      </c>
      <c r="O116" s="230">
        <v>1348408.3663297701</v>
      </c>
      <c r="P116" s="231">
        <v>1280450.5680587699</v>
      </c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218"/>
      <c r="AC116" s="218"/>
      <c r="AD116" s="218"/>
      <c r="AE116" s="218"/>
      <c r="AF116" s="218"/>
    </row>
    <row r="117" spans="1:32" s="223" customFormat="1" ht="15" customHeight="1">
      <c r="A117" s="249" t="s">
        <v>331</v>
      </c>
      <c r="B117" s="229">
        <v>2002734.43</v>
      </c>
      <c r="C117" s="230">
        <v>2181246.588</v>
      </c>
      <c r="D117" s="230">
        <v>2913628.49</v>
      </c>
      <c r="E117" s="230">
        <v>4235938.40454809</v>
      </c>
      <c r="F117" s="230">
        <v>3989764.9831378614</v>
      </c>
      <c r="G117" s="230">
        <v>3794389.0736680096</v>
      </c>
      <c r="H117" s="230">
        <v>3910585.9793233392</v>
      </c>
      <c r="I117" s="230">
        <v>3663800.17652197</v>
      </c>
      <c r="J117" s="230">
        <v>3376954.2414142806</v>
      </c>
      <c r="K117" s="230">
        <v>3840450.2151636006</v>
      </c>
      <c r="L117" s="230">
        <v>4199080.4098260207</v>
      </c>
      <c r="M117" s="230">
        <v>4268079.2135578897</v>
      </c>
      <c r="N117" s="230">
        <v>4646062.1201681606</v>
      </c>
      <c r="O117" s="230">
        <v>4865681.7209834512</v>
      </c>
      <c r="P117" s="231">
        <v>4484564.4981915699</v>
      </c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218"/>
      <c r="AC117" s="218"/>
      <c r="AD117" s="218"/>
      <c r="AE117" s="218"/>
      <c r="AF117" s="218"/>
    </row>
    <row r="118" spans="1:32" s="223" customFormat="1" ht="15" customHeight="1">
      <c r="A118" s="249" t="s">
        <v>332</v>
      </c>
      <c r="B118" s="229">
        <v>464342.11</v>
      </c>
      <c r="C118" s="230">
        <v>548299.82999999996</v>
      </c>
      <c r="D118" s="230">
        <v>560284.06199999992</v>
      </c>
      <c r="E118" s="230">
        <v>568295.25973954005</v>
      </c>
      <c r="F118" s="230">
        <v>586302.29083906009</v>
      </c>
      <c r="G118" s="230">
        <v>682752.18878890993</v>
      </c>
      <c r="H118" s="230">
        <v>650193.49056862993</v>
      </c>
      <c r="I118" s="230">
        <v>663462.59571463976</v>
      </c>
      <c r="J118" s="230">
        <v>648764.54609179997</v>
      </c>
      <c r="K118" s="230">
        <v>685586.02284167008</v>
      </c>
      <c r="L118" s="230">
        <v>667087.73969272</v>
      </c>
      <c r="M118" s="230">
        <v>626420.58107821003</v>
      </c>
      <c r="N118" s="230">
        <v>682681.31670076994</v>
      </c>
      <c r="O118" s="230">
        <v>661873.35966215993</v>
      </c>
      <c r="P118" s="231">
        <v>706543.92365910986</v>
      </c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218"/>
      <c r="AC118" s="218"/>
      <c r="AD118" s="218"/>
      <c r="AE118" s="218"/>
      <c r="AF118" s="218"/>
    </row>
    <row r="119" spans="1:32" s="254" customFormat="1" ht="15" customHeight="1">
      <c r="A119" s="249" t="s">
        <v>333</v>
      </c>
      <c r="B119" s="229">
        <v>7639476.3559999997</v>
      </c>
      <c r="C119" s="230">
        <v>7965349.7510000002</v>
      </c>
      <c r="D119" s="230">
        <v>8977189.0870000012</v>
      </c>
      <c r="E119" s="230">
        <v>10987200.40976062</v>
      </c>
      <c r="F119" s="230">
        <v>10944018.014155269</v>
      </c>
      <c r="G119" s="230">
        <v>11460042.067294359</v>
      </c>
      <c r="H119" s="230">
        <v>10814093.888063999</v>
      </c>
      <c r="I119" s="230">
        <v>10720520.60015494</v>
      </c>
      <c r="J119" s="230">
        <v>10612765.891987322</v>
      </c>
      <c r="K119" s="230">
        <v>11321949.990048759</v>
      </c>
      <c r="L119" s="230">
        <v>11612495.660236979</v>
      </c>
      <c r="M119" s="230">
        <v>11693780.980258962</v>
      </c>
      <c r="N119" s="230">
        <v>11957476.481705332</v>
      </c>
      <c r="O119" s="230">
        <v>12175915.378873309</v>
      </c>
      <c r="P119" s="231">
        <v>12625842.085345099</v>
      </c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218"/>
      <c r="AC119" s="218"/>
      <c r="AD119" s="218"/>
      <c r="AE119" s="218"/>
      <c r="AF119" s="218"/>
    </row>
    <row r="120" spans="1:32" s="223" customFormat="1" ht="15" customHeight="1">
      <c r="A120" s="251" t="s">
        <v>334</v>
      </c>
      <c r="B120" s="229">
        <v>1516362.3429999999</v>
      </c>
      <c r="C120" s="230">
        <v>1671702.186</v>
      </c>
      <c r="D120" s="230">
        <v>1667558.554</v>
      </c>
      <c r="E120" s="230">
        <v>1943607.75301267</v>
      </c>
      <c r="F120" s="230">
        <v>1853673.4648245501</v>
      </c>
      <c r="G120" s="230">
        <v>1869090.3334963296</v>
      </c>
      <c r="H120" s="230">
        <v>1867252.1638286198</v>
      </c>
      <c r="I120" s="230">
        <v>1876596.1398679004</v>
      </c>
      <c r="J120" s="230">
        <v>1880428.1896265801</v>
      </c>
      <c r="K120" s="230">
        <v>1954093.9600003904</v>
      </c>
      <c r="L120" s="230">
        <v>1963678.1159515399</v>
      </c>
      <c r="M120" s="230">
        <v>1952539.3961959898</v>
      </c>
      <c r="N120" s="230">
        <v>1969130.9717108097</v>
      </c>
      <c r="O120" s="230">
        <v>1980298.7238703503</v>
      </c>
      <c r="P120" s="231">
        <v>1974309.9541691297</v>
      </c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218"/>
      <c r="AC120" s="218"/>
      <c r="AD120" s="218"/>
      <c r="AE120" s="218"/>
      <c r="AF120" s="218"/>
    </row>
    <row r="121" spans="1:32" s="223" customFormat="1" ht="15" customHeight="1">
      <c r="A121" s="249" t="s">
        <v>329</v>
      </c>
      <c r="B121" s="229">
        <v>1449141.3559999999</v>
      </c>
      <c r="C121" s="230">
        <v>1585266.1540000001</v>
      </c>
      <c r="D121" s="230">
        <v>1551502.263</v>
      </c>
      <c r="E121" s="230">
        <v>1743392.9805802798</v>
      </c>
      <c r="F121" s="230">
        <v>1648466.8343560002</v>
      </c>
      <c r="G121" s="230">
        <v>1660273.3161481097</v>
      </c>
      <c r="H121" s="230">
        <v>1659963.5379183998</v>
      </c>
      <c r="I121" s="230">
        <v>1672679.5861026403</v>
      </c>
      <c r="J121" s="230">
        <v>1675779.1127245</v>
      </c>
      <c r="K121" s="230">
        <v>1747222.5692595602</v>
      </c>
      <c r="L121" s="230">
        <v>1757079.6712348398</v>
      </c>
      <c r="M121" s="230">
        <v>1742508.7216130395</v>
      </c>
      <c r="N121" s="230">
        <v>1759157.1687431599</v>
      </c>
      <c r="O121" s="230">
        <v>1769868.0296710802</v>
      </c>
      <c r="P121" s="231">
        <v>1759821.8406341998</v>
      </c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218"/>
      <c r="AC121" s="218"/>
      <c r="AD121" s="218"/>
      <c r="AE121" s="218"/>
      <c r="AF121" s="218"/>
    </row>
    <row r="122" spans="1:32" s="223" customFormat="1" ht="15" customHeight="1">
      <c r="A122" s="249" t="s">
        <v>330</v>
      </c>
      <c r="B122" s="229">
        <v>57730.697</v>
      </c>
      <c r="C122" s="230">
        <v>64679.264999999999</v>
      </c>
      <c r="D122" s="230">
        <v>93748.521999999997</v>
      </c>
      <c r="E122" s="230">
        <v>148963.38771191999</v>
      </c>
      <c r="F122" s="230">
        <v>148482.44303321998</v>
      </c>
      <c r="G122" s="230">
        <v>149730.43210366002</v>
      </c>
      <c r="H122" s="230">
        <v>151070.87688402997</v>
      </c>
      <c r="I122" s="230">
        <v>149946.49685304999</v>
      </c>
      <c r="J122" s="230">
        <v>151282.17937097998</v>
      </c>
      <c r="K122" s="230">
        <v>149833.95774423997</v>
      </c>
      <c r="L122" s="230">
        <v>149361.50626691003</v>
      </c>
      <c r="M122" s="230">
        <v>150702.84177444002</v>
      </c>
      <c r="N122" s="230">
        <v>152023.95367019999</v>
      </c>
      <c r="O122" s="230">
        <v>150936.96936948996</v>
      </c>
      <c r="P122" s="231">
        <v>152253.64610666002</v>
      </c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218"/>
      <c r="AC122" s="218"/>
      <c r="AD122" s="218"/>
      <c r="AE122" s="218"/>
      <c r="AF122" s="218"/>
    </row>
    <row r="123" spans="1:32" s="254" customFormat="1" ht="15" customHeight="1">
      <c r="A123" s="249" t="s">
        <v>331</v>
      </c>
      <c r="B123" s="229">
        <v>622.35199999999998</v>
      </c>
      <c r="C123" s="230">
        <v>633.91600000000005</v>
      </c>
      <c r="D123" s="230">
        <v>1859.1289999999999</v>
      </c>
      <c r="E123" s="230">
        <v>1446.5043811300002</v>
      </c>
      <c r="F123" s="230">
        <v>1482.8914619</v>
      </c>
      <c r="G123" s="230">
        <v>1655.4764881400001</v>
      </c>
      <c r="H123" s="230">
        <v>1699.1954958899998</v>
      </c>
      <c r="I123" s="230">
        <v>1747.8192932100003</v>
      </c>
      <c r="J123" s="230">
        <v>1783.6201715699997</v>
      </c>
      <c r="K123" s="230">
        <v>4363.4793932499997</v>
      </c>
      <c r="L123" s="230">
        <v>4433.9612316100001</v>
      </c>
      <c r="M123" s="230">
        <v>4505.8707820600002</v>
      </c>
      <c r="N123" s="230">
        <v>3994.7217962500004</v>
      </c>
      <c r="O123" s="230">
        <v>4067.2887867600002</v>
      </c>
      <c r="P123" s="231">
        <v>4126.2930784499995</v>
      </c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218"/>
      <c r="AC123" s="218"/>
      <c r="AD123" s="218"/>
      <c r="AE123" s="218"/>
      <c r="AF123" s="218"/>
    </row>
    <row r="124" spans="1:32" s="223" customFormat="1" ht="15" customHeight="1">
      <c r="A124" s="249" t="s">
        <v>333</v>
      </c>
      <c r="B124" s="229">
        <v>8867.9380000000001</v>
      </c>
      <c r="C124" s="230">
        <v>21122.850999999999</v>
      </c>
      <c r="D124" s="230">
        <v>20448.64</v>
      </c>
      <c r="E124" s="230">
        <v>49804.880339340001</v>
      </c>
      <c r="F124" s="230">
        <v>55241.295973430002</v>
      </c>
      <c r="G124" s="230">
        <v>57431.108756419999</v>
      </c>
      <c r="H124" s="230">
        <v>54518.5535303</v>
      </c>
      <c r="I124" s="230">
        <v>52222.237619</v>
      </c>
      <c r="J124" s="230">
        <v>51583.277359530002</v>
      </c>
      <c r="K124" s="230">
        <v>52673.953603340007</v>
      </c>
      <c r="L124" s="230">
        <v>52802.97721818</v>
      </c>
      <c r="M124" s="230">
        <v>54821.962026450012</v>
      </c>
      <c r="N124" s="230">
        <v>53955.127501199997</v>
      </c>
      <c r="O124" s="230">
        <v>55426.436043020003</v>
      </c>
      <c r="P124" s="231">
        <v>58108.174349820001</v>
      </c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218"/>
      <c r="AC124" s="218"/>
      <c r="AD124" s="218"/>
      <c r="AE124" s="218"/>
      <c r="AF124" s="218"/>
    </row>
    <row r="125" spans="1:32" s="266" customFormat="1" ht="15" customHeight="1">
      <c r="A125" s="251" t="s">
        <v>294</v>
      </c>
      <c r="B125" s="229">
        <v>1058106.8859999999</v>
      </c>
      <c r="C125" s="230">
        <v>793511.66299999983</v>
      </c>
      <c r="D125" s="230">
        <v>688247.68799999997</v>
      </c>
      <c r="E125" s="230">
        <v>2152006.9387081703</v>
      </c>
      <c r="F125" s="230">
        <v>1968858.3553329697</v>
      </c>
      <c r="G125" s="230">
        <v>1851269.7489803901</v>
      </c>
      <c r="H125" s="230">
        <v>1481301.7768614099</v>
      </c>
      <c r="I125" s="230">
        <v>1482493.4835249197</v>
      </c>
      <c r="J125" s="230">
        <v>1695729.6343493999</v>
      </c>
      <c r="K125" s="230">
        <v>1437273.9293064203</v>
      </c>
      <c r="L125" s="230">
        <v>1102992.6990267499</v>
      </c>
      <c r="M125" s="230">
        <v>1456794.1349321199</v>
      </c>
      <c r="N125" s="230">
        <v>1340514.7284076298</v>
      </c>
      <c r="O125" s="230">
        <v>1306580.1153550099</v>
      </c>
      <c r="P125" s="231">
        <v>1659615.24399208</v>
      </c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218"/>
      <c r="AC125" s="218"/>
      <c r="AD125" s="218"/>
      <c r="AE125" s="218"/>
      <c r="AF125" s="218"/>
    </row>
    <row r="126" spans="1:32" s="223" customFormat="1" ht="15" customHeight="1">
      <c r="A126" s="249" t="s">
        <v>327</v>
      </c>
      <c r="B126" s="229">
        <v>278910.27299999999</v>
      </c>
      <c r="C126" s="230">
        <v>14386.062</v>
      </c>
      <c r="D126" s="230">
        <v>14093.956</v>
      </c>
      <c r="E126" s="230">
        <v>5.9372740000000004</v>
      </c>
      <c r="F126" s="230">
        <v>5.9372740000000004</v>
      </c>
      <c r="G126" s="230">
        <v>5.9372740000000004</v>
      </c>
      <c r="H126" s="230">
        <v>5.9372740000000004</v>
      </c>
      <c r="I126" s="230">
        <v>5.9372740000000004</v>
      </c>
      <c r="J126" s="230">
        <v>5.9372740000000004</v>
      </c>
      <c r="K126" s="230">
        <v>5.9372740000000004</v>
      </c>
      <c r="L126" s="230">
        <v>5.9372740000000004</v>
      </c>
      <c r="M126" s="230">
        <v>5.9372740000000004</v>
      </c>
      <c r="N126" s="230">
        <v>5.9372740000000004</v>
      </c>
      <c r="O126" s="230">
        <v>5.9372740000000004</v>
      </c>
      <c r="P126" s="231">
        <v>5.9372740000000004</v>
      </c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218"/>
      <c r="AC126" s="218"/>
      <c r="AD126" s="218"/>
      <c r="AE126" s="218"/>
      <c r="AF126" s="218"/>
    </row>
    <row r="127" spans="1:32" s="254" customFormat="1" ht="15" customHeight="1">
      <c r="A127" s="249" t="s">
        <v>328</v>
      </c>
      <c r="B127" s="229">
        <v>1195.6510000000001</v>
      </c>
      <c r="C127" s="230">
        <v>3798.0010000000002</v>
      </c>
      <c r="D127" s="230">
        <v>5074.7</v>
      </c>
      <c r="E127" s="230">
        <v>6460.4667215300042</v>
      </c>
      <c r="F127" s="230">
        <v>6515.4122793600009</v>
      </c>
      <c r="G127" s="230">
        <v>6967.4537751799999</v>
      </c>
      <c r="H127" s="230">
        <v>7220.1203987400013</v>
      </c>
      <c r="I127" s="230">
        <v>7780.3118743800005</v>
      </c>
      <c r="J127" s="230">
        <v>8407.681611359998</v>
      </c>
      <c r="K127" s="230">
        <v>8479.0442497399963</v>
      </c>
      <c r="L127" s="230">
        <v>8553.0298249199986</v>
      </c>
      <c r="M127" s="230">
        <v>9013.0837621499977</v>
      </c>
      <c r="N127" s="230">
        <v>9870.1710880299979</v>
      </c>
      <c r="O127" s="230">
        <v>10373.018965439998</v>
      </c>
      <c r="P127" s="231">
        <v>10591.780506400004</v>
      </c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218"/>
      <c r="AC127" s="218"/>
      <c r="AD127" s="218"/>
      <c r="AE127" s="218"/>
      <c r="AF127" s="218"/>
    </row>
    <row r="128" spans="1:32" s="223" customFormat="1" ht="15" customHeight="1">
      <c r="A128" s="249" t="s">
        <v>329</v>
      </c>
      <c r="B128" s="229">
        <v>706163.74300000002</v>
      </c>
      <c r="C128" s="230">
        <v>750543.42799999996</v>
      </c>
      <c r="D128" s="230">
        <v>644806.44799999997</v>
      </c>
      <c r="E128" s="230">
        <v>2137729.1227081199</v>
      </c>
      <c r="F128" s="230">
        <v>1954437.3239827298</v>
      </c>
      <c r="G128" s="230">
        <v>1836334.8676378201</v>
      </c>
      <c r="H128" s="230">
        <v>1466054.4191963999</v>
      </c>
      <c r="I128" s="230">
        <v>1466745.7049904095</v>
      </c>
      <c r="J128" s="230">
        <v>1679232.19632723</v>
      </c>
      <c r="K128" s="230">
        <v>1420727.03580677</v>
      </c>
      <c r="L128" s="230">
        <v>1086331.4423306501</v>
      </c>
      <c r="M128" s="230">
        <v>1439577.59397376</v>
      </c>
      <c r="N128" s="230">
        <v>1322446.1075815198</v>
      </c>
      <c r="O128" s="230">
        <v>1287955.9861390998</v>
      </c>
      <c r="P128" s="231">
        <v>1640720.8232593101</v>
      </c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218"/>
      <c r="AC128" s="218"/>
      <c r="AD128" s="218"/>
      <c r="AE128" s="218"/>
      <c r="AF128" s="218"/>
    </row>
    <row r="129" spans="1:32" s="254" customFormat="1" ht="15" customHeight="1">
      <c r="A129" s="249" t="s">
        <v>330</v>
      </c>
      <c r="B129" s="229">
        <v>68787.835999999996</v>
      </c>
      <c r="C129" s="230">
        <v>22532.888999999999</v>
      </c>
      <c r="D129" s="230">
        <v>22115.252</v>
      </c>
      <c r="E129" s="230">
        <v>7738.5123751800002</v>
      </c>
      <c r="F129" s="230">
        <v>7788.8305830600029</v>
      </c>
      <c r="G129" s="230">
        <v>7834.5797815100013</v>
      </c>
      <c r="H129" s="230">
        <v>7868.5106006900014</v>
      </c>
      <c r="I129" s="230">
        <v>7918.0281414100027</v>
      </c>
      <c r="J129" s="230">
        <v>7969.5172909900002</v>
      </c>
      <c r="K129" s="230">
        <v>8019.1792528200012</v>
      </c>
      <c r="L129" s="230">
        <v>8071.3299181500015</v>
      </c>
      <c r="M129" s="230">
        <v>8123.8200263200024</v>
      </c>
      <c r="N129" s="230">
        <v>8157.9395437900021</v>
      </c>
      <c r="O129" s="230">
        <v>8210.9961595200039</v>
      </c>
      <c r="P129" s="231">
        <v>8262.676441040001</v>
      </c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218"/>
      <c r="AC129" s="218"/>
      <c r="AD129" s="218"/>
      <c r="AE129" s="218"/>
      <c r="AF129" s="218"/>
    </row>
    <row r="130" spans="1:32" s="223" customFormat="1" ht="15" customHeight="1">
      <c r="A130" s="249" t="s">
        <v>331</v>
      </c>
      <c r="B130" s="229">
        <v>2781.94</v>
      </c>
      <c r="C130" s="230">
        <v>2046.232</v>
      </c>
      <c r="D130" s="230">
        <v>2083.54</v>
      </c>
      <c r="E130" s="230">
        <v>20.987205760000002</v>
      </c>
      <c r="F130" s="230">
        <v>58.707808060000005</v>
      </c>
      <c r="G130" s="230">
        <v>99.538673739999993</v>
      </c>
      <c r="H130" s="230">
        <v>95.17620952</v>
      </c>
      <c r="I130" s="230">
        <v>17.283666599999997</v>
      </c>
      <c r="J130" s="230">
        <v>88.424009960000006</v>
      </c>
      <c r="K130" s="230">
        <v>11.613730539999999</v>
      </c>
      <c r="L130" s="230">
        <v>10.710677149999999</v>
      </c>
      <c r="M130" s="230">
        <v>50.070403839999997</v>
      </c>
      <c r="N130" s="230">
        <v>9.2672541500000012</v>
      </c>
      <c r="O130" s="230">
        <v>8.7288454299999998</v>
      </c>
      <c r="P130" s="231">
        <v>8.3870482200000005</v>
      </c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218"/>
      <c r="AC130" s="218"/>
      <c r="AD130" s="218"/>
      <c r="AE130" s="218"/>
      <c r="AF130" s="218"/>
    </row>
    <row r="131" spans="1:32" s="223" customFormat="1" ht="15" customHeight="1">
      <c r="A131" s="249" t="s">
        <v>333</v>
      </c>
      <c r="B131" s="229">
        <v>267.31400000000002</v>
      </c>
      <c r="C131" s="230">
        <v>205.04400000000001</v>
      </c>
      <c r="D131" s="230">
        <v>73.786000000000001</v>
      </c>
      <c r="E131" s="230">
        <v>51.912423580000002</v>
      </c>
      <c r="F131" s="230">
        <v>52.143405759999993</v>
      </c>
      <c r="G131" s="230">
        <v>27.371838140000001</v>
      </c>
      <c r="H131" s="230">
        <v>57.613182060000007</v>
      </c>
      <c r="I131" s="230">
        <v>26.217578120000002</v>
      </c>
      <c r="J131" s="230">
        <v>25.877835859999998</v>
      </c>
      <c r="K131" s="230">
        <v>31.118992549999994</v>
      </c>
      <c r="L131" s="230">
        <v>20.249001879999994</v>
      </c>
      <c r="M131" s="230">
        <v>23.62949205</v>
      </c>
      <c r="N131" s="230">
        <v>25.30566614</v>
      </c>
      <c r="O131" s="230">
        <v>25.447971519999999</v>
      </c>
      <c r="P131" s="231">
        <v>25.639463110000005</v>
      </c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218"/>
      <c r="AC131" s="218"/>
      <c r="AD131" s="218"/>
      <c r="AE131" s="218"/>
      <c r="AF131" s="218"/>
    </row>
    <row r="132" spans="1:32" s="223" customFormat="1" ht="15" customHeight="1">
      <c r="A132" s="251" t="s">
        <v>295</v>
      </c>
      <c r="B132" s="229">
        <v>362293.07</v>
      </c>
      <c r="C132" s="230">
        <v>244846.78599999999</v>
      </c>
      <c r="D132" s="230">
        <v>37098.778999999995</v>
      </c>
      <c r="E132" s="230">
        <v>54828.462467299993</v>
      </c>
      <c r="F132" s="230">
        <v>35661.310095410008</v>
      </c>
      <c r="G132" s="230">
        <v>74849.877242570001</v>
      </c>
      <c r="H132" s="230">
        <v>94204.711071760001</v>
      </c>
      <c r="I132" s="230">
        <v>127828.74667578001</v>
      </c>
      <c r="J132" s="230">
        <v>155562.39780049</v>
      </c>
      <c r="K132" s="230">
        <v>128326.70169333</v>
      </c>
      <c r="L132" s="230">
        <v>89075.861657520014</v>
      </c>
      <c r="M132" s="230">
        <v>21712.601053609997</v>
      </c>
      <c r="N132" s="230">
        <v>132890.19301070002</v>
      </c>
      <c r="O132" s="230">
        <v>55162.787973779996</v>
      </c>
      <c r="P132" s="231">
        <v>53352.687089539999</v>
      </c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218"/>
      <c r="AC132" s="218"/>
      <c r="AD132" s="218"/>
      <c r="AE132" s="218"/>
      <c r="AF132" s="218"/>
    </row>
    <row r="133" spans="1:32" s="223" customFormat="1" ht="15" customHeight="1">
      <c r="A133" s="249" t="s">
        <v>327</v>
      </c>
      <c r="B133" s="229">
        <v>4330.3050000000003</v>
      </c>
      <c r="C133" s="230">
        <v>15858.205</v>
      </c>
      <c r="D133" s="230" t="s">
        <v>209</v>
      </c>
      <c r="E133" s="230" t="s">
        <v>209</v>
      </c>
      <c r="F133" s="230" t="s">
        <v>209</v>
      </c>
      <c r="G133" s="230" t="s">
        <v>209</v>
      </c>
      <c r="H133" s="230">
        <v>6135.57</v>
      </c>
      <c r="I133" s="230" t="s">
        <v>209</v>
      </c>
      <c r="J133" s="230" t="s">
        <v>209</v>
      </c>
      <c r="K133" s="230" t="s">
        <v>209</v>
      </c>
      <c r="L133" s="230" t="s">
        <v>209</v>
      </c>
      <c r="M133" s="230" t="s">
        <v>209</v>
      </c>
      <c r="N133" s="230">
        <v>47840</v>
      </c>
      <c r="O133" s="230" t="s">
        <v>209</v>
      </c>
      <c r="P133" s="231" t="s">
        <v>209</v>
      </c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218"/>
      <c r="AC133" s="218"/>
      <c r="AD133" s="218"/>
      <c r="AE133" s="218"/>
      <c r="AF133" s="218"/>
    </row>
    <row r="134" spans="1:32" s="223" customFormat="1" ht="15" customHeight="1">
      <c r="A134" s="249" t="s">
        <v>329</v>
      </c>
      <c r="B134" s="229">
        <v>357666.08899999998</v>
      </c>
      <c r="C134" s="230">
        <v>228966.96</v>
      </c>
      <c r="D134" s="230">
        <v>37023.322999999997</v>
      </c>
      <c r="E134" s="230">
        <v>54673.399615999995</v>
      </c>
      <c r="F134" s="230">
        <v>35540.253100500006</v>
      </c>
      <c r="G134" s="230">
        <v>68957.654184469997</v>
      </c>
      <c r="H134" s="230">
        <v>85711.080637530002</v>
      </c>
      <c r="I134" s="230">
        <v>124609.32334300001</v>
      </c>
      <c r="J134" s="230">
        <v>150724.41671737999</v>
      </c>
      <c r="K134" s="230">
        <v>123446.51877306</v>
      </c>
      <c r="L134" s="230">
        <v>85721.614459660006</v>
      </c>
      <c r="M134" s="230">
        <v>18715.286636789999</v>
      </c>
      <c r="N134" s="230">
        <v>82221.156264310004</v>
      </c>
      <c r="O134" s="230">
        <v>53001.362310499993</v>
      </c>
      <c r="P134" s="231">
        <v>51867.744145700002</v>
      </c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218"/>
      <c r="AC134" s="218"/>
      <c r="AD134" s="218"/>
      <c r="AE134" s="218"/>
      <c r="AF134" s="218"/>
    </row>
    <row r="135" spans="1:32" s="223" customFormat="1" ht="15" customHeight="1">
      <c r="A135" s="249" t="s">
        <v>330</v>
      </c>
      <c r="B135" s="229" t="s">
        <v>209</v>
      </c>
      <c r="C135" s="230" t="s">
        <v>209</v>
      </c>
      <c r="D135" s="230" t="s">
        <v>209</v>
      </c>
      <c r="E135" s="230" t="s">
        <v>209</v>
      </c>
      <c r="F135" s="230" t="s">
        <v>209</v>
      </c>
      <c r="G135" s="230" t="s">
        <v>209</v>
      </c>
      <c r="H135" s="230" t="s">
        <v>209</v>
      </c>
      <c r="I135" s="230" t="s">
        <v>209</v>
      </c>
      <c r="J135" s="230" t="s">
        <v>209</v>
      </c>
      <c r="K135" s="230" t="s">
        <v>209</v>
      </c>
      <c r="L135" s="230" t="s">
        <v>209</v>
      </c>
      <c r="M135" s="230" t="s">
        <v>209</v>
      </c>
      <c r="N135" s="230" t="s">
        <v>209</v>
      </c>
      <c r="O135" s="230" t="s">
        <v>209</v>
      </c>
      <c r="P135" s="231" t="s">
        <v>209</v>
      </c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218"/>
      <c r="AC135" s="218"/>
      <c r="AD135" s="218"/>
      <c r="AE135" s="218"/>
      <c r="AF135" s="218"/>
    </row>
    <row r="136" spans="1:32" s="223" customFormat="1" ht="15" customHeight="1">
      <c r="A136" s="249" t="s">
        <v>331</v>
      </c>
      <c r="B136" s="229">
        <v>227.64599999999999</v>
      </c>
      <c r="C136" s="230">
        <v>21.620999999999999</v>
      </c>
      <c r="D136" s="230">
        <v>65.480999999999995</v>
      </c>
      <c r="E136" s="230">
        <v>155.06285130000001</v>
      </c>
      <c r="F136" s="230">
        <v>121.05699491</v>
      </c>
      <c r="G136" s="230">
        <v>5810.1375554900005</v>
      </c>
      <c r="H136" s="230">
        <v>2347.1601369300001</v>
      </c>
      <c r="I136" s="230">
        <v>3219.4233327800002</v>
      </c>
      <c r="J136" s="230">
        <v>4837.9810831100003</v>
      </c>
      <c r="K136" s="230">
        <v>4853.9627375299997</v>
      </c>
      <c r="L136" s="230">
        <v>3224.67553387</v>
      </c>
      <c r="M136" s="230">
        <v>2971.5853559899997</v>
      </c>
      <c r="N136" s="230">
        <v>2778.0119410300003</v>
      </c>
      <c r="O136" s="230">
        <v>2161.4256632799998</v>
      </c>
      <c r="P136" s="231">
        <v>1484.9429438399998</v>
      </c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218"/>
      <c r="AC136" s="218"/>
      <c r="AD136" s="218"/>
      <c r="AE136" s="218"/>
      <c r="AF136" s="218"/>
    </row>
    <row r="137" spans="1:32" ht="15" customHeight="1">
      <c r="A137" s="249" t="s">
        <v>333</v>
      </c>
      <c r="B137" s="252">
        <v>69.03</v>
      </c>
      <c r="C137" s="253" t="s">
        <v>209</v>
      </c>
      <c r="D137" s="253">
        <v>9.9749999999999996</v>
      </c>
      <c r="E137" s="253" t="s">
        <v>209</v>
      </c>
      <c r="F137" s="253" t="s">
        <v>209</v>
      </c>
      <c r="G137" s="253">
        <v>82.085502609999992</v>
      </c>
      <c r="H137" s="253">
        <v>10.9002973</v>
      </c>
      <c r="I137" s="253" t="s">
        <v>209</v>
      </c>
      <c r="J137" s="253" t="s">
        <v>209</v>
      </c>
      <c r="K137" s="253">
        <v>26.220182739999995</v>
      </c>
      <c r="L137" s="253">
        <v>129.57166398999999</v>
      </c>
      <c r="M137" s="253">
        <v>25.729060829999998</v>
      </c>
      <c r="N137" s="253">
        <v>51.024805360000002</v>
      </c>
      <c r="O137" s="253" t="s">
        <v>209</v>
      </c>
      <c r="P137" s="255" t="s">
        <v>209</v>
      </c>
      <c r="AB137" s="267"/>
      <c r="AC137" s="267"/>
      <c r="AD137" s="267"/>
      <c r="AE137" s="267"/>
      <c r="AF137" s="267"/>
    </row>
    <row r="138" spans="1:32" ht="15" customHeight="1">
      <c r="A138" s="251" t="s">
        <v>335</v>
      </c>
      <c r="B138" s="234">
        <v>637460.49200000009</v>
      </c>
      <c r="C138" s="235">
        <v>745303.92599999998</v>
      </c>
      <c r="D138" s="235">
        <v>804551.14300000004</v>
      </c>
      <c r="E138" s="235">
        <v>681006.05385291006</v>
      </c>
      <c r="F138" s="235">
        <v>729615.85424641997</v>
      </c>
      <c r="G138" s="235">
        <v>745230.48185548978</v>
      </c>
      <c r="H138" s="235">
        <v>674578.91368719994</v>
      </c>
      <c r="I138" s="235">
        <v>630560.65955890995</v>
      </c>
      <c r="J138" s="235">
        <v>513888.91867640999</v>
      </c>
      <c r="K138" s="235">
        <v>533940.31967310014</v>
      </c>
      <c r="L138" s="235">
        <v>575682.45501331007</v>
      </c>
      <c r="M138" s="235">
        <v>724514.95351319003</v>
      </c>
      <c r="N138" s="235">
        <v>783058.54147557006</v>
      </c>
      <c r="O138" s="235">
        <v>764767.38402029988</v>
      </c>
      <c r="P138" s="238">
        <v>836810.33069635998</v>
      </c>
    </row>
    <row r="139" spans="1:32" s="268" customFormat="1" ht="15" customHeight="1">
      <c r="A139" s="249" t="s">
        <v>327</v>
      </c>
      <c r="B139" s="234">
        <v>15989.42</v>
      </c>
      <c r="C139" s="235">
        <v>75.846000000000004</v>
      </c>
      <c r="D139" s="235">
        <v>125.678</v>
      </c>
      <c r="E139" s="235">
        <v>23.913660790000002</v>
      </c>
      <c r="F139" s="235">
        <v>65.275349430000006</v>
      </c>
      <c r="G139" s="235">
        <v>96.847843490000002</v>
      </c>
      <c r="H139" s="235">
        <v>16.553411329999999</v>
      </c>
      <c r="I139" s="235">
        <v>29.824636609999999</v>
      </c>
      <c r="J139" s="235">
        <v>61.104347330000003</v>
      </c>
      <c r="K139" s="235">
        <v>19.140687679999999</v>
      </c>
      <c r="L139" s="235">
        <v>24.651877679999998</v>
      </c>
      <c r="M139" s="235">
        <v>51.092270890000002</v>
      </c>
      <c r="N139" s="235">
        <v>45.309302470000006</v>
      </c>
      <c r="O139" s="235">
        <v>46.6517713</v>
      </c>
      <c r="P139" s="238">
        <v>11.781994699999998</v>
      </c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</row>
    <row r="140" spans="1:32" s="268" customFormat="1" ht="15" customHeight="1">
      <c r="A140" s="249" t="s">
        <v>328</v>
      </c>
      <c r="B140" s="234">
        <v>1.952</v>
      </c>
      <c r="C140" s="235">
        <v>9.109</v>
      </c>
      <c r="D140" s="235">
        <v>10.486000000000001</v>
      </c>
      <c r="E140" s="235">
        <v>3788.74247728</v>
      </c>
      <c r="F140" s="235">
        <v>3682.0137504699996</v>
      </c>
      <c r="G140" s="235">
        <v>3646.4055800199999</v>
      </c>
      <c r="H140" s="235">
        <v>3580.3875345699998</v>
      </c>
      <c r="I140" s="235">
        <v>3552.7294879400001</v>
      </c>
      <c r="J140" s="235">
        <v>3450.57257648</v>
      </c>
      <c r="K140" s="235">
        <v>3382.8611274599998</v>
      </c>
      <c r="L140" s="235">
        <v>3365.6331118199996</v>
      </c>
      <c r="M140" s="235">
        <v>3294.8935546900002</v>
      </c>
      <c r="N140" s="235">
        <v>3211.9650325400003</v>
      </c>
      <c r="O140" s="235">
        <v>3146.7364011899999</v>
      </c>
      <c r="P140" s="238">
        <v>3111.1831459099999</v>
      </c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</row>
    <row r="141" spans="1:32" ht="15" customHeight="1">
      <c r="A141" s="249" t="s">
        <v>329</v>
      </c>
      <c r="B141" s="234">
        <v>10102.898999999999</v>
      </c>
      <c r="C141" s="235">
        <v>43734.593999999997</v>
      </c>
      <c r="D141" s="235">
        <v>15870.362999999999</v>
      </c>
      <c r="E141" s="235">
        <v>65337.47937618001</v>
      </c>
      <c r="F141" s="235">
        <v>67805.36047883</v>
      </c>
      <c r="G141" s="235">
        <v>86584.823923680015</v>
      </c>
      <c r="H141" s="235">
        <v>82926.983890889984</v>
      </c>
      <c r="I141" s="235">
        <v>80171.236699949994</v>
      </c>
      <c r="J141" s="235">
        <v>77433.056224730011</v>
      </c>
      <c r="K141" s="235">
        <v>90147.198287190011</v>
      </c>
      <c r="L141" s="235">
        <v>94702.771835040025</v>
      </c>
      <c r="M141" s="235">
        <v>88105.257038370008</v>
      </c>
      <c r="N141" s="235">
        <v>99708.649963489981</v>
      </c>
      <c r="O141" s="235">
        <v>93481.132386960002</v>
      </c>
      <c r="P141" s="238">
        <v>88642.049400959979</v>
      </c>
    </row>
    <row r="142" spans="1:32" ht="15" customHeight="1">
      <c r="A142" s="249" t="s">
        <v>330</v>
      </c>
      <c r="B142" s="234">
        <v>5846.8530000000001</v>
      </c>
      <c r="C142" s="235">
        <v>4077.8490000000002</v>
      </c>
      <c r="D142" s="235">
        <v>57619.67</v>
      </c>
      <c r="E142" s="235">
        <v>103266.34167044</v>
      </c>
      <c r="F142" s="235">
        <v>101861.89671197</v>
      </c>
      <c r="G142" s="235">
        <v>100228.92477732002</v>
      </c>
      <c r="H142" s="235">
        <v>99250.897119379995</v>
      </c>
      <c r="I142" s="235">
        <v>97640.991884510004</v>
      </c>
      <c r="J142" s="235">
        <v>96949.690892749961</v>
      </c>
      <c r="K142" s="235">
        <v>96631.105375350016</v>
      </c>
      <c r="L142" s="235">
        <v>96809.804568730018</v>
      </c>
      <c r="M142" s="235">
        <v>97342.710050860012</v>
      </c>
      <c r="N142" s="235">
        <v>97211.917494850015</v>
      </c>
      <c r="O142" s="235">
        <v>98035.223264950007</v>
      </c>
      <c r="P142" s="238">
        <v>97548.71606199001</v>
      </c>
    </row>
    <row r="143" spans="1:32" ht="15" customHeight="1">
      <c r="A143" s="249" t="s">
        <v>331</v>
      </c>
      <c r="B143" s="234">
        <v>262224.80599999998</v>
      </c>
      <c r="C143" s="235">
        <v>263488.84600000002</v>
      </c>
      <c r="D143" s="235">
        <v>239116.29199999999</v>
      </c>
      <c r="E143" s="235">
        <v>228249.76852261001</v>
      </c>
      <c r="F143" s="235">
        <v>231697.99305274</v>
      </c>
      <c r="G143" s="235">
        <v>240053.60384182003</v>
      </c>
      <c r="H143" s="235">
        <v>229375.38226565998</v>
      </c>
      <c r="I143" s="235">
        <v>214785.82225115999</v>
      </c>
      <c r="J143" s="235">
        <v>203435.07337411001</v>
      </c>
      <c r="K143" s="235">
        <v>234835.10826716997</v>
      </c>
      <c r="L143" s="235">
        <v>215817.31243610999</v>
      </c>
      <c r="M143" s="235">
        <v>226941.15581671</v>
      </c>
      <c r="N143" s="235">
        <v>215770.24775629002</v>
      </c>
      <c r="O143" s="235">
        <v>201024.17506524004</v>
      </c>
      <c r="P143" s="238">
        <v>259796.73152179999</v>
      </c>
    </row>
    <row r="144" spans="1:32" ht="15" customHeight="1">
      <c r="A144" s="249" t="s">
        <v>332</v>
      </c>
      <c r="B144" s="234">
        <v>191.238</v>
      </c>
      <c r="C144" s="235">
        <v>721.18</v>
      </c>
      <c r="D144" s="235">
        <v>967.94100000000003</v>
      </c>
      <c r="E144" s="235">
        <v>703.99955735000003</v>
      </c>
      <c r="F144" s="235">
        <v>738.44549887999983</v>
      </c>
      <c r="G144" s="235">
        <v>999.50127307000002</v>
      </c>
      <c r="H144" s="235">
        <v>1401.3700931399999</v>
      </c>
      <c r="I144" s="235">
        <v>1476.31213286</v>
      </c>
      <c r="J144" s="235">
        <v>1805.64291516</v>
      </c>
      <c r="K144" s="235">
        <v>2092.8428979800001</v>
      </c>
      <c r="L144" s="235">
        <v>2287.0874127500006</v>
      </c>
      <c r="M144" s="235">
        <v>2611.3214613399996</v>
      </c>
      <c r="N144" s="235">
        <v>3271.8251817400001</v>
      </c>
      <c r="O144" s="235">
        <v>3660.7282105300001</v>
      </c>
      <c r="P144" s="238">
        <v>4182.9624133200005</v>
      </c>
    </row>
    <row r="145" spans="1:32" ht="15" customHeight="1">
      <c r="A145" s="249" t="s">
        <v>333</v>
      </c>
      <c r="B145" s="234">
        <v>167686.27299999999</v>
      </c>
      <c r="C145" s="235">
        <v>180373.90599999999</v>
      </c>
      <c r="D145" s="235">
        <v>204411.50200000001</v>
      </c>
      <c r="E145" s="235">
        <v>197877.22679918999</v>
      </c>
      <c r="F145" s="235">
        <v>207680.95926931006</v>
      </c>
      <c r="G145" s="235">
        <v>225078.75100131999</v>
      </c>
      <c r="H145" s="235">
        <v>189471.10250323001</v>
      </c>
      <c r="I145" s="235">
        <v>162715.84094272004</v>
      </c>
      <c r="J145" s="235">
        <v>159410.69445072001</v>
      </c>
      <c r="K145" s="235">
        <v>170371.76218804004</v>
      </c>
      <c r="L145" s="235">
        <v>191935.52900758004</v>
      </c>
      <c r="M145" s="235">
        <v>212674.40861646002</v>
      </c>
      <c r="N145" s="235">
        <v>205356.55855885998</v>
      </c>
      <c r="O145" s="235">
        <v>219418.12740057995</v>
      </c>
      <c r="P145" s="238">
        <v>223205.91143532994</v>
      </c>
    </row>
    <row r="146" spans="1:32" ht="15" customHeight="1">
      <c r="A146" s="249" t="s">
        <v>336</v>
      </c>
      <c r="B146" s="234">
        <v>175417.05100000015</v>
      </c>
      <c r="C146" s="235">
        <v>252822.59599999996</v>
      </c>
      <c r="D146" s="235">
        <v>286429.21100000001</v>
      </c>
      <c r="E146" s="235">
        <v>81758.581789069998</v>
      </c>
      <c r="F146" s="235">
        <v>116083.91013478984</v>
      </c>
      <c r="G146" s="235">
        <v>88541.623614769822</v>
      </c>
      <c r="H146" s="235">
        <v>68556.236869000044</v>
      </c>
      <c r="I146" s="235">
        <v>70187.901523159933</v>
      </c>
      <c r="J146" s="235">
        <v>-28656.916104870019</v>
      </c>
      <c r="K146" s="235">
        <v>-63539.699157769937</v>
      </c>
      <c r="L146" s="235">
        <v>-29260.33523640006</v>
      </c>
      <c r="M146" s="235">
        <v>93494.114703870029</v>
      </c>
      <c r="N146" s="235">
        <v>158482.06818533019</v>
      </c>
      <c r="O146" s="235">
        <v>145954.60951954994</v>
      </c>
      <c r="P146" s="238">
        <v>160310.99472234998</v>
      </c>
    </row>
    <row r="147" spans="1:32" ht="15" customHeight="1">
      <c r="A147" s="269"/>
      <c r="B147" s="270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  <c r="P147" s="272"/>
    </row>
    <row r="148" spans="1:32" ht="15" customHeight="1">
      <c r="A148" s="273"/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</row>
    <row r="149" spans="1:32" ht="15" customHeight="1">
      <c r="A149" s="275" t="s">
        <v>337</v>
      </c>
      <c r="B149" s="274"/>
      <c r="C149" s="274"/>
      <c r="D149" s="276"/>
      <c r="E149" s="100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</row>
    <row r="150" spans="1:32" ht="15.75">
      <c r="A150" s="1722" t="s">
        <v>996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</row>
    <row r="151" spans="1:32" ht="15">
      <c r="A151" s="277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</row>
    <row r="152" spans="1:32" ht="15">
      <c r="A152" s="277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</row>
    <row r="153" spans="1:32" ht="15">
      <c r="A153" s="277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</row>
    <row r="154" spans="1:32" ht="15">
      <c r="A154" s="277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</row>
    <row r="155" spans="1:32" s="135" customFormat="1" ht="15">
      <c r="A155" s="277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AB155" s="213"/>
      <c r="AC155" s="213"/>
      <c r="AD155" s="213"/>
      <c r="AE155" s="213"/>
      <c r="AF155" s="213"/>
    </row>
    <row r="156" spans="1:32" s="135" customFormat="1" ht="15">
      <c r="A156" s="277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AB156" s="213"/>
      <c r="AC156" s="213"/>
      <c r="AD156" s="213"/>
      <c r="AE156" s="213"/>
      <c r="AF156" s="213"/>
    </row>
    <row r="157" spans="1:32" s="135" customFormat="1" ht="15">
      <c r="A157" s="277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AB157" s="213"/>
      <c r="AC157" s="213"/>
      <c r="AD157" s="213"/>
      <c r="AE157" s="213"/>
      <c r="AF157" s="213"/>
    </row>
    <row r="158" spans="1:32" s="135" customFormat="1" ht="15">
      <c r="A158" s="277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AB158" s="213"/>
      <c r="AC158" s="213"/>
      <c r="AD158" s="213"/>
      <c r="AE158" s="213"/>
      <c r="AF158" s="213"/>
    </row>
    <row r="159" spans="1:32" s="135" customFormat="1" ht="15">
      <c r="A159" s="277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AB159" s="213"/>
      <c r="AC159" s="213"/>
      <c r="AD159" s="213"/>
      <c r="AE159" s="213"/>
      <c r="AF159" s="213"/>
    </row>
    <row r="160" spans="1:32" s="135" customFormat="1" ht="15">
      <c r="A160" s="277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AB160" s="213"/>
      <c r="AC160" s="213"/>
      <c r="AD160" s="213"/>
      <c r="AE160" s="213"/>
      <c r="AF160" s="213"/>
    </row>
    <row r="161" spans="1:32" s="135" customFormat="1" ht="15">
      <c r="A161" s="277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AB161" s="213"/>
      <c r="AC161" s="213"/>
      <c r="AD161" s="213"/>
      <c r="AE161" s="213"/>
      <c r="AF161" s="213"/>
    </row>
    <row r="162" spans="1:32" s="135" customFormat="1" ht="15">
      <c r="A162" s="277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AB162" s="213"/>
      <c r="AC162" s="213"/>
      <c r="AD162" s="213"/>
      <c r="AE162" s="213"/>
      <c r="AF162" s="213"/>
    </row>
    <row r="163" spans="1:32" s="135" customFormat="1" ht="15">
      <c r="A163" s="277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AB163" s="213"/>
      <c r="AC163" s="213"/>
      <c r="AD163" s="213"/>
      <c r="AE163" s="213"/>
      <c r="AF163" s="213"/>
    </row>
  </sheetData>
  <mergeCells count="2">
    <mergeCell ref="A1:P1"/>
    <mergeCell ref="A3:P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X114"/>
  <sheetViews>
    <sheetView view="pageBreakPreview" zoomScale="60" zoomScaleNormal="75" workbookViewId="0">
      <selection activeCell="A114" sqref="A114"/>
    </sheetView>
  </sheetViews>
  <sheetFormatPr defaultColWidth="9.140625" defaultRowHeight="15"/>
  <cols>
    <col min="1" max="1" width="55.7109375" style="280" customWidth="1"/>
    <col min="2" max="3" width="13.7109375" style="279" customWidth="1" collapsed="1"/>
    <col min="4" max="16" width="13.7109375" style="279" customWidth="1"/>
    <col min="17" max="17" width="11.5703125" style="279" bestFit="1" customWidth="1"/>
    <col min="18" max="20" width="9.140625" style="279"/>
    <col min="21" max="21" width="16.28515625" style="135" bestFit="1" customWidth="1"/>
    <col min="22" max="22" width="15.85546875" style="135" bestFit="1" customWidth="1"/>
    <col min="23" max="24" width="9.140625" style="135"/>
    <col min="25" max="16384" width="9.140625" style="279"/>
  </cols>
  <sheetData>
    <row r="1" spans="1:24" ht="19.5" thickBot="1">
      <c r="A1" s="2045" t="s">
        <v>180</v>
      </c>
      <c r="B1" s="2045"/>
      <c r="C1" s="2045"/>
      <c r="D1" s="2045"/>
      <c r="E1" s="2045"/>
      <c r="F1" s="2045"/>
      <c r="G1" s="2045"/>
      <c r="H1" s="2045"/>
      <c r="I1" s="2045"/>
      <c r="J1" s="2045"/>
      <c r="K1" s="2045"/>
      <c r="L1" s="2045"/>
      <c r="M1" s="2045"/>
      <c r="N1" s="2045"/>
      <c r="O1" s="2045"/>
      <c r="P1" s="2045"/>
    </row>
    <row r="2" spans="1:24" ht="15" customHeight="1"/>
    <row r="3" spans="1:24" s="281" customFormat="1" ht="21">
      <c r="A3" s="2050" t="s">
        <v>338</v>
      </c>
      <c r="B3" s="2050"/>
      <c r="C3" s="2050"/>
      <c r="D3" s="2050"/>
      <c r="E3" s="2050"/>
      <c r="F3" s="2050"/>
      <c r="G3" s="2050"/>
      <c r="H3" s="2050"/>
      <c r="I3" s="2050"/>
      <c r="J3" s="2050"/>
      <c r="K3" s="2050"/>
      <c r="L3" s="2050"/>
      <c r="M3" s="2050"/>
      <c r="N3" s="2050"/>
      <c r="O3" s="2050"/>
      <c r="P3" s="2050"/>
      <c r="U3" s="135"/>
      <c r="V3" s="135"/>
      <c r="W3" s="135"/>
      <c r="X3" s="135"/>
    </row>
    <row r="4" spans="1:24" s="283" customFormat="1" ht="15" customHeight="1">
      <c r="A4" s="282"/>
      <c r="U4" s="135"/>
      <c r="V4" s="135"/>
      <c r="W4" s="135"/>
      <c r="X4" s="135"/>
    </row>
    <row r="5" spans="1:24" ht="15" customHeight="1">
      <c r="A5" s="284" t="s">
        <v>197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</row>
    <row r="6" spans="1:24" s="87" customFormat="1" ht="25.5" customHeight="1">
      <c r="A6" s="286"/>
      <c r="B6" s="287" t="s">
        <v>198</v>
      </c>
      <c r="C6" s="162" t="s">
        <v>199</v>
      </c>
      <c r="D6" s="162" t="s">
        <v>200</v>
      </c>
      <c r="E6" s="162" t="s">
        <v>339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16" t="s">
        <v>161</v>
      </c>
      <c r="N6" s="1816">
        <v>44834</v>
      </c>
      <c r="O6" s="1816">
        <v>44865</v>
      </c>
      <c r="P6" s="1816">
        <v>44895</v>
      </c>
      <c r="Q6" s="288"/>
      <c r="U6" s="135"/>
      <c r="V6" s="135"/>
      <c r="W6" s="135"/>
      <c r="X6" s="135"/>
    </row>
    <row r="7" spans="1:24" ht="27.75" customHeight="1">
      <c r="A7" s="289" t="s">
        <v>287</v>
      </c>
      <c r="B7" s="221">
        <v>35419764.416681662</v>
      </c>
      <c r="C7" s="221">
        <v>36636382.078186788</v>
      </c>
      <c r="D7" s="221">
        <v>41071298.252483666</v>
      </c>
      <c r="E7" s="221">
        <v>40426251.430290483</v>
      </c>
      <c r="F7" s="221">
        <v>39530011.902296841</v>
      </c>
      <c r="G7" s="221">
        <v>45600693.654701062</v>
      </c>
      <c r="H7" s="221">
        <v>42275357.18488048</v>
      </c>
      <c r="I7" s="221">
        <v>39788948.889071584</v>
      </c>
      <c r="J7" s="221">
        <v>37036426.488189772</v>
      </c>
      <c r="K7" s="221">
        <v>41324270.758669868</v>
      </c>
      <c r="L7" s="221">
        <v>43176711.248442739</v>
      </c>
      <c r="M7" s="221">
        <v>42870339.306545451</v>
      </c>
      <c r="N7" s="221">
        <v>42007859.658262752</v>
      </c>
      <c r="O7" s="221">
        <v>41665892.677717164</v>
      </c>
      <c r="P7" s="222">
        <v>43623993.217622921</v>
      </c>
      <c r="Q7" s="288"/>
    </row>
    <row r="8" spans="1:24" s="291" customFormat="1" ht="15" customHeight="1">
      <c r="A8" s="290" t="s">
        <v>289</v>
      </c>
      <c r="B8" s="230">
        <v>13746875.575830711</v>
      </c>
      <c r="C8" s="230">
        <v>13566961.718210198</v>
      </c>
      <c r="D8" s="230">
        <v>16958043.825045008</v>
      </c>
      <c r="E8" s="230">
        <v>17175190.389199521</v>
      </c>
      <c r="F8" s="230">
        <v>16911885.89220931</v>
      </c>
      <c r="G8" s="230">
        <v>19546595.893469274</v>
      </c>
      <c r="H8" s="230">
        <v>18105380.09224306</v>
      </c>
      <c r="I8" s="230">
        <v>17341650.704491436</v>
      </c>
      <c r="J8" s="230">
        <v>16012720.68671428</v>
      </c>
      <c r="K8" s="230">
        <v>17876739.700102579</v>
      </c>
      <c r="L8" s="230">
        <v>18865172.626618955</v>
      </c>
      <c r="M8" s="230">
        <v>18424466.744590282</v>
      </c>
      <c r="N8" s="230">
        <v>18633063.550615609</v>
      </c>
      <c r="O8" s="230">
        <v>18461855.482237272</v>
      </c>
      <c r="P8" s="231">
        <v>19375313.941379081</v>
      </c>
      <c r="Q8" s="288"/>
      <c r="U8" s="135"/>
      <c r="V8" s="135"/>
      <c r="W8" s="135"/>
      <c r="X8" s="135"/>
    </row>
    <row r="9" spans="1:24" ht="15" customHeight="1">
      <c r="A9" s="249" t="s">
        <v>340</v>
      </c>
      <c r="B9" s="230">
        <v>4668049.0651683593</v>
      </c>
      <c r="C9" s="230">
        <v>6141690.9564379305</v>
      </c>
      <c r="D9" s="230">
        <v>9479377.5970447194</v>
      </c>
      <c r="E9" s="230">
        <v>11171704.686453288</v>
      </c>
      <c r="F9" s="230">
        <v>10618214.750748951</v>
      </c>
      <c r="G9" s="230">
        <v>12663607.880048946</v>
      </c>
      <c r="H9" s="230">
        <v>11691080.99937647</v>
      </c>
      <c r="I9" s="230">
        <v>11258970.261863371</v>
      </c>
      <c r="J9" s="230">
        <v>10316558.73011798</v>
      </c>
      <c r="K9" s="230">
        <v>11571314.110349631</v>
      </c>
      <c r="L9" s="230">
        <v>11101404.77490372</v>
      </c>
      <c r="M9" s="230">
        <v>10767580.92644117</v>
      </c>
      <c r="N9" s="230">
        <v>10791712.829616649</v>
      </c>
      <c r="O9" s="230">
        <v>10479160.246090589</v>
      </c>
      <c r="P9" s="231">
        <v>11115034.05424767</v>
      </c>
      <c r="Q9" s="288"/>
    </row>
    <row r="10" spans="1:24" ht="15" customHeight="1">
      <c r="A10" s="249" t="s">
        <v>290</v>
      </c>
      <c r="B10" s="292">
        <v>324005.73730865004</v>
      </c>
      <c r="C10" s="292">
        <v>318296.88788374001</v>
      </c>
      <c r="D10" s="292">
        <v>463113.03708650998</v>
      </c>
      <c r="E10" s="292">
        <v>377318.76828521001</v>
      </c>
      <c r="F10" s="292">
        <v>389079.09032909002</v>
      </c>
      <c r="G10" s="292">
        <v>467742.82794781995</v>
      </c>
      <c r="H10" s="292">
        <v>622061.16724963998</v>
      </c>
      <c r="I10" s="292">
        <v>550234.99298039009</v>
      </c>
      <c r="J10" s="292">
        <v>486899.55873502005</v>
      </c>
      <c r="K10" s="292">
        <v>575532.34093243</v>
      </c>
      <c r="L10" s="292">
        <v>542839.48304138996</v>
      </c>
      <c r="M10" s="292">
        <v>477874.31729472999</v>
      </c>
      <c r="N10" s="292">
        <v>519790.92392176</v>
      </c>
      <c r="O10" s="292">
        <v>516994.65267162991</v>
      </c>
      <c r="P10" s="293">
        <v>541284.29079659993</v>
      </c>
      <c r="Q10" s="288"/>
    </row>
    <row r="11" spans="1:24" ht="15" customHeight="1">
      <c r="A11" s="249" t="s">
        <v>291</v>
      </c>
      <c r="B11" s="292">
        <v>1823905.33005931</v>
      </c>
      <c r="C11" s="292">
        <v>1937471.3727164902</v>
      </c>
      <c r="D11" s="292">
        <v>2744571.8118109996</v>
      </c>
      <c r="E11" s="292">
        <v>1993762.16026536</v>
      </c>
      <c r="F11" s="292">
        <v>2222065.1068175049</v>
      </c>
      <c r="G11" s="292">
        <v>2217432.83059486</v>
      </c>
      <c r="H11" s="292">
        <v>1767440.39150065</v>
      </c>
      <c r="I11" s="292">
        <v>1838654.4982631002</v>
      </c>
      <c r="J11" s="292">
        <v>1800152.0544334403</v>
      </c>
      <c r="K11" s="292">
        <v>1681176.2012383898</v>
      </c>
      <c r="L11" s="292">
        <v>2984545.3396551805</v>
      </c>
      <c r="M11" s="292">
        <v>2863122.0091671501</v>
      </c>
      <c r="N11" s="292">
        <v>2995859.3158619697</v>
      </c>
      <c r="O11" s="292">
        <v>3158824.7720705504</v>
      </c>
      <c r="P11" s="293">
        <v>2909629.4905264704</v>
      </c>
      <c r="Q11" s="288"/>
    </row>
    <row r="12" spans="1:24" ht="15" customHeight="1">
      <c r="A12" s="249" t="s">
        <v>292</v>
      </c>
      <c r="B12" s="292">
        <v>2180235.3058721502</v>
      </c>
      <c r="C12" s="292">
        <v>2299574.4482051404</v>
      </c>
      <c r="D12" s="292">
        <v>1265552.7362732799</v>
      </c>
      <c r="E12" s="292">
        <v>466087.28669677005</v>
      </c>
      <c r="F12" s="292">
        <v>524185.11516217992</v>
      </c>
      <c r="G12" s="292">
        <v>623169.92377858993</v>
      </c>
      <c r="H12" s="292">
        <v>625449.69524012005</v>
      </c>
      <c r="I12" s="292">
        <v>447907.46751625993</v>
      </c>
      <c r="J12" s="292">
        <v>365374.84918610001</v>
      </c>
      <c r="K12" s="292">
        <v>579659.33857965004</v>
      </c>
      <c r="L12" s="292">
        <v>786618.45208306017</v>
      </c>
      <c r="M12" s="292">
        <v>771220.84029874997</v>
      </c>
      <c r="N12" s="292">
        <v>543398.6680264601</v>
      </c>
      <c r="O12" s="292">
        <v>397543.61667026003</v>
      </c>
      <c r="P12" s="293">
        <v>548731.44735799998</v>
      </c>
      <c r="Q12" s="288"/>
    </row>
    <row r="13" spans="1:24" ht="15" customHeight="1">
      <c r="A13" s="249" t="s">
        <v>341</v>
      </c>
      <c r="B13" s="230">
        <v>3052700.1393286898</v>
      </c>
      <c r="C13" s="230">
        <v>1207606.1726891201</v>
      </c>
      <c r="D13" s="230">
        <v>1197183.3662947393</v>
      </c>
      <c r="E13" s="230">
        <v>1258446.7327406402</v>
      </c>
      <c r="F13" s="230">
        <v>1264971.6748424598</v>
      </c>
      <c r="G13" s="230">
        <v>1454933.2652324997</v>
      </c>
      <c r="H13" s="230">
        <v>1349630.9571642398</v>
      </c>
      <c r="I13" s="230">
        <v>1272593.5506395199</v>
      </c>
      <c r="J13" s="230">
        <v>1145171.30056848</v>
      </c>
      <c r="K13" s="230">
        <v>1331863.1014555097</v>
      </c>
      <c r="L13" s="230">
        <v>1314006.2773422399</v>
      </c>
      <c r="M13" s="230">
        <v>1409522.6171435402</v>
      </c>
      <c r="N13" s="230">
        <v>1718689.3932571004</v>
      </c>
      <c r="O13" s="230">
        <v>1860891.6798540703</v>
      </c>
      <c r="P13" s="231">
        <v>2055435.7099845598</v>
      </c>
      <c r="Q13" s="288"/>
    </row>
    <row r="14" spans="1:24" ht="15" customHeight="1">
      <c r="A14" s="249" t="s">
        <v>294</v>
      </c>
      <c r="B14" s="230">
        <v>188457.29800000001</v>
      </c>
      <c r="C14" s="230">
        <v>170324.83</v>
      </c>
      <c r="D14" s="230">
        <v>195385.27299999999</v>
      </c>
      <c r="E14" s="230">
        <v>279969.62428552</v>
      </c>
      <c r="F14" s="230">
        <v>266526.99203938997</v>
      </c>
      <c r="G14" s="230">
        <v>296604.80166880006</v>
      </c>
      <c r="H14" s="230">
        <v>279613.29807711998</v>
      </c>
      <c r="I14" s="230">
        <v>310760.73446598998</v>
      </c>
      <c r="J14" s="230">
        <v>296200.66047026002</v>
      </c>
      <c r="K14" s="230">
        <v>317060.27674625005</v>
      </c>
      <c r="L14" s="230">
        <v>318116.02284351992</v>
      </c>
      <c r="M14" s="230">
        <v>331979.79021078005</v>
      </c>
      <c r="N14" s="230">
        <v>331422.37255307008</v>
      </c>
      <c r="O14" s="230">
        <v>347231.34759790992</v>
      </c>
      <c r="P14" s="231">
        <v>367971.12766384007</v>
      </c>
      <c r="Q14" s="288"/>
    </row>
    <row r="15" spans="1:24" ht="15" customHeight="1">
      <c r="A15" s="249" t="s">
        <v>296</v>
      </c>
      <c r="B15" s="230">
        <v>22880.578000000001</v>
      </c>
      <c r="C15" s="230">
        <v>25579.545999999998</v>
      </c>
      <c r="D15" s="230">
        <v>4275.0720000000001</v>
      </c>
      <c r="E15" s="230">
        <v>4372.7075335199997</v>
      </c>
      <c r="F15" s="230">
        <v>4390.4322739600002</v>
      </c>
      <c r="G15" s="230">
        <v>5009.6388363499991</v>
      </c>
      <c r="H15" s="230">
        <v>4713.2771622100008</v>
      </c>
      <c r="I15" s="230">
        <v>4509.1429081400001</v>
      </c>
      <c r="J15" s="230">
        <v>4190.2573063</v>
      </c>
      <c r="K15" s="230">
        <v>4749.5536062299998</v>
      </c>
      <c r="L15" s="230">
        <v>4819.3592546700011</v>
      </c>
      <c r="M15" s="230">
        <v>4769.3624002400002</v>
      </c>
      <c r="N15" s="230">
        <v>4812.4635075300002</v>
      </c>
      <c r="O15" s="230">
        <v>4730.2669976199995</v>
      </c>
      <c r="P15" s="231">
        <v>4735.94688898</v>
      </c>
      <c r="Q15" s="288"/>
    </row>
    <row r="16" spans="1:24" ht="15" customHeight="1">
      <c r="A16" s="249" t="s">
        <v>295</v>
      </c>
      <c r="B16" s="230">
        <v>13680.20651308</v>
      </c>
      <c r="C16" s="230">
        <v>21736.645790219998</v>
      </c>
      <c r="D16" s="230">
        <v>8195.5742466699994</v>
      </c>
      <c r="E16" s="230">
        <v>6997.375260249999</v>
      </c>
      <c r="F16" s="230">
        <v>8320.4252161999993</v>
      </c>
      <c r="G16" s="230">
        <v>13092.158437749998</v>
      </c>
      <c r="H16" s="230">
        <v>55538.379653939992</v>
      </c>
      <c r="I16" s="230">
        <v>82318.223316860007</v>
      </c>
      <c r="J16" s="230">
        <v>128948.55949259001</v>
      </c>
      <c r="K16" s="230">
        <v>184518.56025173998</v>
      </c>
      <c r="L16" s="230">
        <v>167494.32265131001</v>
      </c>
      <c r="M16" s="230">
        <v>172251.89266906999</v>
      </c>
      <c r="N16" s="230">
        <v>158307.30675217003</v>
      </c>
      <c r="O16" s="230">
        <v>164647.72018398001</v>
      </c>
      <c r="P16" s="231">
        <v>224392.81450957002</v>
      </c>
      <c r="Q16" s="288"/>
    </row>
    <row r="17" spans="1:24" ht="15" customHeight="1">
      <c r="A17" s="249" t="s">
        <v>342</v>
      </c>
      <c r="B17" s="230">
        <v>1472961.9155804696</v>
      </c>
      <c r="C17" s="230">
        <v>1444680.8584875567</v>
      </c>
      <c r="D17" s="230">
        <v>1600389.3572880907</v>
      </c>
      <c r="E17" s="230">
        <v>1616531.0476789644</v>
      </c>
      <c r="F17" s="230">
        <v>1614132.3047795752</v>
      </c>
      <c r="G17" s="230">
        <v>1805002.5669236595</v>
      </c>
      <c r="H17" s="230">
        <v>1709851.9268186744</v>
      </c>
      <c r="I17" s="230">
        <v>1575701.8325378059</v>
      </c>
      <c r="J17" s="230">
        <v>1469224.7164041081</v>
      </c>
      <c r="K17" s="230">
        <v>1630866.216942745</v>
      </c>
      <c r="L17" s="230">
        <v>1645328.5948438602</v>
      </c>
      <c r="M17" s="230">
        <v>1626144.9889648559</v>
      </c>
      <c r="N17" s="230">
        <v>1569070.2771189006</v>
      </c>
      <c r="O17" s="230">
        <v>1531831.1801006608</v>
      </c>
      <c r="P17" s="231">
        <v>1608099.0594033902</v>
      </c>
      <c r="Q17" s="288"/>
    </row>
    <row r="18" spans="1:24" ht="15" customHeight="1">
      <c r="A18" s="294" t="s">
        <v>298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1"/>
      <c r="Q18" s="288"/>
    </row>
    <row r="19" spans="1:24" ht="15" customHeight="1">
      <c r="A19" s="290" t="s">
        <v>343</v>
      </c>
      <c r="B19" s="230">
        <v>1132495.9085284702</v>
      </c>
      <c r="C19" s="230">
        <v>1017910.8201495899</v>
      </c>
      <c r="D19" s="230">
        <v>1069797.94591022</v>
      </c>
      <c r="E19" s="230">
        <v>1646650.7617883901</v>
      </c>
      <c r="F19" s="230">
        <v>1623950.4763860297</v>
      </c>
      <c r="G19" s="230">
        <v>1854600.4952132301</v>
      </c>
      <c r="H19" s="230">
        <v>1753486.4150763201</v>
      </c>
      <c r="I19" s="230">
        <v>1587292.5226981097</v>
      </c>
      <c r="J19" s="230">
        <v>1672950.0528887</v>
      </c>
      <c r="K19" s="230">
        <v>2040780.8986364298</v>
      </c>
      <c r="L19" s="230">
        <v>2253497.65280951</v>
      </c>
      <c r="M19" s="230">
        <v>2377971.2105538202</v>
      </c>
      <c r="N19" s="230">
        <v>2608119.4098048094</v>
      </c>
      <c r="O19" s="230">
        <v>2694217.7572182794</v>
      </c>
      <c r="P19" s="231">
        <v>3097057.8670770703</v>
      </c>
      <c r="Q19" s="288"/>
    </row>
    <row r="20" spans="1:24" ht="15" customHeight="1">
      <c r="A20" s="249" t="s">
        <v>344</v>
      </c>
      <c r="B20" s="230">
        <v>105938.93842847004</v>
      </c>
      <c r="C20" s="230">
        <v>133557.75059454996</v>
      </c>
      <c r="D20" s="230">
        <v>300346.00606183987</v>
      </c>
      <c r="E20" s="230">
        <v>349916.21781677008</v>
      </c>
      <c r="F20" s="230">
        <v>290512.48091079999</v>
      </c>
      <c r="G20" s="230">
        <v>420695.57737578003</v>
      </c>
      <c r="H20" s="230">
        <v>475601.39746779</v>
      </c>
      <c r="I20" s="230">
        <v>405519.29581415001</v>
      </c>
      <c r="J20" s="230">
        <v>444722.76418859989</v>
      </c>
      <c r="K20" s="230">
        <v>661007.80695705011</v>
      </c>
      <c r="L20" s="230">
        <v>788900.39633797994</v>
      </c>
      <c r="M20" s="230">
        <v>817531.15587621008</v>
      </c>
      <c r="N20" s="230">
        <v>1109792.0194546098</v>
      </c>
      <c r="O20" s="230">
        <v>1058832.3145869798</v>
      </c>
      <c r="P20" s="231">
        <v>1085628.7876712698</v>
      </c>
      <c r="Q20" s="288"/>
    </row>
    <row r="21" spans="1:24" s="295" customFormat="1" ht="15" customHeight="1">
      <c r="A21" s="249" t="s">
        <v>345</v>
      </c>
      <c r="B21" s="230">
        <v>185638.41024614</v>
      </c>
      <c r="C21" s="230">
        <v>183804.05233526</v>
      </c>
      <c r="D21" s="230">
        <v>210610.69180562001</v>
      </c>
      <c r="E21" s="230">
        <v>880940.72028248</v>
      </c>
      <c r="F21" s="230">
        <v>878812.49204735993</v>
      </c>
      <c r="G21" s="230">
        <v>1006025.1482658</v>
      </c>
      <c r="H21" s="230">
        <v>940268.7265628801</v>
      </c>
      <c r="I21" s="230">
        <v>871873.88492464006</v>
      </c>
      <c r="J21" s="230">
        <v>815504.9905054</v>
      </c>
      <c r="K21" s="230">
        <v>913840.79649252002</v>
      </c>
      <c r="L21" s="230">
        <v>915852.40948187991</v>
      </c>
      <c r="M21" s="230">
        <v>897733.31567191996</v>
      </c>
      <c r="N21" s="230">
        <v>886596.55970184004</v>
      </c>
      <c r="O21" s="230">
        <v>877573.45506115991</v>
      </c>
      <c r="P21" s="231">
        <v>898301.81499500002</v>
      </c>
      <c r="Q21" s="288"/>
      <c r="U21" s="135"/>
      <c r="V21" s="135"/>
      <c r="W21" s="135"/>
      <c r="X21" s="135"/>
    </row>
    <row r="22" spans="1:24" ht="15" customHeight="1">
      <c r="A22" s="249" t="s">
        <v>292</v>
      </c>
      <c r="B22" s="292">
        <v>199817.61299999998</v>
      </c>
      <c r="C22" s="292">
        <v>146358.861</v>
      </c>
      <c r="D22" s="292">
        <v>149591.69399999999</v>
      </c>
      <c r="E22" s="292">
        <v>280553.20780388999</v>
      </c>
      <c r="F22" s="292">
        <v>241599.75975796001</v>
      </c>
      <c r="G22" s="292">
        <v>244000.35983294997</v>
      </c>
      <c r="H22" s="292">
        <v>161418.30070637999</v>
      </c>
      <c r="I22" s="292">
        <v>165379.98190290001</v>
      </c>
      <c r="J22" s="292">
        <v>171889.22990444998</v>
      </c>
      <c r="K22" s="292">
        <v>251189.92151873998</v>
      </c>
      <c r="L22" s="292">
        <v>324441.40380154003</v>
      </c>
      <c r="M22" s="292">
        <v>439553.31126263004</v>
      </c>
      <c r="N22" s="292">
        <v>428484.08304185991</v>
      </c>
      <c r="O22" s="292">
        <v>583458.22765704989</v>
      </c>
      <c r="P22" s="293">
        <v>793615.3653616301</v>
      </c>
      <c r="Q22" s="288"/>
    </row>
    <row r="23" spans="1:24" ht="15" customHeight="1">
      <c r="A23" s="249" t="s">
        <v>293</v>
      </c>
      <c r="B23" s="230">
        <v>478721.109</v>
      </c>
      <c r="C23" s="230">
        <v>379330.93599999999</v>
      </c>
      <c r="D23" s="230">
        <v>350043.011</v>
      </c>
      <c r="E23" s="230">
        <v>41399.595620510001</v>
      </c>
      <c r="F23" s="230">
        <v>40893.806431039993</v>
      </c>
      <c r="G23" s="230">
        <v>45127.951491149994</v>
      </c>
      <c r="H23" s="230">
        <v>42333.94570252001</v>
      </c>
      <c r="I23" s="230">
        <v>40907.170605729996</v>
      </c>
      <c r="J23" s="230">
        <v>38362.683662359996</v>
      </c>
      <c r="K23" s="230">
        <v>25231.518605870002</v>
      </c>
      <c r="L23" s="230">
        <v>25847.068784760002</v>
      </c>
      <c r="M23" s="230">
        <v>25833.539605739996</v>
      </c>
      <c r="N23" s="230">
        <v>25612.997741379997</v>
      </c>
      <c r="O23" s="230">
        <v>24791.936494270001</v>
      </c>
      <c r="P23" s="231">
        <v>25110.993259799998</v>
      </c>
      <c r="Q23" s="288"/>
    </row>
    <row r="24" spans="1:24" ht="15" customHeight="1">
      <c r="A24" s="249" t="s">
        <v>294</v>
      </c>
      <c r="B24" s="230">
        <v>124569.11758117999</v>
      </c>
      <c r="C24" s="230">
        <v>146874.52491982002</v>
      </c>
      <c r="D24" s="230">
        <v>17327.204207660001</v>
      </c>
      <c r="E24" s="230">
        <v>47693.758101370004</v>
      </c>
      <c r="F24" s="230">
        <v>64946.011925480008</v>
      </c>
      <c r="G24" s="230">
        <v>74389.668278199999</v>
      </c>
      <c r="H24" s="230">
        <v>51429.489594679995</v>
      </c>
      <c r="I24" s="230">
        <v>48617.793214150006</v>
      </c>
      <c r="J24" s="230">
        <v>62286.40237122999</v>
      </c>
      <c r="K24" s="230">
        <v>69468.578866480006</v>
      </c>
      <c r="L24" s="230">
        <v>70868.124372320002</v>
      </c>
      <c r="M24" s="230">
        <v>86467.131219739997</v>
      </c>
      <c r="N24" s="230">
        <v>90305.696461209998</v>
      </c>
      <c r="O24" s="230">
        <v>83641.514213989998</v>
      </c>
      <c r="P24" s="231">
        <v>175104.10919908001</v>
      </c>
      <c r="Q24" s="288"/>
    </row>
    <row r="25" spans="1:24" ht="15" customHeight="1">
      <c r="A25" s="249" t="s">
        <v>295</v>
      </c>
      <c r="B25" s="230">
        <v>8184.8159999999998</v>
      </c>
      <c r="C25" s="230">
        <v>12194.683000000001</v>
      </c>
      <c r="D25" s="230">
        <v>10224.821</v>
      </c>
      <c r="E25" s="230">
        <v>9176.4283492700015</v>
      </c>
      <c r="F25" s="230">
        <v>55415.045769140001</v>
      </c>
      <c r="G25" s="230">
        <v>11189.20031622</v>
      </c>
      <c r="H25" s="230">
        <v>25001.437013109997</v>
      </c>
      <c r="I25" s="230">
        <v>16935.676724610003</v>
      </c>
      <c r="J25" s="230">
        <v>102923.98158887001</v>
      </c>
      <c r="K25" s="230">
        <v>78339.698045990008</v>
      </c>
      <c r="L25" s="230">
        <v>83824.011873470008</v>
      </c>
      <c r="M25" s="230">
        <v>52119.693302209998</v>
      </c>
      <c r="N25" s="230">
        <v>20950.09176635</v>
      </c>
      <c r="O25" s="230">
        <v>26765.715112959999</v>
      </c>
      <c r="P25" s="231">
        <v>85803.938874130006</v>
      </c>
      <c r="Q25" s="288"/>
    </row>
    <row r="26" spans="1:24" ht="15" customHeight="1">
      <c r="A26" s="249" t="s">
        <v>335</v>
      </c>
      <c r="B26" s="292">
        <v>29625.904272679996</v>
      </c>
      <c r="C26" s="292">
        <v>15790.012299960013</v>
      </c>
      <c r="D26" s="292">
        <v>31654.517835099996</v>
      </c>
      <c r="E26" s="292">
        <v>36970.833814099991</v>
      </c>
      <c r="F26" s="292">
        <v>51770.87954424999</v>
      </c>
      <c r="G26" s="292">
        <v>53172.58965312998</v>
      </c>
      <c r="H26" s="292">
        <v>57433.118028959994</v>
      </c>
      <c r="I26" s="292">
        <v>38058.719511929987</v>
      </c>
      <c r="J26" s="292">
        <v>37260.000667789987</v>
      </c>
      <c r="K26" s="292">
        <v>41702.578149780005</v>
      </c>
      <c r="L26" s="292">
        <v>43764.238157560001</v>
      </c>
      <c r="M26" s="292">
        <v>58733.063615370018</v>
      </c>
      <c r="N26" s="292">
        <v>46377.961637559994</v>
      </c>
      <c r="O26" s="292">
        <v>39154.594091870007</v>
      </c>
      <c r="P26" s="293">
        <v>33492.857716160011</v>
      </c>
      <c r="Q26" s="288"/>
    </row>
    <row r="27" spans="1:24" ht="15" customHeight="1">
      <c r="A27" s="294" t="s">
        <v>298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3"/>
      <c r="Q27" s="288"/>
    </row>
    <row r="28" spans="1:24" s="298" customFormat="1" ht="15" customHeight="1">
      <c r="A28" s="290" t="s">
        <v>346</v>
      </c>
      <c r="B28" s="296">
        <v>22278915.049974144</v>
      </c>
      <c r="C28" s="296">
        <v>23624916.767730869</v>
      </c>
      <c r="D28" s="296">
        <v>24705810.621737681</v>
      </c>
      <c r="E28" s="296">
        <v>23888930.015734278</v>
      </c>
      <c r="F28" s="296">
        <v>23369246.217504442</v>
      </c>
      <c r="G28" s="296">
        <v>26728180.322535455</v>
      </c>
      <c r="H28" s="296">
        <v>24707739.861444235</v>
      </c>
      <c r="I28" s="296">
        <v>23431226.02748882</v>
      </c>
      <c r="J28" s="296">
        <v>22322330.507307418</v>
      </c>
      <c r="K28" s="296">
        <v>24400324.113576107</v>
      </c>
      <c r="L28" s="296">
        <v>25429705.330478385</v>
      </c>
      <c r="M28" s="296">
        <v>25411807.657067187</v>
      </c>
      <c r="N28" s="296">
        <v>24600788.932537809</v>
      </c>
      <c r="O28" s="296">
        <v>24534555.799821347</v>
      </c>
      <c r="P28" s="297">
        <v>26183887.660807081</v>
      </c>
      <c r="Q28" s="288"/>
      <c r="U28" s="135"/>
      <c r="V28" s="135"/>
      <c r="W28" s="135"/>
      <c r="X28" s="135"/>
    </row>
    <row r="29" spans="1:24" s="298" customFormat="1" ht="15" customHeight="1">
      <c r="A29" s="294" t="s">
        <v>298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7"/>
      <c r="Q29" s="288"/>
      <c r="U29" s="135"/>
      <c r="V29" s="135"/>
      <c r="W29" s="135"/>
      <c r="X29" s="135"/>
    </row>
    <row r="30" spans="1:24" ht="15" customHeight="1">
      <c r="A30" s="290" t="s">
        <v>347</v>
      </c>
      <c r="B30" s="292">
        <v>526469.69940527529</v>
      </c>
      <c r="C30" s="292">
        <v>462414.41239530849</v>
      </c>
      <c r="D30" s="292">
        <v>477241.75161119481</v>
      </c>
      <c r="E30" s="292">
        <v>1008781.7871450752</v>
      </c>
      <c r="F30" s="292">
        <v>872830.26896911883</v>
      </c>
      <c r="G30" s="292">
        <v>1180517.9339095615</v>
      </c>
      <c r="H30" s="292">
        <v>1215723.6462695051</v>
      </c>
      <c r="I30" s="292">
        <v>603364.67978943698</v>
      </c>
      <c r="J30" s="292">
        <v>374325.34705677442</v>
      </c>
      <c r="K30" s="292">
        <v>1087987.8436276172</v>
      </c>
      <c r="L30" s="292">
        <v>1135330.9441549047</v>
      </c>
      <c r="M30" s="292">
        <v>1412036.1154418024</v>
      </c>
      <c r="N30" s="292">
        <v>1382126.5849141446</v>
      </c>
      <c r="O30" s="292">
        <v>1363699.1528768216</v>
      </c>
      <c r="P30" s="293">
        <v>1161849.4825138301</v>
      </c>
      <c r="Q30" s="288"/>
    </row>
    <row r="31" spans="1:24" ht="15" customHeight="1">
      <c r="A31" s="249" t="s">
        <v>348</v>
      </c>
      <c r="B31" s="292">
        <v>1352280.9673971778</v>
      </c>
      <c r="C31" s="292">
        <v>1378812.9559856616</v>
      </c>
      <c r="D31" s="292">
        <v>1654991.5198833707</v>
      </c>
      <c r="E31" s="292">
        <v>2105714.9490602999</v>
      </c>
      <c r="F31" s="292">
        <v>1868028.9475171638</v>
      </c>
      <c r="G31" s="292">
        <v>2479688.1307461099</v>
      </c>
      <c r="H31" s="292">
        <v>3269712.8772242498</v>
      </c>
      <c r="I31" s="292">
        <v>2794546.8274538699</v>
      </c>
      <c r="J31" s="292">
        <v>2797272.9477811893</v>
      </c>
      <c r="K31" s="292">
        <v>3605787.3579196204</v>
      </c>
      <c r="L31" s="292">
        <v>3352869.9819665104</v>
      </c>
      <c r="M31" s="292">
        <v>3653247.0652049803</v>
      </c>
      <c r="N31" s="292">
        <v>2641064.8087249696</v>
      </c>
      <c r="O31" s="292">
        <v>2569540.4606879503</v>
      </c>
      <c r="P31" s="293">
        <v>2561373.4384336094</v>
      </c>
      <c r="Q31" s="288"/>
    </row>
    <row r="32" spans="1:24" ht="15" customHeight="1">
      <c r="A32" s="249" t="s">
        <v>349</v>
      </c>
      <c r="B32" s="292">
        <v>825811.26799190254</v>
      </c>
      <c r="C32" s="292">
        <v>916398.5435903531</v>
      </c>
      <c r="D32" s="292">
        <v>1177749.7682721759</v>
      </c>
      <c r="E32" s="292">
        <v>1096933.1619152247</v>
      </c>
      <c r="F32" s="292">
        <v>995198.67854804499</v>
      </c>
      <c r="G32" s="292">
        <v>1299170.1968365484</v>
      </c>
      <c r="H32" s="292">
        <v>2053989.2309547446</v>
      </c>
      <c r="I32" s="292">
        <v>2191182.1476644329</v>
      </c>
      <c r="J32" s="292">
        <v>2422947.6007244149</v>
      </c>
      <c r="K32" s="292">
        <v>2517799.5142920031</v>
      </c>
      <c r="L32" s="292">
        <v>2217539.0378116057</v>
      </c>
      <c r="M32" s="292">
        <v>2241210.9497631779</v>
      </c>
      <c r="N32" s="292">
        <v>1258938.223810825</v>
      </c>
      <c r="O32" s="292">
        <v>1205841.3078111287</v>
      </c>
      <c r="P32" s="293">
        <v>1399523.9559197794</v>
      </c>
      <c r="Q32" s="288"/>
    </row>
    <row r="33" spans="1:24" ht="15" customHeight="1">
      <c r="A33" s="294" t="s">
        <v>298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3"/>
      <c r="Q33" s="288"/>
    </row>
    <row r="34" spans="1:24" s="291" customFormat="1" ht="15" customHeight="1">
      <c r="A34" s="299" t="s">
        <v>305</v>
      </c>
      <c r="B34" s="296">
        <v>-14606393.033104688</v>
      </c>
      <c r="C34" s="296">
        <v>-15314311.769476226</v>
      </c>
      <c r="D34" s="296">
        <v>-16153513.600909662</v>
      </c>
      <c r="E34" s="296">
        <v>-10326960.826143406</v>
      </c>
      <c r="F34" s="296">
        <v>-9729800.8963872641</v>
      </c>
      <c r="G34" s="296">
        <v>-14888882.027777437</v>
      </c>
      <c r="H34" s="296">
        <v>-12758372.558092771</v>
      </c>
      <c r="I34" s="296">
        <v>-10804737.709516935</v>
      </c>
      <c r="J34" s="296">
        <v>-8717228.7905466892</v>
      </c>
      <c r="K34" s="296">
        <v>-10901102.524443069</v>
      </c>
      <c r="L34" s="296">
        <v>-11780377.671858665</v>
      </c>
      <c r="M34" s="296">
        <v>-11302066.443404093</v>
      </c>
      <c r="N34" s="296">
        <v>-9528852.9117523599</v>
      </c>
      <c r="O34" s="296">
        <v>-8354338.8873169748</v>
      </c>
      <c r="P34" s="297">
        <v>-10855588.197656956</v>
      </c>
      <c r="Q34" s="288"/>
      <c r="U34" s="135"/>
      <c r="V34" s="135"/>
      <c r="W34" s="135"/>
      <c r="X34" s="135"/>
    </row>
    <row r="35" spans="1:24" s="291" customFormat="1" ht="15" customHeight="1">
      <c r="A35" s="290" t="s">
        <v>310</v>
      </c>
      <c r="B35" s="292">
        <v>1198821.4574178075</v>
      </c>
      <c r="C35" s="292">
        <v>1824872.5329548235</v>
      </c>
      <c r="D35" s="292">
        <v>1951075.0618154034</v>
      </c>
      <c r="E35" s="292">
        <v>3392313.3717147997</v>
      </c>
      <c r="F35" s="292">
        <v>2826830.3246305701</v>
      </c>
      <c r="G35" s="292">
        <v>2911124.823767799</v>
      </c>
      <c r="H35" s="292">
        <v>2669243.5832174923</v>
      </c>
      <c r="I35" s="292">
        <v>2110177.2953879801</v>
      </c>
      <c r="J35" s="292">
        <v>2105426.3973331749</v>
      </c>
      <c r="K35" s="292">
        <v>2485149.5893351398</v>
      </c>
      <c r="L35" s="292">
        <v>2151147.924103417</v>
      </c>
      <c r="M35" s="292">
        <v>2046999.4917475181</v>
      </c>
      <c r="N35" s="292">
        <v>2238665.7896273485</v>
      </c>
      <c r="O35" s="292">
        <v>2010288.9288415071</v>
      </c>
      <c r="P35" s="293">
        <v>2121043.9261934571</v>
      </c>
      <c r="Q35" s="288"/>
      <c r="U35" s="135"/>
      <c r="V35" s="135"/>
      <c r="W35" s="135"/>
      <c r="X35" s="135"/>
    </row>
    <row r="36" spans="1:24" s="291" customFormat="1" ht="15" customHeight="1">
      <c r="A36" s="251" t="s">
        <v>350</v>
      </c>
      <c r="B36" s="292">
        <v>2514860.8647239897</v>
      </c>
      <c r="C36" s="292">
        <v>2810893.5275336406</v>
      </c>
      <c r="D36" s="292">
        <v>3915458.0249991501</v>
      </c>
      <c r="E36" s="292">
        <v>4821737.8238397297</v>
      </c>
      <c r="F36" s="292">
        <v>4493768.45914777</v>
      </c>
      <c r="G36" s="292">
        <v>4632248.2782846391</v>
      </c>
      <c r="H36" s="292">
        <v>4456139.7381757181</v>
      </c>
      <c r="I36" s="292">
        <v>4480033.9396317294</v>
      </c>
      <c r="J36" s="292">
        <v>4240492.0544531504</v>
      </c>
      <c r="K36" s="292">
        <v>4533476.8790875906</v>
      </c>
      <c r="L36" s="292">
        <v>4370638.3651258601</v>
      </c>
      <c r="M36" s="292">
        <v>4698312.4965970712</v>
      </c>
      <c r="N36" s="292">
        <v>4903291.5702686906</v>
      </c>
      <c r="O36" s="292">
        <v>4944435.4296292001</v>
      </c>
      <c r="P36" s="293">
        <v>4990803.265536489</v>
      </c>
      <c r="Q36" s="288"/>
      <c r="U36" s="135"/>
      <c r="V36" s="135"/>
      <c r="W36" s="135"/>
      <c r="X36" s="135"/>
    </row>
    <row r="37" spans="1:24" ht="15" customHeight="1">
      <c r="A37" s="249" t="s">
        <v>334</v>
      </c>
      <c r="B37" s="292">
        <v>2513561.09672399</v>
      </c>
      <c r="C37" s="292">
        <v>2740829.7325336402</v>
      </c>
      <c r="D37" s="292">
        <v>3815564.90799915</v>
      </c>
      <c r="E37" s="292">
        <v>4715319.6138790892</v>
      </c>
      <c r="F37" s="292">
        <v>4386059.4154669102</v>
      </c>
      <c r="G37" s="292">
        <v>4510580.5699160192</v>
      </c>
      <c r="H37" s="292">
        <v>4335078.0043361587</v>
      </c>
      <c r="I37" s="292">
        <v>4370241.8800821295</v>
      </c>
      <c r="J37" s="292">
        <v>4139278.9962848104</v>
      </c>
      <c r="K37" s="292">
        <v>4421262.5833774107</v>
      </c>
      <c r="L37" s="292">
        <v>4257118.5456063394</v>
      </c>
      <c r="M37" s="292">
        <v>4583479.7756810905</v>
      </c>
      <c r="N37" s="292">
        <v>4788144.5928315399</v>
      </c>
      <c r="O37" s="292">
        <v>4829917.91359023</v>
      </c>
      <c r="P37" s="293">
        <v>4877891.1070048492</v>
      </c>
      <c r="Q37" s="288"/>
    </row>
    <row r="38" spans="1:24" s="126" customFormat="1" ht="15" customHeight="1">
      <c r="A38" s="249" t="s">
        <v>294</v>
      </c>
      <c r="B38" s="292">
        <v>311.23500000000001</v>
      </c>
      <c r="C38" s="292">
        <v>68866.2</v>
      </c>
      <c r="D38" s="292">
        <v>98913.85</v>
      </c>
      <c r="E38" s="292">
        <v>101473</v>
      </c>
      <c r="F38" s="292">
        <v>101872.5</v>
      </c>
      <c r="G38" s="292">
        <v>116325</v>
      </c>
      <c r="H38" s="292">
        <v>109582.85</v>
      </c>
      <c r="I38" s="292">
        <v>104899.3</v>
      </c>
      <c r="J38" s="292">
        <v>97447.45</v>
      </c>
      <c r="K38" s="292">
        <v>110529.9</v>
      </c>
      <c r="L38" s="292">
        <v>112116.15</v>
      </c>
      <c r="M38" s="292">
        <v>112726.15</v>
      </c>
      <c r="N38" s="292">
        <v>113783.65</v>
      </c>
      <c r="O38" s="292">
        <v>111819.05</v>
      </c>
      <c r="P38" s="293">
        <v>110191.5</v>
      </c>
      <c r="Q38" s="288"/>
      <c r="U38" s="135"/>
      <c r="V38" s="135"/>
      <c r="W38" s="135"/>
      <c r="X38" s="135"/>
    </row>
    <row r="39" spans="1:24" ht="15" customHeight="1">
      <c r="A39" s="249" t="s">
        <v>351</v>
      </c>
      <c r="B39" s="292">
        <v>988.53300000000002</v>
      </c>
      <c r="C39" s="292">
        <v>1197.595</v>
      </c>
      <c r="D39" s="292">
        <v>979.26700000000005</v>
      </c>
      <c r="E39" s="292">
        <v>4945.2099606399997</v>
      </c>
      <c r="F39" s="292">
        <v>5836.5436808599998</v>
      </c>
      <c r="G39" s="292">
        <v>5342.7083686199994</v>
      </c>
      <c r="H39" s="292">
        <v>11478.883839559998</v>
      </c>
      <c r="I39" s="292">
        <v>4892.7595495999994</v>
      </c>
      <c r="J39" s="292">
        <v>3765.6081683399998</v>
      </c>
      <c r="K39" s="292">
        <v>1684.3957101799999</v>
      </c>
      <c r="L39" s="292">
        <v>1403.66951952</v>
      </c>
      <c r="M39" s="292">
        <v>2106.5709159799999</v>
      </c>
      <c r="N39" s="292">
        <v>1363.3274371499999</v>
      </c>
      <c r="O39" s="292">
        <v>2698.4660389700007</v>
      </c>
      <c r="P39" s="293">
        <v>2720.6585316400005</v>
      </c>
      <c r="Q39" s="288"/>
    </row>
    <row r="40" spans="1:24" s="291" customFormat="1" ht="15" customHeight="1">
      <c r="A40" s="251" t="s">
        <v>349</v>
      </c>
      <c r="B40" s="292">
        <v>1316039.4073061822</v>
      </c>
      <c r="C40" s="292">
        <v>986020.99457881716</v>
      </c>
      <c r="D40" s="292">
        <v>1964382.9631837467</v>
      </c>
      <c r="E40" s="292">
        <v>1429424.45212493</v>
      </c>
      <c r="F40" s="292">
        <v>1666938.1345171998</v>
      </c>
      <c r="G40" s="292">
        <v>1721123.4545168399</v>
      </c>
      <c r="H40" s="292">
        <v>1786896.1549582258</v>
      </c>
      <c r="I40" s="292">
        <v>2369856.6442437493</v>
      </c>
      <c r="J40" s="292">
        <v>2135065.6571199754</v>
      </c>
      <c r="K40" s="292">
        <v>2048327.2897524508</v>
      </c>
      <c r="L40" s="292">
        <v>2219490.4410224431</v>
      </c>
      <c r="M40" s="292">
        <v>2651313.0048495531</v>
      </c>
      <c r="N40" s="292">
        <v>2664625.780641342</v>
      </c>
      <c r="O40" s="292">
        <v>2934146.5007876931</v>
      </c>
      <c r="P40" s="293">
        <v>2869759.3393430319</v>
      </c>
      <c r="Q40" s="288"/>
      <c r="U40" s="135"/>
      <c r="V40" s="135"/>
      <c r="W40" s="135"/>
      <c r="X40" s="135"/>
    </row>
    <row r="41" spans="1:24" ht="15" customHeight="1">
      <c r="A41" s="249" t="s">
        <v>291</v>
      </c>
      <c r="B41" s="292">
        <v>508791.43488266005</v>
      </c>
      <c r="C41" s="292">
        <v>503607.83103672997</v>
      </c>
      <c r="D41" s="292">
        <v>1580614.6820884999</v>
      </c>
      <c r="E41" s="292">
        <v>1085259.3293498501</v>
      </c>
      <c r="F41" s="292">
        <v>1412546.0434734097</v>
      </c>
      <c r="G41" s="292">
        <v>1442719.8054699099</v>
      </c>
      <c r="H41" s="292">
        <v>1424341.7112769797</v>
      </c>
      <c r="I41" s="292">
        <v>1915521.2110267298</v>
      </c>
      <c r="J41" s="292">
        <v>1669435.2275559099</v>
      </c>
      <c r="K41" s="292">
        <v>1628405.3353443199</v>
      </c>
      <c r="L41" s="292">
        <v>1801721.85794733</v>
      </c>
      <c r="M41" s="292">
        <v>2198006.41596688</v>
      </c>
      <c r="N41" s="292">
        <v>2175025.3678679802</v>
      </c>
      <c r="O41" s="292">
        <v>2364613.1574726403</v>
      </c>
      <c r="P41" s="293">
        <v>2267497.5449343203</v>
      </c>
      <c r="Q41" s="288"/>
    </row>
    <row r="42" spans="1:24" ht="15" customHeight="1">
      <c r="A42" s="249" t="s">
        <v>292</v>
      </c>
      <c r="B42" s="292">
        <v>74921.689916749994</v>
      </c>
      <c r="C42" s="292">
        <v>201122.53477670002</v>
      </c>
      <c r="D42" s="292">
        <v>84898.954746399992</v>
      </c>
      <c r="E42" s="292">
        <v>166099.06814123</v>
      </c>
      <c r="F42" s="292">
        <v>76592.920641960009</v>
      </c>
      <c r="G42" s="292">
        <v>100739.33304385</v>
      </c>
      <c r="H42" s="292">
        <v>103761.03919621001</v>
      </c>
      <c r="I42" s="292">
        <v>125240.85295206001</v>
      </c>
      <c r="J42" s="292">
        <v>136727.95142487</v>
      </c>
      <c r="K42" s="292">
        <v>59249.924616860008</v>
      </c>
      <c r="L42" s="292">
        <v>88517.126385449999</v>
      </c>
      <c r="M42" s="292">
        <v>125475.85030722</v>
      </c>
      <c r="N42" s="292">
        <v>160600.99585402996</v>
      </c>
      <c r="O42" s="292">
        <v>337667.74365200999</v>
      </c>
      <c r="P42" s="293">
        <v>270310.84774174</v>
      </c>
      <c r="Q42" s="288"/>
    </row>
    <row r="43" spans="1:24" s="126" customFormat="1" ht="15" customHeight="1">
      <c r="A43" s="249" t="s">
        <v>334</v>
      </c>
      <c r="B43" s="292" t="s">
        <v>209</v>
      </c>
      <c r="C43" s="292" t="s">
        <v>209</v>
      </c>
      <c r="D43" s="292" t="s">
        <v>209</v>
      </c>
      <c r="E43" s="292" t="s">
        <v>209</v>
      </c>
      <c r="F43" s="292" t="s">
        <v>209</v>
      </c>
      <c r="G43" s="292" t="s">
        <v>209</v>
      </c>
      <c r="H43" s="292" t="s">
        <v>209</v>
      </c>
      <c r="I43" s="292" t="s">
        <v>209</v>
      </c>
      <c r="J43" s="292" t="s">
        <v>209</v>
      </c>
      <c r="K43" s="292" t="s">
        <v>209</v>
      </c>
      <c r="L43" s="292" t="s">
        <v>209</v>
      </c>
      <c r="M43" s="292" t="s">
        <v>209</v>
      </c>
      <c r="N43" s="292" t="s">
        <v>209</v>
      </c>
      <c r="O43" s="292" t="s">
        <v>209</v>
      </c>
      <c r="P43" s="293" t="s">
        <v>209</v>
      </c>
      <c r="Q43" s="288"/>
      <c r="U43" s="135"/>
      <c r="V43" s="135"/>
      <c r="W43" s="135"/>
      <c r="X43" s="135"/>
    </row>
    <row r="44" spans="1:24" ht="15" customHeight="1">
      <c r="A44" s="249" t="s">
        <v>294</v>
      </c>
      <c r="B44" s="292">
        <v>21313.592000000001</v>
      </c>
      <c r="C44" s="292">
        <v>81643.633000000002</v>
      </c>
      <c r="D44" s="292">
        <v>43075.67</v>
      </c>
      <c r="E44" s="292">
        <v>56443.86580883</v>
      </c>
      <c r="F44" s="292">
        <v>56839.51431228</v>
      </c>
      <c r="G44" s="292">
        <v>57214.857861839992</v>
      </c>
      <c r="H44" s="292">
        <v>57602.668889899993</v>
      </c>
      <c r="I44" s="292">
        <v>60330.346606190004</v>
      </c>
      <c r="J44" s="292">
        <v>60590.59561057992</v>
      </c>
      <c r="K44" s="292">
        <v>60943.837082299971</v>
      </c>
      <c r="L44" s="292">
        <v>61383.132111649946</v>
      </c>
      <c r="M44" s="292">
        <v>61810.686586569987</v>
      </c>
      <c r="N44" s="292">
        <v>62241.619842420005</v>
      </c>
      <c r="O44" s="292">
        <v>62661.73719774995</v>
      </c>
      <c r="P44" s="293">
        <v>63522.167313170059</v>
      </c>
      <c r="Q44" s="288"/>
    </row>
    <row r="45" spans="1:24" ht="15" customHeight="1">
      <c r="A45" s="249" t="s">
        <v>351</v>
      </c>
      <c r="B45" s="292">
        <v>711012.69050677225</v>
      </c>
      <c r="C45" s="292">
        <v>199646.99576538717</v>
      </c>
      <c r="D45" s="292">
        <v>255793.65634884697</v>
      </c>
      <c r="E45" s="292">
        <v>121622.18882502001</v>
      </c>
      <c r="F45" s="292">
        <v>120959.65608955</v>
      </c>
      <c r="G45" s="292">
        <v>120449.45814124</v>
      </c>
      <c r="H45" s="292">
        <v>201190.73559513621</v>
      </c>
      <c r="I45" s="292">
        <v>268764.23365876975</v>
      </c>
      <c r="J45" s="292">
        <v>268311.88252861582</v>
      </c>
      <c r="K45" s="292">
        <v>299728.19270897092</v>
      </c>
      <c r="L45" s="292">
        <v>267868.32457801333</v>
      </c>
      <c r="M45" s="292">
        <v>266020.05198888271</v>
      </c>
      <c r="N45" s="292">
        <v>266757.79707691201</v>
      </c>
      <c r="O45" s="292">
        <v>169203.86246529303</v>
      </c>
      <c r="P45" s="293">
        <v>268428.77935380157</v>
      </c>
      <c r="Q45" s="288"/>
    </row>
    <row r="46" spans="1:24" ht="15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2"/>
      <c r="Q46" s="288"/>
    </row>
    <row r="47" spans="1:24" ht="15" customHeight="1">
      <c r="A47" s="303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88"/>
    </row>
    <row r="48" spans="1:24" ht="21" customHeight="1">
      <c r="A48" s="304" t="s">
        <v>312</v>
      </c>
      <c r="B48" s="305"/>
      <c r="C48" s="306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8"/>
      <c r="Q48" s="288"/>
    </row>
    <row r="49" spans="1:24" ht="15" customHeight="1">
      <c r="A49" s="290" t="s">
        <v>313</v>
      </c>
      <c r="B49" s="309">
        <v>13023.790999999999</v>
      </c>
      <c r="C49" s="292">
        <v>5.0000000000000001E-3</v>
      </c>
      <c r="D49" s="292">
        <v>1.9990000000000001</v>
      </c>
      <c r="E49" s="292">
        <v>14468.79246402</v>
      </c>
      <c r="F49" s="292">
        <v>14461.497479210002</v>
      </c>
      <c r="G49" s="292">
        <v>14401.51047763</v>
      </c>
      <c r="H49" s="292">
        <v>13359.025342050001</v>
      </c>
      <c r="I49" s="292">
        <v>13214.07865109</v>
      </c>
      <c r="J49" s="292">
        <v>13276.455684949999</v>
      </c>
      <c r="K49" s="292">
        <v>13316.572567540001</v>
      </c>
      <c r="L49" s="292">
        <v>13593.190211380001</v>
      </c>
      <c r="M49" s="292">
        <v>13825.012429960001</v>
      </c>
      <c r="N49" s="292">
        <v>13156.16826984</v>
      </c>
      <c r="O49" s="292">
        <v>13259.40248823</v>
      </c>
      <c r="P49" s="293">
        <v>13577.6688959</v>
      </c>
      <c r="Q49" s="288"/>
    </row>
    <row r="50" spans="1:24" s="298" customFormat="1" ht="15" customHeight="1">
      <c r="A50" s="249" t="s">
        <v>293</v>
      </c>
      <c r="B50" s="309">
        <v>13023.786</v>
      </c>
      <c r="C50" s="292" t="s">
        <v>209</v>
      </c>
      <c r="D50" s="292" t="s">
        <v>209</v>
      </c>
      <c r="E50" s="292">
        <v>14468.09126202</v>
      </c>
      <c r="F50" s="292">
        <v>14460.796277210002</v>
      </c>
      <c r="G50" s="292">
        <v>14400.809275629999</v>
      </c>
      <c r="H50" s="292">
        <v>13358.30882505</v>
      </c>
      <c r="I50" s="292">
        <v>13213.362134089999</v>
      </c>
      <c r="J50" s="292">
        <v>13275.739167949998</v>
      </c>
      <c r="K50" s="292">
        <v>13315.85605054</v>
      </c>
      <c r="L50" s="292">
        <v>13592.47369438</v>
      </c>
      <c r="M50" s="292">
        <v>13824.277962960001</v>
      </c>
      <c r="N50" s="292">
        <v>13155.436437840001</v>
      </c>
      <c r="O50" s="292">
        <v>13258.655108659999</v>
      </c>
      <c r="P50" s="293">
        <v>13576.894073330001</v>
      </c>
      <c r="Q50" s="288"/>
      <c r="U50" s="135"/>
      <c r="V50" s="135"/>
      <c r="W50" s="135"/>
      <c r="X50" s="135"/>
    </row>
    <row r="51" spans="1:24" s="298" customFormat="1" ht="15" customHeight="1">
      <c r="A51" s="249" t="s">
        <v>294</v>
      </c>
      <c r="B51" s="309" t="s">
        <v>209</v>
      </c>
      <c r="C51" s="292" t="s">
        <v>209</v>
      </c>
      <c r="D51" s="292" t="s">
        <v>209</v>
      </c>
      <c r="E51" s="292" t="s">
        <v>209</v>
      </c>
      <c r="F51" s="292" t="s">
        <v>209</v>
      </c>
      <c r="G51" s="292" t="s">
        <v>209</v>
      </c>
      <c r="H51" s="292" t="s">
        <v>209</v>
      </c>
      <c r="I51" s="292" t="s">
        <v>209</v>
      </c>
      <c r="J51" s="292" t="s">
        <v>209</v>
      </c>
      <c r="K51" s="292" t="s">
        <v>209</v>
      </c>
      <c r="L51" s="292" t="s">
        <v>209</v>
      </c>
      <c r="M51" s="292" t="s">
        <v>209</v>
      </c>
      <c r="N51" s="292" t="s">
        <v>209</v>
      </c>
      <c r="O51" s="292" t="s">
        <v>209</v>
      </c>
      <c r="P51" s="293" t="s">
        <v>209</v>
      </c>
      <c r="Q51" s="288"/>
      <c r="U51" s="135"/>
      <c r="V51" s="135"/>
      <c r="W51" s="135"/>
      <c r="X51" s="135"/>
    </row>
    <row r="52" spans="1:24" ht="15" customHeight="1">
      <c r="A52" s="249" t="s">
        <v>342</v>
      </c>
      <c r="B52" s="309">
        <v>5.0000000000000001E-3</v>
      </c>
      <c r="C52" s="292">
        <v>5.0000000000000001E-3</v>
      </c>
      <c r="D52" s="292">
        <v>1.9990000000000001</v>
      </c>
      <c r="E52" s="292">
        <v>0.70120199999999999</v>
      </c>
      <c r="F52" s="292">
        <v>0.70120199999999999</v>
      </c>
      <c r="G52" s="292">
        <v>0.70120199999999999</v>
      </c>
      <c r="H52" s="292">
        <v>0.71651700000000007</v>
      </c>
      <c r="I52" s="292">
        <v>0.71651700000000007</v>
      </c>
      <c r="J52" s="292">
        <v>0.71651700000000007</v>
      </c>
      <c r="K52" s="292">
        <v>0.71651700000000007</v>
      </c>
      <c r="L52" s="292">
        <v>0.71651700000000007</v>
      </c>
      <c r="M52" s="292">
        <v>0.73446699999999998</v>
      </c>
      <c r="N52" s="292">
        <v>0.73183200000000004</v>
      </c>
      <c r="O52" s="292">
        <v>0.74737956999999999</v>
      </c>
      <c r="P52" s="293">
        <v>0.77482256999999988</v>
      </c>
      <c r="Q52" s="288"/>
    </row>
    <row r="53" spans="1:24" s="291" customFormat="1" ht="15" customHeight="1">
      <c r="A53" s="294" t="s">
        <v>298</v>
      </c>
      <c r="B53" s="229"/>
      <c r="C53" s="230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3"/>
      <c r="Q53" s="288"/>
      <c r="U53" s="135"/>
      <c r="V53" s="135"/>
      <c r="W53" s="135"/>
      <c r="X53" s="135"/>
    </row>
    <row r="54" spans="1:24" s="312" customFormat="1" ht="15" customHeight="1">
      <c r="A54" s="310" t="s">
        <v>352</v>
      </c>
      <c r="B54" s="311">
        <v>23790104.045337606</v>
      </c>
      <c r="C54" s="296">
        <v>25161475.109842382</v>
      </c>
      <c r="D54" s="296">
        <v>25949629.487183917</v>
      </c>
      <c r="E54" s="296">
        <v>25794061.062632538</v>
      </c>
      <c r="F54" s="296">
        <v>25271637.743724741</v>
      </c>
      <c r="G54" s="296">
        <v>28798539.810969297</v>
      </c>
      <c r="H54" s="296">
        <v>26824169.305996962</v>
      </c>
      <c r="I54" s="296">
        <v>25302213.230678756</v>
      </c>
      <c r="J54" s="296">
        <v>24187487.106396694</v>
      </c>
      <c r="K54" s="296">
        <v>25912816.225237489</v>
      </c>
      <c r="L54" s="296">
        <v>26760081.344561294</v>
      </c>
      <c r="M54" s="296">
        <v>26703011.182798106</v>
      </c>
      <c r="N54" s="296">
        <v>25687655.150154576</v>
      </c>
      <c r="O54" s="296">
        <v>25503996.591711201</v>
      </c>
      <c r="P54" s="297">
        <v>27288912.820414901</v>
      </c>
      <c r="Q54" s="288"/>
      <c r="U54" s="135"/>
      <c r="V54" s="135"/>
      <c r="W54" s="135"/>
      <c r="X54" s="135"/>
    </row>
    <row r="55" spans="1:24" s="312" customFormat="1" ht="15" customHeight="1">
      <c r="A55" s="294" t="s">
        <v>298</v>
      </c>
      <c r="B55" s="311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7"/>
      <c r="Q55" s="288"/>
      <c r="U55" s="135"/>
      <c r="V55" s="135"/>
      <c r="W55" s="135"/>
      <c r="X55" s="135"/>
    </row>
    <row r="56" spans="1:24" ht="15" customHeight="1">
      <c r="A56" s="290" t="s">
        <v>314</v>
      </c>
      <c r="B56" s="309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3"/>
      <c r="Q56" s="288"/>
    </row>
    <row r="57" spans="1:24" ht="15" customHeight="1">
      <c r="A57" s="290" t="s">
        <v>315</v>
      </c>
      <c r="B57" s="309">
        <v>2845947.0047607603</v>
      </c>
      <c r="C57" s="292">
        <v>4175298.4099324094</v>
      </c>
      <c r="D57" s="292">
        <v>6343548.5906545306</v>
      </c>
      <c r="E57" s="292">
        <v>7715115.2457352709</v>
      </c>
      <c r="F57" s="292">
        <v>7317488.4525291007</v>
      </c>
      <c r="G57" s="292">
        <v>7128998.6520346412</v>
      </c>
      <c r="H57" s="292">
        <v>7082980.6410712907</v>
      </c>
      <c r="I57" s="292">
        <v>7275235.2011325406</v>
      </c>
      <c r="J57" s="292">
        <v>7104530.2481338186</v>
      </c>
      <c r="K57" s="292">
        <v>7060071.2924978388</v>
      </c>
      <c r="L57" s="292">
        <v>6973357.573987769</v>
      </c>
      <c r="M57" s="292">
        <v>7079775.4445825098</v>
      </c>
      <c r="N57" s="292">
        <v>7042409.95719996</v>
      </c>
      <c r="O57" s="292">
        <v>7099288.1087564891</v>
      </c>
      <c r="P57" s="293">
        <v>7171209.4974395102</v>
      </c>
      <c r="Q57" s="288"/>
    </row>
    <row r="58" spans="1:24" ht="15" customHeight="1">
      <c r="A58" s="249" t="s">
        <v>291</v>
      </c>
      <c r="B58" s="309">
        <v>1030.0530000000001</v>
      </c>
      <c r="C58" s="292">
        <v>2155.288</v>
      </c>
      <c r="D58" s="292">
        <v>5313.9549999999999</v>
      </c>
      <c r="E58" s="292">
        <v>13986.340019069999</v>
      </c>
      <c r="F58" s="292">
        <v>10440.509102209999</v>
      </c>
      <c r="G58" s="292">
        <v>5353.1952065400001</v>
      </c>
      <c r="H58" s="292">
        <v>6614.7740275599999</v>
      </c>
      <c r="I58" s="292">
        <v>17878.224748569999</v>
      </c>
      <c r="J58" s="292">
        <v>8184.0867900200001</v>
      </c>
      <c r="K58" s="292">
        <v>17336.589671029997</v>
      </c>
      <c r="L58" s="292">
        <v>17351.067507169999</v>
      </c>
      <c r="M58" s="292">
        <v>17640.428599549996</v>
      </c>
      <c r="N58" s="292">
        <v>16746.38732496</v>
      </c>
      <c r="O58" s="292">
        <v>19483.140264499994</v>
      </c>
      <c r="P58" s="293">
        <v>19120.927143000004</v>
      </c>
      <c r="Q58" s="288"/>
    </row>
    <row r="59" spans="1:24" ht="15" customHeight="1">
      <c r="A59" s="249" t="s">
        <v>292</v>
      </c>
      <c r="B59" s="309">
        <v>3047.88</v>
      </c>
      <c r="C59" s="292">
        <v>949.12900000000002</v>
      </c>
      <c r="D59" s="292">
        <v>51.2</v>
      </c>
      <c r="E59" s="292">
        <v>51.687103829999998</v>
      </c>
      <c r="F59" s="292">
        <v>51.687103829999998</v>
      </c>
      <c r="G59" s="292">
        <v>62.687103829999998</v>
      </c>
      <c r="H59" s="292">
        <v>56</v>
      </c>
      <c r="I59" s="292">
        <v>56</v>
      </c>
      <c r="J59" s="292">
        <v>56</v>
      </c>
      <c r="K59" s="292" t="s">
        <v>209</v>
      </c>
      <c r="L59" s="292" t="s">
        <v>209</v>
      </c>
      <c r="M59" s="292" t="s">
        <v>209</v>
      </c>
      <c r="N59" s="292" t="s">
        <v>209</v>
      </c>
      <c r="O59" s="292" t="s">
        <v>209</v>
      </c>
      <c r="P59" s="293" t="s">
        <v>209</v>
      </c>
      <c r="Q59" s="288"/>
    </row>
    <row r="60" spans="1:24" ht="15" customHeight="1">
      <c r="A60" s="249" t="s">
        <v>334</v>
      </c>
      <c r="B60" s="309">
        <v>22352.546999999999</v>
      </c>
      <c r="C60" s="292">
        <v>173208.98</v>
      </c>
      <c r="D60" s="292">
        <v>353993.408</v>
      </c>
      <c r="E60" s="292">
        <v>639721.1457046601</v>
      </c>
      <c r="F60" s="292">
        <v>648639.29526818974</v>
      </c>
      <c r="G60" s="292">
        <v>698029.57029377006</v>
      </c>
      <c r="H60" s="292">
        <v>694158.39862175984</v>
      </c>
      <c r="I60" s="292">
        <v>657374.01973345981</v>
      </c>
      <c r="J60" s="292">
        <v>640942.19815916987</v>
      </c>
      <c r="K60" s="292">
        <v>668016.36339928</v>
      </c>
      <c r="L60" s="292">
        <v>681848.07171064022</v>
      </c>
      <c r="M60" s="292">
        <v>709013.6200663799</v>
      </c>
      <c r="N60" s="292">
        <v>741963.71496588993</v>
      </c>
      <c r="O60" s="292">
        <v>745022.87055262004</v>
      </c>
      <c r="P60" s="293">
        <v>782377.65535083006</v>
      </c>
      <c r="Q60" s="288"/>
    </row>
    <row r="61" spans="1:24" ht="15" customHeight="1">
      <c r="A61" s="249" t="s">
        <v>294</v>
      </c>
      <c r="B61" s="309">
        <v>345325.96499577997</v>
      </c>
      <c r="C61" s="292">
        <v>570290.11879211001</v>
      </c>
      <c r="D61" s="292">
        <v>729508.08936184004</v>
      </c>
      <c r="E61" s="292">
        <v>1505220.4304059998</v>
      </c>
      <c r="F61" s="292">
        <v>1125573.6570951699</v>
      </c>
      <c r="G61" s="292">
        <v>770470.38087937993</v>
      </c>
      <c r="H61" s="292">
        <v>774864.86714684998</v>
      </c>
      <c r="I61" s="292">
        <v>920233.88110270991</v>
      </c>
      <c r="J61" s="292">
        <v>771958.18618375005</v>
      </c>
      <c r="K61" s="292">
        <v>687179.82053645002</v>
      </c>
      <c r="L61" s="292">
        <v>624731.22376993985</v>
      </c>
      <c r="M61" s="292">
        <v>770457.52400559001</v>
      </c>
      <c r="N61" s="292">
        <v>613241.39923004992</v>
      </c>
      <c r="O61" s="292">
        <v>678667.13738256006</v>
      </c>
      <c r="P61" s="293">
        <v>697582.51253345003</v>
      </c>
      <c r="Q61" s="288"/>
    </row>
    <row r="62" spans="1:24" ht="15" customHeight="1">
      <c r="A62" s="249" t="s">
        <v>295</v>
      </c>
      <c r="B62" s="309">
        <v>345098.54499999998</v>
      </c>
      <c r="C62" s="292">
        <v>229001.90299999999</v>
      </c>
      <c r="D62" s="292">
        <v>62633.945</v>
      </c>
      <c r="E62" s="292">
        <v>54716.492159640002</v>
      </c>
      <c r="F62" s="292">
        <v>35935.919622999994</v>
      </c>
      <c r="G62" s="292">
        <v>74216.152242240001</v>
      </c>
      <c r="H62" s="292">
        <v>85908.806915160007</v>
      </c>
      <c r="I62" s="292">
        <v>123892.59903102001</v>
      </c>
      <c r="J62" s="292">
        <v>150335.02148855</v>
      </c>
      <c r="K62" s="292">
        <v>124455.28791362999</v>
      </c>
      <c r="L62" s="292">
        <v>86109.435137399996</v>
      </c>
      <c r="M62" s="292">
        <v>18806.963460749997</v>
      </c>
      <c r="N62" s="292">
        <v>82300.316492740007</v>
      </c>
      <c r="O62" s="292">
        <v>53189.722744570005</v>
      </c>
      <c r="P62" s="293">
        <v>51676.350193180006</v>
      </c>
      <c r="Q62" s="288"/>
    </row>
    <row r="63" spans="1:24" s="87" customFormat="1" ht="15" customHeight="1">
      <c r="A63" s="249" t="s">
        <v>296</v>
      </c>
      <c r="B63" s="309">
        <v>2071469.79476498</v>
      </c>
      <c r="C63" s="292">
        <v>3153441.5621402995</v>
      </c>
      <c r="D63" s="292">
        <v>5122235.4032926904</v>
      </c>
      <c r="E63" s="292">
        <v>5384047.5077424515</v>
      </c>
      <c r="F63" s="292">
        <v>5384076.1197085008</v>
      </c>
      <c r="G63" s="292">
        <v>5384082.2254809905</v>
      </c>
      <c r="H63" s="292">
        <v>5354813.2171584805</v>
      </c>
      <c r="I63" s="292">
        <v>5354817.8714277707</v>
      </c>
      <c r="J63" s="292">
        <v>5357917.3125084788</v>
      </c>
      <c r="K63" s="292">
        <v>5367398.8391671088</v>
      </c>
      <c r="L63" s="292">
        <v>5368381.7837400194</v>
      </c>
      <c r="M63" s="292">
        <v>5368385.7292431295</v>
      </c>
      <c r="N63" s="292">
        <v>5375922.6203440297</v>
      </c>
      <c r="O63" s="292">
        <v>5376589.6926366687</v>
      </c>
      <c r="P63" s="293">
        <v>5376832.4640223803</v>
      </c>
      <c r="Q63" s="288"/>
      <c r="U63" s="135"/>
      <c r="V63" s="135"/>
      <c r="W63" s="135"/>
      <c r="X63" s="135"/>
    </row>
    <row r="64" spans="1:24" s="87" customFormat="1" ht="15" customHeight="1">
      <c r="A64" s="249" t="s">
        <v>342</v>
      </c>
      <c r="B64" s="309">
        <v>57622.22</v>
      </c>
      <c r="C64" s="292">
        <v>46251.428999999996</v>
      </c>
      <c r="D64" s="292">
        <v>69812.59</v>
      </c>
      <c r="E64" s="292">
        <v>117371.64259961998</v>
      </c>
      <c r="F64" s="292">
        <v>112771.26462819998</v>
      </c>
      <c r="G64" s="292">
        <v>196784.44082789001</v>
      </c>
      <c r="H64" s="292">
        <v>166564.57720147999</v>
      </c>
      <c r="I64" s="292">
        <v>200982.60508901</v>
      </c>
      <c r="J64" s="292">
        <v>175137.44300385</v>
      </c>
      <c r="K64" s="292">
        <v>195684.39181034002</v>
      </c>
      <c r="L64" s="292">
        <v>194935.9921226</v>
      </c>
      <c r="M64" s="292">
        <v>195471.17920711002</v>
      </c>
      <c r="N64" s="292">
        <v>212235.51884229001</v>
      </c>
      <c r="O64" s="292">
        <v>226335.54517557001</v>
      </c>
      <c r="P64" s="293">
        <v>243619.58819667005</v>
      </c>
      <c r="Q64" s="288"/>
      <c r="U64" s="135"/>
      <c r="V64" s="135"/>
      <c r="W64" s="135"/>
      <c r="X64" s="135"/>
    </row>
    <row r="65" spans="1:24" ht="15" customHeight="1">
      <c r="A65" s="294" t="s">
        <v>298</v>
      </c>
      <c r="B65" s="313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5"/>
      <c r="Q65" s="288"/>
    </row>
    <row r="66" spans="1:24" ht="15" customHeight="1">
      <c r="A66" s="290" t="s">
        <v>316</v>
      </c>
      <c r="B66" s="229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1"/>
      <c r="Q66" s="288"/>
    </row>
    <row r="67" spans="1:24" s="126" customFormat="1" ht="15" customHeight="1">
      <c r="A67" s="290" t="s">
        <v>317</v>
      </c>
      <c r="B67" s="309">
        <v>1477239.9773296402</v>
      </c>
      <c r="C67" s="292">
        <v>1451462.4762571501</v>
      </c>
      <c r="D67" s="292">
        <v>1352900.89029853</v>
      </c>
      <c r="E67" s="292">
        <v>1443209.3929010001</v>
      </c>
      <c r="F67" s="292">
        <v>1438596.2266538299</v>
      </c>
      <c r="G67" s="292">
        <v>1583593.5943062881</v>
      </c>
      <c r="H67" s="292">
        <v>1542136.8594873501</v>
      </c>
      <c r="I67" s="292">
        <v>1545503.9039875602</v>
      </c>
      <c r="J67" s="292">
        <v>1556336.4996478001</v>
      </c>
      <c r="K67" s="292">
        <v>1632596.1672634601</v>
      </c>
      <c r="L67" s="292">
        <v>1568686.2265236799</v>
      </c>
      <c r="M67" s="292">
        <v>1568304.6922173603</v>
      </c>
      <c r="N67" s="292">
        <v>1537465.8942551401</v>
      </c>
      <c r="O67" s="292">
        <v>1551017.7424716901</v>
      </c>
      <c r="P67" s="293">
        <v>1588405.0208288501</v>
      </c>
      <c r="Q67" s="288"/>
      <c r="U67" s="135"/>
      <c r="V67" s="135"/>
      <c r="W67" s="135"/>
      <c r="X67" s="135"/>
    </row>
    <row r="68" spans="1:24" ht="15" customHeight="1">
      <c r="A68" s="249" t="s">
        <v>292</v>
      </c>
      <c r="B68" s="309">
        <v>72.492999999999995</v>
      </c>
      <c r="C68" s="292" t="s">
        <v>209</v>
      </c>
      <c r="D68" s="292" t="s">
        <v>209</v>
      </c>
      <c r="E68" s="292" t="s">
        <v>209</v>
      </c>
      <c r="F68" s="292" t="s">
        <v>209</v>
      </c>
      <c r="G68" s="292" t="s">
        <v>209</v>
      </c>
      <c r="H68" s="292" t="s">
        <v>209</v>
      </c>
      <c r="I68" s="292" t="s">
        <v>209</v>
      </c>
      <c r="J68" s="292" t="s">
        <v>209</v>
      </c>
      <c r="K68" s="292" t="s">
        <v>209</v>
      </c>
      <c r="L68" s="292" t="s">
        <v>209</v>
      </c>
      <c r="M68" s="292" t="s">
        <v>209</v>
      </c>
      <c r="N68" s="292" t="s">
        <v>209</v>
      </c>
      <c r="O68" s="292" t="s">
        <v>209</v>
      </c>
      <c r="P68" s="293" t="s">
        <v>209</v>
      </c>
      <c r="Q68" s="288"/>
    </row>
    <row r="69" spans="1:24" ht="15" customHeight="1">
      <c r="A69" s="249" t="s">
        <v>334</v>
      </c>
      <c r="B69" s="309">
        <v>450260.97977460001</v>
      </c>
      <c r="C69" s="292">
        <v>388207.79667851003</v>
      </c>
      <c r="D69" s="292">
        <v>318413.24400000001</v>
      </c>
      <c r="E69" s="292">
        <v>458447.57634910999</v>
      </c>
      <c r="F69" s="292">
        <v>466759.96082495997</v>
      </c>
      <c r="G69" s="292">
        <v>511986.32497645996</v>
      </c>
      <c r="H69" s="292">
        <v>500818.36535016994</v>
      </c>
      <c r="I69" s="292">
        <v>491641.8862967001</v>
      </c>
      <c r="J69" s="292">
        <v>481080.38861834997</v>
      </c>
      <c r="K69" s="292">
        <v>503427.94398736994</v>
      </c>
      <c r="L69" s="292">
        <v>534036.6436119799</v>
      </c>
      <c r="M69" s="292">
        <v>542596.72371682001</v>
      </c>
      <c r="N69" s="292">
        <v>541554.45012470998</v>
      </c>
      <c r="O69" s="292">
        <v>535517.20783235994</v>
      </c>
      <c r="P69" s="293">
        <v>542668.04847238003</v>
      </c>
      <c r="Q69" s="288"/>
    </row>
    <row r="70" spans="1:24" ht="15" customHeight="1">
      <c r="A70" s="249" t="s">
        <v>294</v>
      </c>
      <c r="B70" s="309">
        <v>274676.973</v>
      </c>
      <c r="C70" s="292">
        <v>303679.41106955003</v>
      </c>
      <c r="D70" s="292">
        <v>263219.38099999999</v>
      </c>
      <c r="E70" s="292">
        <v>146735.80694645</v>
      </c>
      <c r="F70" s="292">
        <v>134602.49277502001</v>
      </c>
      <c r="G70" s="292">
        <v>166033.12259552997</v>
      </c>
      <c r="H70" s="292">
        <v>192424.69389569003</v>
      </c>
      <c r="I70" s="292">
        <v>211955.88689379999</v>
      </c>
      <c r="J70" s="292">
        <v>244282.94882077997</v>
      </c>
      <c r="K70" s="292">
        <v>299501.16584506002</v>
      </c>
      <c r="L70" s="292">
        <v>212707.14891477002</v>
      </c>
      <c r="M70" s="292">
        <v>212268.08988534004</v>
      </c>
      <c r="N70" s="292">
        <v>187754.16519718003</v>
      </c>
      <c r="O70" s="292">
        <v>212891.21631774001</v>
      </c>
      <c r="P70" s="293">
        <v>250385.93197037998</v>
      </c>
      <c r="Q70" s="288"/>
    </row>
    <row r="71" spans="1:24" ht="15" customHeight="1">
      <c r="A71" s="249" t="s">
        <v>295</v>
      </c>
      <c r="B71" s="309" t="s">
        <v>209</v>
      </c>
      <c r="C71" s="292" t="s">
        <v>209</v>
      </c>
      <c r="D71" s="292" t="s">
        <v>209</v>
      </c>
      <c r="E71" s="292" t="s">
        <v>209</v>
      </c>
      <c r="F71" s="292" t="s">
        <v>209</v>
      </c>
      <c r="G71" s="292" t="s">
        <v>209</v>
      </c>
      <c r="H71" s="292" t="s">
        <v>209</v>
      </c>
      <c r="I71" s="292" t="s">
        <v>209</v>
      </c>
      <c r="J71" s="292" t="s">
        <v>209</v>
      </c>
      <c r="K71" s="292" t="s">
        <v>209</v>
      </c>
      <c r="L71" s="292" t="s">
        <v>209</v>
      </c>
      <c r="M71" s="292" t="s">
        <v>209</v>
      </c>
      <c r="N71" s="292" t="s">
        <v>209</v>
      </c>
      <c r="O71" s="292" t="s">
        <v>209</v>
      </c>
      <c r="P71" s="293" t="s">
        <v>209</v>
      </c>
      <c r="Q71" s="288"/>
    </row>
    <row r="72" spans="1:24" ht="15" customHeight="1">
      <c r="A72" s="249" t="s">
        <v>296</v>
      </c>
      <c r="B72" s="309">
        <v>750002.20000001998</v>
      </c>
      <c r="C72" s="292">
        <v>750002.20000001998</v>
      </c>
      <c r="D72" s="292">
        <v>750002.20000001998</v>
      </c>
      <c r="E72" s="292">
        <v>750002.20026001998</v>
      </c>
      <c r="F72" s="292">
        <v>750002.20026001998</v>
      </c>
      <c r="G72" s="292">
        <v>750000.00000002002</v>
      </c>
      <c r="H72" s="292">
        <v>750000.00000002002</v>
      </c>
      <c r="I72" s="292">
        <v>750000.00000002002</v>
      </c>
      <c r="J72" s="292">
        <v>750000.00000002002</v>
      </c>
      <c r="K72" s="292">
        <v>750000.00000002002</v>
      </c>
      <c r="L72" s="292">
        <v>750000.00000002002</v>
      </c>
      <c r="M72" s="292">
        <v>750000.00000002002</v>
      </c>
      <c r="N72" s="292">
        <v>750000.00000002002</v>
      </c>
      <c r="O72" s="292">
        <v>750000.00000002002</v>
      </c>
      <c r="P72" s="293">
        <v>750000.00000002002</v>
      </c>
      <c r="Q72" s="288"/>
    </row>
    <row r="73" spans="1:24" ht="15" customHeight="1">
      <c r="A73" s="249" t="s">
        <v>342</v>
      </c>
      <c r="B73" s="309">
        <v>2227.33155502</v>
      </c>
      <c r="C73" s="292">
        <v>9573.068509069999</v>
      </c>
      <c r="D73" s="292">
        <v>21266.065298509999</v>
      </c>
      <c r="E73" s="292">
        <v>88023.809345419999</v>
      </c>
      <c r="F73" s="292">
        <v>87231.572793829997</v>
      </c>
      <c r="G73" s="292">
        <v>155574.14673427801</v>
      </c>
      <c r="H73" s="292">
        <v>98893.800241470002</v>
      </c>
      <c r="I73" s="292">
        <v>91906.130797040008</v>
      </c>
      <c r="J73" s="292">
        <v>80973.162208649999</v>
      </c>
      <c r="K73" s="292">
        <v>79667.05743101002</v>
      </c>
      <c r="L73" s="292">
        <v>71942.433996909996</v>
      </c>
      <c r="M73" s="292">
        <v>63439.878615179994</v>
      </c>
      <c r="N73" s="292">
        <v>58157.278933229994</v>
      </c>
      <c r="O73" s="292">
        <v>52609.318321569997</v>
      </c>
      <c r="P73" s="293">
        <v>45351.040386069995</v>
      </c>
      <c r="Q73" s="288"/>
    </row>
    <row r="74" spans="1:24" ht="15" customHeight="1">
      <c r="A74" s="294" t="s">
        <v>298</v>
      </c>
      <c r="B74" s="309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3"/>
      <c r="Q74" s="288"/>
    </row>
    <row r="75" spans="1:24" ht="15" customHeight="1">
      <c r="A75" s="290" t="s">
        <v>318</v>
      </c>
      <c r="B75" s="229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1"/>
      <c r="Q75" s="288"/>
    </row>
    <row r="76" spans="1:24" ht="15" customHeight="1">
      <c r="A76" s="290" t="s">
        <v>317</v>
      </c>
      <c r="B76" s="309">
        <v>8466281.5069999993</v>
      </c>
      <c r="C76" s="292">
        <v>7909851.051</v>
      </c>
      <c r="D76" s="292">
        <v>7869706.3669999996</v>
      </c>
      <c r="E76" s="292">
        <v>8474347.5389079414</v>
      </c>
      <c r="F76" s="292">
        <v>8461692.9850395508</v>
      </c>
      <c r="G76" s="292">
        <v>8840565.4834723286</v>
      </c>
      <c r="H76" s="292">
        <v>8786189.9261448719</v>
      </c>
      <c r="I76" s="292">
        <v>8771622.2237640731</v>
      </c>
      <c r="J76" s="292">
        <v>8579740.9459150098</v>
      </c>
      <c r="K76" s="292">
        <v>8736155.0081574582</v>
      </c>
      <c r="L76" s="292">
        <v>8712940.1443272717</v>
      </c>
      <c r="M76" s="292">
        <v>8663843.8545789607</v>
      </c>
      <c r="N76" s="292">
        <v>8792193.7870469708</v>
      </c>
      <c r="O76" s="292">
        <v>8828680.5872782599</v>
      </c>
      <c r="P76" s="293">
        <v>9005772.2464054991</v>
      </c>
      <c r="Q76" s="288"/>
    </row>
    <row r="77" spans="1:24" ht="15" customHeight="1">
      <c r="A77" s="249" t="s">
        <v>334</v>
      </c>
      <c r="B77" s="309">
        <v>15029.216</v>
      </c>
      <c r="C77" s="292">
        <v>200217.576</v>
      </c>
      <c r="D77" s="292">
        <v>216586.46100000001</v>
      </c>
      <c r="E77" s="292">
        <v>254543.30497011001</v>
      </c>
      <c r="F77" s="292">
        <v>258978.39324884998</v>
      </c>
      <c r="G77" s="292">
        <v>285995.51819586998</v>
      </c>
      <c r="H77" s="292">
        <v>269586.11870334006</v>
      </c>
      <c r="I77" s="292">
        <v>256306.00108989002</v>
      </c>
      <c r="J77" s="292">
        <v>237059.14981026997</v>
      </c>
      <c r="K77" s="292">
        <v>261350.20435347999</v>
      </c>
      <c r="L77" s="292">
        <v>268200.30493157002</v>
      </c>
      <c r="M77" s="292">
        <v>271607.27233173</v>
      </c>
      <c r="N77" s="292">
        <v>269140.31734201999</v>
      </c>
      <c r="O77" s="292">
        <v>265521.58251752</v>
      </c>
      <c r="P77" s="293">
        <v>267232.63004953996</v>
      </c>
      <c r="Q77" s="288"/>
    </row>
    <row r="78" spans="1:24" ht="15" customHeight="1">
      <c r="A78" s="249" t="s">
        <v>294</v>
      </c>
      <c r="B78" s="309">
        <v>8067016.5429999996</v>
      </c>
      <c r="C78" s="292">
        <v>7309904.0369999995</v>
      </c>
      <c r="D78" s="292">
        <v>7252207.4119999995</v>
      </c>
      <c r="E78" s="292">
        <v>7900999.8594931904</v>
      </c>
      <c r="F78" s="292">
        <v>7876244.6941100406</v>
      </c>
      <c r="G78" s="292">
        <v>8219351.2720968192</v>
      </c>
      <c r="H78" s="292">
        <v>8177056.7166049015</v>
      </c>
      <c r="I78" s="292">
        <v>8013881.6932185115</v>
      </c>
      <c r="J78" s="292">
        <v>7884681.9775076397</v>
      </c>
      <c r="K78" s="292">
        <v>8113244.4039227292</v>
      </c>
      <c r="L78" s="292">
        <v>8108073.8487004414</v>
      </c>
      <c r="M78" s="292">
        <v>8057438.5259133801</v>
      </c>
      <c r="N78" s="292">
        <v>8185330.8103398522</v>
      </c>
      <c r="O78" s="292">
        <v>8227325.4239471098</v>
      </c>
      <c r="P78" s="293">
        <v>8403754.2700420506</v>
      </c>
      <c r="Q78" s="288"/>
    </row>
    <row r="79" spans="1:24" s="291" customFormat="1" ht="15" customHeight="1">
      <c r="A79" s="249" t="s">
        <v>295</v>
      </c>
      <c r="B79" s="309">
        <v>3735.9769999999999</v>
      </c>
      <c r="C79" s="292">
        <v>2415.9090000000001</v>
      </c>
      <c r="D79" s="292">
        <v>1133.0160000000001</v>
      </c>
      <c r="E79" s="292">
        <v>1378.3134646199999</v>
      </c>
      <c r="F79" s="292">
        <v>2019.2714796800001</v>
      </c>
      <c r="G79" s="292">
        <v>10985.159776979999</v>
      </c>
      <c r="H79" s="292">
        <v>3491.1138906700003</v>
      </c>
      <c r="I79" s="292">
        <v>1089.3340922</v>
      </c>
      <c r="J79" s="292">
        <v>2065.92011241</v>
      </c>
      <c r="K79" s="292">
        <v>3689.5802131699998</v>
      </c>
      <c r="L79" s="292">
        <v>2847.0809069899997</v>
      </c>
      <c r="M79" s="292">
        <v>1345.4244684400001</v>
      </c>
      <c r="N79" s="292">
        <v>1143.65521038</v>
      </c>
      <c r="O79" s="292">
        <v>728.04443189000006</v>
      </c>
      <c r="P79" s="293">
        <v>1030.7038037</v>
      </c>
      <c r="Q79" s="288"/>
      <c r="U79" s="135"/>
      <c r="V79" s="135"/>
      <c r="W79" s="135"/>
      <c r="X79" s="135"/>
    </row>
    <row r="80" spans="1:24" ht="15" customHeight="1">
      <c r="A80" s="249" t="s">
        <v>296</v>
      </c>
      <c r="B80" s="309">
        <v>149202.571</v>
      </c>
      <c r="C80" s="292">
        <v>172276.266</v>
      </c>
      <c r="D80" s="292">
        <v>166056.726</v>
      </c>
      <c r="E80" s="292">
        <v>162908.65367569003</v>
      </c>
      <c r="F80" s="292">
        <v>163136.82490417999</v>
      </c>
      <c r="G80" s="292">
        <v>163494.49310791001</v>
      </c>
      <c r="H80" s="292">
        <v>177450.39972528</v>
      </c>
      <c r="I80" s="292">
        <v>175260.88760680999</v>
      </c>
      <c r="J80" s="292">
        <v>180961.36452292002</v>
      </c>
      <c r="K80" s="292">
        <v>188724.97974716002</v>
      </c>
      <c r="L80" s="292">
        <v>189687.01039543998</v>
      </c>
      <c r="M80" s="292">
        <v>191825.96177035995</v>
      </c>
      <c r="N80" s="292">
        <v>194608.74628180999</v>
      </c>
      <c r="O80" s="292">
        <v>196320.18465980998</v>
      </c>
      <c r="P80" s="293">
        <v>194747.55394242</v>
      </c>
      <c r="Q80" s="288"/>
    </row>
    <row r="81" spans="1:24" ht="15" customHeight="1">
      <c r="A81" s="249" t="s">
        <v>342</v>
      </c>
      <c r="B81" s="309">
        <v>231297.2</v>
      </c>
      <c r="C81" s="292">
        <v>225037.26300000001</v>
      </c>
      <c r="D81" s="292">
        <v>233722.75200000001</v>
      </c>
      <c r="E81" s="292">
        <v>154517.40730433003</v>
      </c>
      <c r="F81" s="292">
        <v>161313.8012968</v>
      </c>
      <c r="G81" s="292">
        <v>160739.04029474998</v>
      </c>
      <c r="H81" s="292">
        <v>158605.57722067999</v>
      </c>
      <c r="I81" s="292">
        <v>325084.30775665998</v>
      </c>
      <c r="J81" s="292">
        <v>274972.53396176995</v>
      </c>
      <c r="K81" s="292">
        <v>169145.83992092003</v>
      </c>
      <c r="L81" s="292">
        <v>144131.89939282998</v>
      </c>
      <c r="M81" s="292">
        <v>141626.67009505001</v>
      </c>
      <c r="N81" s="292">
        <v>141970.25787291001</v>
      </c>
      <c r="O81" s="292">
        <v>138785.35172192997</v>
      </c>
      <c r="P81" s="293">
        <v>139007.08856778999</v>
      </c>
      <c r="Q81" s="288"/>
    </row>
    <row r="82" spans="1:24" ht="15" customHeight="1">
      <c r="A82" s="294" t="s">
        <v>298</v>
      </c>
      <c r="B82" s="316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8"/>
      <c r="Q82" s="288"/>
    </row>
    <row r="83" spans="1:24" ht="15" customHeight="1">
      <c r="A83" s="290" t="s">
        <v>319</v>
      </c>
      <c r="B83" s="309">
        <v>7442.7669999999998</v>
      </c>
      <c r="C83" s="292">
        <v>5965.8619999999992</v>
      </c>
      <c r="D83" s="292">
        <v>2706.6400000000003</v>
      </c>
      <c r="E83" s="292">
        <v>3015.5161130200008</v>
      </c>
      <c r="F83" s="292">
        <v>2050.0210739199997</v>
      </c>
      <c r="G83" s="292">
        <v>1980.9035376100003</v>
      </c>
      <c r="H83" s="292">
        <v>1958.0235524299999</v>
      </c>
      <c r="I83" s="292">
        <v>2000.6979897699998</v>
      </c>
      <c r="J83" s="292">
        <v>2356.8416115299992</v>
      </c>
      <c r="K83" s="292">
        <v>2609.6267552300005</v>
      </c>
      <c r="L83" s="292">
        <v>2738.1948858699998</v>
      </c>
      <c r="M83" s="292">
        <v>2444.2280446100003</v>
      </c>
      <c r="N83" s="292">
        <v>2402.056481879999</v>
      </c>
      <c r="O83" s="292">
        <v>2384.1786927099997</v>
      </c>
      <c r="P83" s="293">
        <v>2336.7513928499998</v>
      </c>
      <c r="Q83" s="288"/>
    </row>
    <row r="84" spans="1:24" s="291" customFormat="1" ht="15" customHeight="1">
      <c r="A84" s="249" t="s">
        <v>294</v>
      </c>
      <c r="B84" s="309">
        <v>6904.1040000000003</v>
      </c>
      <c r="C84" s="292">
        <v>5014.3209999999999</v>
      </c>
      <c r="D84" s="292">
        <v>1966.5360000000001</v>
      </c>
      <c r="E84" s="292">
        <v>2939.1076783800008</v>
      </c>
      <c r="F84" s="292">
        <v>1972.3196109999997</v>
      </c>
      <c r="G84" s="292">
        <v>1899.5630305800003</v>
      </c>
      <c r="H84" s="292">
        <v>1865.8838065799998</v>
      </c>
      <c r="I84" s="292">
        <v>1787.9239416699997</v>
      </c>
      <c r="J84" s="292">
        <v>2253.1668764899996</v>
      </c>
      <c r="K84" s="292">
        <v>2514.0091969000009</v>
      </c>
      <c r="L84" s="292">
        <v>2627.7774021199998</v>
      </c>
      <c r="M84" s="292">
        <v>2319.6914048600006</v>
      </c>
      <c r="N84" s="292">
        <v>2270.665381809999</v>
      </c>
      <c r="O84" s="292">
        <v>2218.6207626099999</v>
      </c>
      <c r="P84" s="293">
        <v>2155.77807351</v>
      </c>
      <c r="Q84" s="288"/>
      <c r="U84" s="135"/>
      <c r="V84" s="135"/>
      <c r="W84" s="135"/>
      <c r="X84" s="135"/>
    </row>
    <row r="85" spans="1:24" s="312" customFormat="1" ht="15" customHeight="1">
      <c r="A85" s="249" t="s">
        <v>296</v>
      </c>
      <c r="B85" s="309">
        <v>2.0249999999999999</v>
      </c>
      <c r="C85" s="292">
        <v>2.0249999999999999</v>
      </c>
      <c r="D85" s="292">
        <v>2.0249999999999999</v>
      </c>
      <c r="E85" s="292">
        <v>2.0249999999999999</v>
      </c>
      <c r="F85" s="292">
        <v>2.0249999999999999</v>
      </c>
      <c r="G85" s="292">
        <v>2.0249999999999999</v>
      </c>
      <c r="H85" s="292">
        <v>2.7</v>
      </c>
      <c r="I85" s="292">
        <v>2.7</v>
      </c>
      <c r="J85" s="292">
        <v>2.7</v>
      </c>
      <c r="K85" s="292">
        <v>2.7</v>
      </c>
      <c r="L85" s="292">
        <v>2.7</v>
      </c>
      <c r="M85" s="292">
        <v>2.7</v>
      </c>
      <c r="N85" s="292">
        <v>2.7</v>
      </c>
      <c r="O85" s="292">
        <v>2.7</v>
      </c>
      <c r="P85" s="293">
        <v>2.7</v>
      </c>
      <c r="Q85" s="288"/>
      <c r="U85" s="135"/>
      <c r="V85" s="135"/>
      <c r="W85" s="135"/>
      <c r="X85" s="135"/>
    </row>
    <row r="86" spans="1:24" ht="15" customHeight="1">
      <c r="A86" s="249" t="s">
        <v>351</v>
      </c>
      <c r="B86" s="309">
        <v>536.63800000000003</v>
      </c>
      <c r="C86" s="292">
        <v>949.51599999999996</v>
      </c>
      <c r="D86" s="292">
        <v>738.07899999999995</v>
      </c>
      <c r="E86" s="230">
        <v>74.383434640000004</v>
      </c>
      <c r="F86" s="230">
        <v>75.676462919999992</v>
      </c>
      <c r="G86" s="230">
        <v>79.315507029999992</v>
      </c>
      <c r="H86" s="230">
        <v>89.439745849999994</v>
      </c>
      <c r="I86" s="230">
        <v>210.0740481</v>
      </c>
      <c r="J86" s="230">
        <v>100.97473504</v>
      </c>
      <c r="K86" s="230">
        <v>92.917558329999991</v>
      </c>
      <c r="L86" s="230">
        <v>107.71748375</v>
      </c>
      <c r="M86" s="230">
        <v>121.83663975</v>
      </c>
      <c r="N86" s="230">
        <v>128.69110007</v>
      </c>
      <c r="O86" s="230">
        <v>162.85793010000003</v>
      </c>
      <c r="P86" s="231">
        <v>178.27331934000003</v>
      </c>
      <c r="Q86" s="288"/>
    </row>
    <row r="87" spans="1:24" s="126" customFormat="1" ht="15" customHeight="1">
      <c r="A87" s="319"/>
      <c r="B87" s="241"/>
      <c r="C87" s="242"/>
      <c r="D87" s="242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1"/>
      <c r="Q87" s="288"/>
      <c r="U87" s="135"/>
      <c r="V87" s="135"/>
      <c r="W87" s="135"/>
      <c r="X87" s="135"/>
    </row>
    <row r="88" spans="1:24" ht="15" customHeight="1">
      <c r="Q88" s="288"/>
    </row>
    <row r="89" spans="1:24" s="126" customFormat="1" ht="15" customHeight="1">
      <c r="A89" s="322"/>
      <c r="B89" s="323"/>
      <c r="C89" s="324"/>
      <c r="D89" s="324"/>
      <c r="E89" s="324"/>
      <c r="F89" s="324"/>
      <c r="G89" s="324"/>
      <c r="H89" s="324"/>
      <c r="I89" s="324"/>
      <c r="J89" s="324"/>
      <c r="K89" s="324"/>
      <c r="L89" s="324"/>
      <c r="M89" s="324"/>
      <c r="N89" s="324"/>
      <c r="O89" s="324"/>
      <c r="P89" s="325"/>
      <c r="Q89" s="288"/>
      <c r="U89" s="135"/>
      <c r="V89" s="135"/>
      <c r="W89" s="135"/>
      <c r="X89" s="135"/>
    </row>
    <row r="90" spans="1:24" ht="15" customHeight="1">
      <c r="A90" s="290" t="s">
        <v>320</v>
      </c>
      <c r="B90" s="309">
        <v>5503191.3020440703</v>
      </c>
      <c r="C90" s="292">
        <v>6825239.5031691007</v>
      </c>
      <c r="D90" s="292">
        <v>7696407.95140961</v>
      </c>
      <c r="E90" s="292">
        <v>10879741.128761759</v>
      </c>
      <c r="F90" s="292">
        <v>10938720.675865043</v>
      </c>
      <c r="G90" s="292">
        <v>11206838.015009109</v>
      </c>
      <c r="H90" s="292">
        <v>11319354.554585349</v>
      </c>
      <c r="I90" s="292">
        <v>11498362.611899529</v>
      </c>
      <c r="J90" s="292">
        <v>11745712.192388559</v>
      </c>
      <c r="K90" s="292">
        <v>12116874.614440143</v>
      </c>
      <c r="L90" s="292">
        <v>12543424.271806628</v>
      </c>
      <c r="M90" s="292">
        <v>12912595.793588346</v>
      </c>
      <c r="N90" s="292">
        <v>13227483.682034709</v>
      </c>
      <c r="O90" s="292">
        <v>13553212.959991282</v>
      </c>
      <c r="P90" s="293">
        <v>14083438.569758125</v>
      </c>
      <c r="Q90" s="288"/>
    </row>
    <row r="91" spans="1:24" s="291" customFormat="1" ht="15" customHeight="1">
      <c r="A91" s="249" t="s">
        <v>293</v>
      </c>
      <c r="B91" s="309" t="s">
        <v>209</v>
      </c>
      <c r="C91" s="292" t="s">
        <v>209</v>
      </c>
      <c r="D91" s="292" t="s">
        <v>209</v>
      </c>
      <c r="E91" s="292" t="s">
        <v>209</v>
      </c>
      <c r="F91" s="292" t="s">
        <v>209</v>
      </c>
      <c r="G91" s="292" t="s">
        <v>209</v>
      </c>
      <c r="H91" s="292" t="s">
        <v>209</v>
      </c>
      <c r="I91" s="292" t="s">
        <v>209</v>
      </c>
      <c r="J91" s="292" t="s">
        <v>209</v>
      </c>
      <c r="K91" s="292" t="s">
        <v>209</v>
      </c>
      <c r="L91" s="292" t="s">
        <v>209</v>
      </c>
      <c r="M91" s="292" t="s">
        <v>209</v>
      </c>
      <c r="N91" s="292" t="s">
        <v>209</v>
      </c>
      <c r="O91" s="292" t="s">
        <v>209</v>
      </c>
      <c r="P91" s="293" t="s">
        <v>209</v>
      </c>
      <c r="Q91" s="288"/>
      <c r="U91" s="135"/>
      <c r="V91" s="135"/>
      <c r="W91" s="135"/>
      <c r="X91" s="135"/>
    </row>
    <row r="92" spans="1:24" s="291" customFormat="1" ht="15" customHeight="1">
      <c r="A92" s="249" t="s">
        <v>294</v>
      </c>
      <c r="B92" s="309">
        <v>5443763.5060440702</v>
      </c>
      <c r="C92" s="292">
        <v>6769218.0131691005</v>
      </c>
      <c r="D92" s="292">
        <v>7643302.6984096104</v>
      </c>
      <c r="E92" s="292">
        <v>10806620.459534749</v>
      </c>
      <c r="F92" s="292">
        <v>10854991.446241973</v>
      </c>
      <c r="G92" s="292">
        <v>11093644.374782559</v>
      </c>
      <c r="H92" s="292">
        <v>11231064.928209219</v>
      </c>
      <c r="I92" s="292">
        <v>11157512.667752299</v>
      </c>
      <c r="J92" s="292">
        <v>11644729.960993769</v>
      </c>
      <c r="K92" s="292">
        <v>12020334.015760463</v>
      </c>
      <c r="L92" s="292">
        <v>12436345.148335468</v>
      </c>
      <c r="M92" s="292">
        <v>12798267.260710906</v>
      </c>
      <c r="N92" s="292">
        <v>13112520.293299049</v>
      </c>
      <c r="O92" s="292">
        <v>13434916.907214491</v>
      </c>
      <c r="P92" s="293">
        <v>13946749.404174285</v>
      </c>
      <c r="Q92" s="288"/>
      <c r="U92" s="135"/>
      <c r="V92" s="135"/>
      <c r="W92" s="135"/>
      <c r="X92" s="135"/>
    </row>
    <row r="93" spans="1:24" ht="15" customHeight="1">
      <c r="A93" s="249" t="s">
        <v>295</v>
      </c>
      <c r="B93" s="309">
        <v>163.17699999999999</v>
      </c>
      <c r="C93" s="292">
        <v>203.517</v>
      </c>
      <c r="D93" s="292">
        <v>242.499</v>
      </c>
      <c r="E93" s="292">
        <v>530.37733048999996</v>
      </c>
      <c r="F93" s="292">
        <v>575.65259146999995</v>
      </c>
      <c r="G93" s="292">
        <v>198.96570822000001</v>
      </c>
      <c r="H93" s="292">
        <v>308.08159122000001</v>
      </c>
      <c r="I93" s="292">
        <v>49.397123619999995</v>
      </c>
      <c r="J93" s="292">
        <v>196.70444716</v>
      </c>
      <c r="K93" s="292">
        <v>6.8345321399999994</v>
      </c>
      <c r="L93" s="292" t="s">
        <v>209</v>
      </c>
      <c r="M93" s="292" t="s">
        <v>209</v>
      </c>
      <c r="N93" s="292" t="s">
        <v>209</v>
      </c>
      <c r="O93" s="292">
        <v>19.463052030000004</v>
      </c>
      <c r="P93" s="293" t="s">
        <v>209</v>
      </c>
      <c r="Q93" s="288"/>
    </row>
    <row r="94" spans="1:24" ht="15" customHeight="1">
      <c r="A94" s="249" t="s">
        <v>351</v>
      </c>
      <c r="B94" s="309">
        <v>59264.618999999999</v>
      </c>
      <c r="C94" s="292">
        <v>55817.972999999998</v>
      </c>
      <c r="D94" s="292">
        <v>52862.754000000001</v>
      </c>
      <c r="E94" s="292">
        <v>72590.291896520008</v>
      </c>
      <c r="F94" s="292">
        <v>83153.577031599998</v>
      </c>
      <c r="G94" s="292">
        <v>112994.67451833002</v>
      </c>
      <c r="H94" s="292">
        <v>87981.544784910002</v>
      </c>
      <c r="I94" s="292">
        <v>340800.54702360992</v>
      </c>
      <c r="J94" s="292">
        <v>100785.52694763</v>
      </c>
      <c r="K94" s="292">
        <v>96533.764147540016</v>
      </c>
      <c r="L94" s="292">
        <v>107079.12347116</v>
      </c>
      <c r="M94" s="292">
        <v>114328.53287744</v>
      </c>
      <c r="N94" s="292">
        <v>114963.38873566</v>
      </c>
      <c r="O94" s="292">
        <v>118276.58972475999</v>
      </c>
      <c r="P94" s="293">
        <v>136689.16558383999</v>
      </c>
      <c r="Q94" s="288"/>
    </row>
    <row r="95" spans="1:24" ht="15" customHeight="1">
      <c r="A95" s="294" t="s">
        <v>298</v>
      </c>
      <c r="B95" s="309"/>
      <c r="C95" s="292"/>
      <c r="D95" s="292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3"/>
      <c r="Q95" s="288"/>
    </row>
    <row r="96" spans="1:24" ht="15" customHeight="1">
      <c r="A96" s="290" t="s">
        <v>353</v>
      </c>
      <c r="B96" s="309">
        <v>-11132101.665268522</v>
      </c>
      <c r="C96" s="292">
        <v>-13157354.835384376</v>
      </c>
      <c r="D96" s="292">
        <v>-16222495.212217169</v>
      </c>
      <c r="E96" s="292">
        <v>-17298111.111675601</v>
      </c>
      <c r="F96" s="292">
        <v>-16306027.455189735</v>
      </c>
      <c r="G96" s="292">
        <v>-18630876.943439856</v>
      </c>
      <c r="H96" s="292">
        <v>-18207374.894616701</v>
      </c>
      <c r="I96" s="292">
        <v>-17573116.037615374</v>
      </c>
      <c r="J96" s="292">
        <v>-16496722.894988559</v>
      </c>
      <c r="K96" s="292">
        <v>-17901509.438952029</v>
      </c>
      <c r="L96" s="292">
        <v>-17857797.816423096</v>
      </c>
      <c r="M96" s="292">
        <v>-17765597.941603001</v>
      </c>
      <c r="N96" s="292">
        <v>-17578865.484015055</v>
      </c>
      <c r="O96" s="292">
        <v>-16789058.389381744</v>
      </c>
      <c r="P96" s="293">
        <v>-18329585.188975528</v>
      </c>
      <c r="Q96" s="288"/>
    </row>
    <row r="97" spans="1:24" ht="15" customHeight="1">
      <c r="A97" s="249" t="s">
        <v>322</v>
      </c>
      <c r="B97" s="309">
        <v>1101503.2261236298</v>
      </c>
      <c r="C97" s="292">
        <v>143097.83810746996</v>
      </c>
      <c r="D97" s="292">
        <v>124145.05279840009</v>
      </c>
      <c r="E97" s="292">
        <v>102865.56254137987</v>
      </c>
      <c r="F97" s="292">
        <v>208584.22764519011</v>
      </c>
      <c r="G97" s="292">
        <v>196717.9682685399</v>
      </c>
      <c r="H97" s="292">
        <v>113763.53267411015</v>
      </c>
      <c r="I97" s="292">
        <v>368433.64507170976</v>
      </c>
      <c r="J97" s="292">
        <v>366730.48761540977</v>
      </c>
      <c r="K97" s="292">
        <v>128981.84177323994</v>
      </c>
      <c r="L97" s="292">
        <v>130476.72030425993</v>
      </c>
      <c r="M97" s="292">
        <v>116841.77736461985</v>
      </c>
      <c r="N97" s="292">
        <v>120399.44518881991</v>
      </c>
      <c r="O97" s="292">
        <v>702436.10941997019</v>
      </c>
      <c r="P97" s="293">
        <v>133092.28350181988</v>
      </c>
      <c r="Q97" s="288"/>
    </row>
    <row r="98" spans="1:24" ht="15" customHeight="1">
      <c r="A98" s="249" t="s">
        <v>323</v>
      </c>
      <c r="B98" s="309">
        <v>760208.30854955991</v>
      </c>
      <c r="C98" s="292">
        <v>828243.53505514003</v>
      </c>
      <c r="D98" s="292">
        <v>834074.88073721016</v>
      </c>
      <c r="E98" s="292">
        <v>857332.38492096006</v>
      </c>
      <c r="F98" s="292">
        <v>851952.11067718</v>
      </c>
      <c r="G98" s="292">
        <v>857212.51669297996</v>
      </c>
      <c r="H98" s="292">
        <v>848540.94570043962</v>
      </c>
      <c r="I98" s="292">
        <v>845839.55021780962</v>
      </c>
      <c r="J98" s="292">
        <v>847859.64378235</v>
      </c>
      <c r="K98" s="292">
        <v>853648.02667815005</v>
      </c>
      <c r="L98" s="292">
        <v>852228.23901497002</v>
      </c>
      <c r="M98" s="292">
        <v>856967.74779199972</v>
      </c>
      <c r="N98" s="292">
        <v>848622.66672598</v>
      </c>
      <c r="O98" s="292">
        <v>844387.01712544006</v>
      </c>
      <c r="P98" s="293">
        <v>871711.23963108007</v>
      </c>
      <c r="Q98" s="288"/>
    </row>
    <row r="99" spans="1:24" ht="15" customHeight="1">
      <c r="A99" s="249" t="s">
        <v>354</v>
      </c>
      <c r="B99" s="309">
        <v>5349084.7573866853</v>
      </c>
      <c r="C99" s="292">
        <v>4751808.985316949</v>
      </c>
      <c r="D99" s="292">
        <v>4864290.2898626952</v>
      </c>
      <c r="E99" s="292">
        <v>6277057.069794625</v>
      </c>
      <c r="F99" s="292">
        <v>5787251.4779567141</v>
      </c>
      <c r="G99" s="292">
        <v>5619153.511049605</v>
      </c>
      <c r="H99" s="292">
        <v>5474830.3269797163</v>
      </c>
      <c r="I99" s="292">
        <v>5759048.837280957</v>
      </c>
      <c r="J99" s="292">
        <v>5674674.600669371</v>
      </c>
      <c r="K99" s="292">
        <v>5685259.0014571222</v>
      </c>
      <c r="L99" s="292">
        <v>5544140.9999409951</v>
      </c>
      <c r="M99" s="292">
        <v>5782925.2548962589</v>
      </c>
      <c r="N99" s="292">
        <v>5909312.9762282353</v>
      </c>
      <c r="O99" s="292">
        <v>6055718.9406426186</v>
      </c>
      <c r="P99" s="293">
        <v>6032791.5599379353</v>
      </c>
      <c r="Q99" s="288"/>
    </row>
    <row r="100" spans="1:24" ht="15" customHeight="1">
      <c r="A100" s="249" t="s">
        <v>325</v>
      </c>
      <c r="B100" s="309">
        <v>7644728.4425550271</v>
      </c>
      <c r="C100" s="292">
        <v>9376887.2232300378</v>
      </c>
      <c r="D100" s="292">
        <v>12316424.855890084</v>
      </c>
      <c r="E100" s="235">
        <v>11981251.989343315</v>
      </c>
      <c r="F100" s="235">
        <v>11579312.31555539</v>
      </c>
      <c r="G100" s="235">
        <v>14065653.917351769</v>
      </c>
      <c r="H100" s="235">
        <v>13694849.046011534</v>
      </c>
      <c r="I100" s="235">
        <v>13028340.395623937</v>
      </c>
      <c r="J100" s="235">
        <v>12036638.425716948</v>
      </c>
      <c r="K100" s="235">
        <v>13198880.305946294</v>
      </c>
      <c r="L100" s="235">
        <v>13296361.775801331</v>
      </c>
      <c r="M100" s="235">
        <v>12956482.211863361</v>
      </c>
      <c r="N100" s="235">
        <v>12638574.61970162</v>
      </c>
      <c r="O100" s="235">
        <v>12280162.575284537</v>
      </c>
      <c r="P100" s="238">
        <v>13301597.152170494</v>
      </c>
      <c r="Q100" s="288"/>
    </row>
    <row r="101" spans="1:24" ht="15" customHeight="1">
      <c r="A101" s="294" t="s">
        <v>298</v>
      </c>
      <c r="B101" s="234"/>
      <c r="C101" s="235"/>
      <c r="D101" s="235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7"/>
      <c r="Q101" s="288"/>
    </row>
    <row r="102" spans="1:24" s="126" customFormat="1" ht="15" customHeight="1">
      <c r="A102" s="299" t="s">
        <v>326</v>
      </c>
      <c r="B102" s="311">
        <v>20813371.383576978</v>
      </c>
      <c r="C102" s="296">
        <v>21322070.308710501</v>
      </c>
      <c r="D102" s="296">
        <v>24917784.651573978</v>
      </c>
      <c r="E102" s="296">
        <v>30099290.604147211</v>
      </c>
      <c r="F102" s="296">
        <v>29800211.005909875</v>
      </c>
      <c r="G102" s="296">
        <v>30711811.626923688</v>
      </c>
      <c r="H102" s="296">
        <v>29516984.626787703</v>
      </c>
      <c r="I102" s="296">
        <v>28984211.17955463</v>
      </c>
      <c r="J102" s="296">
        <v>28319197.697643071</v>
      </c>
      <c r="K102" s="296">
        <v>30423168.23422683</v>
      </c>
      <c r="L102" s="296">
        <v>31396333.576584034</v>
      </c>
      <c r="M102" s="296">
        <v>31568272.86314138</v>
      </c>
      <c r="N102" s="296">
        <v>32479006.746510375</v>
      </c>
      <c r="O102" s="296">
        <v>33311553.790400129</v>
      </c>
      <c r="P102" s="297">
        <v>32768405.019965999</v>
      </c>
      <c r="Q102" s="288"/>
      <c r="U102" s="135"/>
      <c r="V102" s="135"/>
      <c r="W102" s="135"/>
      <c r="X102" s="135"/>
    </row>
    <row r="103" spans="1:24" s="126" customFormat="1" ht="15" customHeight="1">
      <c r="A103" s="290" t="s">
        <v>355</v>
      </c>
      <c r="B103" s="309">
        <v>2260157.3416460003</v>
      </c>
      <c r="C103" s="292">
        <v>2300505.4845860004</v>
      </c>
      <c r="D103" s="292">
        <v>2828046.1975209992</v>
      </c>
      <c r="E103" s="292">
        <v>2997723.27811709</v>
      </c>
      <c r="F103" s="292">
        <v>2990997.1846488402</v>
      </c>
      <c r="G103" s="292">
        <v>2992529.0945867198</v>
      </c>
      <c r="H103" s="292">
        <v>3058619.5582800694</v>
      </c>
      <c r="I103" s="292">
        <v>3106580.2555334098</v>
      </c>
      <c r="J103" s="292">
        <v>3076771.1708496301</v>
      </c>
      <c r="K103" s="292">
        <v>3260227.25359372</v>
      </c>
      <c r="L103" s="292">
        <v>3344647.5657633301</v>
      </c>
      <c r="M103" s="292">
        <v>3296688.8495793203</v>
      </c>
      <c r="N103" s="292">
        <v>3316246.8993624104</v>
      </c>
      <c r="O103" s="292">
        <v>3309675.2598307901</v>
      </c>
      <c r="P103" s="293">
        <v>3251187.03945994</v>
      </c>
      <c r="Q103" s="288"/>
      <c r="U103" s="135"/>
      <c r="V103" s="135"/>
      <c r="W103" s="135"/>
      <c r="X103" s="135"/>
    </row>
    <row r="104" spans="1:24" ht="15" customHeight="1">
      <c r="A104" s="290" t="s">
        <v>356</v>
      </c>
      <c r="B104" s="309">
        <v>18553214.041930977</v>
      </c>
      <c r="C104" s="292">
        <v>19021564.8241245</v>
      </c>
      <c r="D104" s="292">
        <v>22089738.454052981</v>
      </c>
      <c r="E104" s="292">
        <v>27101567.32603012</v>
      </c>
      <c r="F104" s="292">
        <v>26809213.821261033</v>
      </c>
      <c r="G104" s="292">
        <v>27719282.532336969</v>
      </c>
      <c r="H104" s="292">
        <v>26458365.068507634</v>
      </c>
      <c r="I104" s="292">
        <v>25877630.924021222</v>
      </c>
      <c r="J104" s="292">
        <v>25242426.526793443</v>
      </c>
      <c r="K104" s="292">
        <v>27162940.98063311</v>
      </c>
      <c r="L104" s="292">
        <v>28051686.010820702</v>
      </c>
      <c r="M104" s="292">
        <v>28271584.013562061</v>
      </c>
      <c r="N104" s="292">
        <v>29162759.847147964</v>
      </c>
      <c r="O104" s="292">
        <v>30001878.530569337</v>
      </c>
      <c r="P104" s="293">
        <v>29517217.980506059</v>
      </c>
      <c r="Q104" s="288"/>
    </row>
    <row r="105" spans="1:24" ht="15" customHeight="1">
      <c r="A105" s="249" t="s">
        <v>328</v>
      </c>
      <c r="B105" s="309">
        <v>395.82</v>
      </c>
      <c r="C105" s="292">
        <v>298.375</v>
      </c>
      <c r="D105" s="292">
        <v>822.49800000000005</v>
      </c>
      <c r="E105" s="292">
        <v>914.09074437999993</v>
      </c>
      <c r="F105" s="292">
        <v>1587.5276777500001</v>
      </c>
      <c r="G105" s="292">
        <v>1799.6132982699999</v>
      </c>
      <c r="H105" s="292">
        <v>1290.6192456800002</v>
      </c>
      <c r="I105" s="292">
        <v>1446.9346202400002</v>
      </c>
      <c r="J105" s="292">
        <v>1668.749926</v>
      </c>
      <c r="K105" s="292">
        <v>2040.53691387</v>
      </c>
      <c r="L105" s="292">
        <v>4055.1830888500003</v>
      </c>
      <c r="M105" s="292">
        <v>4681.1156201499998</v>
      </c>
      <c r="N105" s="292">
        <v>4651.5525266100003</v>
      </c>
      <c r="O105" s="292">
        <v>4719.6992248400002</v>
      </c>
      <c r="P105" s="293">
        <v>2289.1613303100003</v>
      </c>
      <c r="Q105" s="288"/>
    </row>
    <row r="106" spans="1:24" ht="15" customHeight="1">
      <c r="A106" s="249" t="s">
        <v>329</v>
      </c>
      <c r="B106" s="309">
        <v>1975272.3451229201</v>
      </c>
      <c r="C106" s="292">
        <v>2194195.8587819794</v>
      </c>
      <c r="D106" s="292">
        <v>2398554.2080501798</v>
      </c>
      <c r="E106" s="292">
        <v>3109897.1923669106</v>
      </c>
      <c r="F106" s="292">
        <v>3129254.1729424549</v>
      </c>
      <c r="G106" s="292">
        <v>3036800.60669277</v>
      </c>
      <c r="H106" s="292">
        <v>2554913.5234374595</v>
      </c>
      <c r="I106" s="292">
        <v>2689807.4859466902</v>
      </c>
      <c r="J106" s="292">
        <v>2801790.8440389298</v>
      </c>
      <c r="K106" s="292">
        <v>2845576.7444479992</v>
      </c>
      <c r="L106" s="292">
        <v>2683079.52173163</v>
      </c>
      <c r="M106" s="292">
        <v>2530023.1448232401</v>
      </c>
      <c r="N106" s="292">
        <v>2693272.3617224204</v>
      </c>
      <c r="O106" s="292">
        <v>3034929.2583166203</v>
      </c>
      <c r="P106" s="293">
        <v>2817428.0543440403</v>
      </c>
      <c r="Q106" s="288"/>
    </row>
    <row r="107" spans="1:24" ht="15" customHeight="1">
      <c r="A107" s="249" t="s">
        <v>330</v>
      </c>
      <c r="B107" s="309">
        <v>1693628.1166234501</v>
      </c>
      <c r="C107" s="292">
        <v>1428746.4663425202</v>
      </c>
      <c r="D107" s="292">
        <v>1303270.3294890602</v>
      </c>
      <c r="E107" s="292">
        <v>1529513.7873668398</v>
      </c>
      <c r="F107" s="292">
        <v>1729893.5298287401</v>
      </c>
      <c r="G107" s="292">
        <v>1689722.9238880596</v>
      </c>
      <c r="H107" s="292">
        <v>1571318.7319198197</v>
      </c>
      <c r="I107" s="292">
        <v>1801277.0843728599</v>
      </c>
      <c r="J107" s="292">
        <v>1893184.1602808402</v>
      </c>
      <c r="K107" s="292">
        <v>1993678.58712908</v>
      </c>
      <c r="L107" s="292">
        <v>2190660.5970029202</v>
      </c>
      <c r="M107" s="292">
        <v>2459956.05937067</v>
      </c>
      <c r="N107" s="292">
        <v>2465216.8607475003</v>
      </c>
      <c r="O107" s="292">
        <v>2283989.3731624698</v>
      </c>
      <c r="P107" s="293">
        <v>2222385.6809930797</v>
      </c>
      <c r="Q107" s="288"/>
    </row>
    <row r="108" spans="1:24" ht="15" customHeight="1">
      <c r="A108" s="249" t="s">
        <v>331</v>
      </c>
      <c r="B108" s="309">
        <v>5251366.4679999994</v>
      </c>
      <c r="C108" s="292">
        <v>5568593.7409999995</v>
      </c>
      <c r="D108" s="292">
        <v>6792360.6175137395</v>
      </c>
      <c r="E108" s="292">
        <v>8511966.2952899691</v>
      </c>
      <c r="F108" s="292">
        <v>8250615.5439130012</v>
      </c>
      <c r="G108" s="292">
        <v>8532082.273968311</v>
      </c>
      <c r="H108" s="292">
        <v>8529811.8020131588</v>
      </c>
      <c r="I108" s="292">
        <v>7896051.024385131</v>
      </c>
      <c r="J108" s="292">
        <v>7246893.0528529296</v>
      </c>
      <c r="K108" s="292">
        <v>8099100.9266599603</v>
      </c>
      <c r="L108" s="292">
        <v>8772754.864448892</v>
      </c>
      <c r="M108" s="292">
        <v>8831514.0929957293</v>
      </c>
      <c r="N108" s="292">
        <v>9234754.1435622238</v>
      </c>
      <c r="O108" s="292">
        <v>9755539.8196175005</v>
      </c>
      <c r="P108" s="293">
        <v>9056056.2754417304</v>
      </c>
      <c r="Q108" s="288"/>
    </row>
    <row r="109" spans="1:24" ht="15" customHeight="1">
      <c r="A109" s="249" t="s">
        <v>332</v>
      </c>
      <c r="B109" s="309">
        <v>975795.89118460997</v>
      </c>
      <c r="C109" s="292">
        <v>658870.57699999993</v>
      </c>
      <c r="D109" s="292">
        <v>802680.17799999996</v>
      </c>
      <c r="E109" s="292">
        <v>684351.65071168006</v>
      </c>
      <c r="F109" s="292">
        <v>773781.68470456009</v>
      </c>
      <c r="G109" s="292">
        <v>862307.83657033998</v>
      </c>
      <c r="H109" s="292">
        <v>864862.64067504997</v>
      </c>
      <c r="I109" s="292">
        <v>840089.0585126197</v>
      </c>
      <c r="J109" s="292">
        <v>811657.24230618007</v>
      </c>
      <c r="K109" s="292">
        <v>860848.85026342003</v>
      </c>
      <c r="L109" s="292">
        <v>810329.21182234003</v>
      </c>
      <c r="M109" s="292">
        <v>805276.02594962006</v>
      </c>
      <c r="N109" s="292">
        <v>845021.27791433991</v>
      </c>
      <c r="O109" s="292">
        <v>789417.49673922989</v>
      </c>
      <c r="P109" s="293">
        <v>840723.88276221987</v>
      </c>
      <c r="Q109" s="288"/>
    </row>
    <row r="110" spans="1:24" ht="15" customHeight="1">
      <c r="A110" s="249" t="s">
        <v>333</v>
      </c>
      <c r="B110" s="309">
        <v>8656755.4009999987</v>
      </c>
      <c r="C110" s="292">
        <v>9170859.8059999999</v>
      </c>
      <c r="D110" s="292">
        <v>10792050.623000002</v>
      </c>
      <c r="E110" s="292">
        <v>13264924.309550339</v>
      </c>
      <c r="F110" s="292">
        <v>12924081.362194529</v>
      </c>
      <c r="G110" s="292">
        <v>13596569.27791922</v>
      </c>
      <c r="H110" s="292">
        <v>12936167.751216469</v>
      </c>
      <c r="I110" s="292">
        <v>12648959.33618368</v>
      </c>
      <c r="J110" s="292">
        <v>12487232.477388563</v>
      </c>
      <c r="K110" s="292">
        <v>13361695.335218778</v>
      </c>
      <c r="L110" s="292">
        <v>13590806.63272607</v>
      </c>
      <c r="M110" s="292">
        <v>13640133.574802652</v>
      </c>
      <c r="N110" s="292">
        <v>13919843.650674872</v>
      </c>
      <c r="O110" s="292">
        <v>14133282.883508679</v>
      </c>
      <c r="P110" s="293">
        <v>14578334.925634678</v>
      </c>
      <c r="Q110" s="288"/>
    </row>
    <row r="111" spans="1:24" ht="15" customHeight="1">
      <c r="A111" s="326"/>
      <c r="B111" s="327"/>
      <c r="C111" s="328"/>
      <c r="D111" s="328"/>
      <c r="E111" s="328"/>
      <c r="F111" s="328"/>
      <c r="G111" s="328"/>
      <c r="H111" s="328"/>
      <c r="I111" s="328"/>
      <c r="J111" s="328"/>
      <c r="K111" s="328"/>
      <c r="L111" s="328"/>
      <c r="M111" s="328"/>
      <c r="N111" s="328"/>
      <c r="O111" s="328"/>
      <c r="P111" s="329"/>
    </row>
    <row r="112" spans="1:24" ht="15" customHeight="1">
      <c r="A112" s="330"/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</row>
    <row r="113" spans="1:16" ht="15" customHeight="1">
      <c r="A113" s="275" t="s">
        <v>337</v>
      </c>
      <c r="B113" s="317"/>
      <c r="C113" s="317"/>
      <c r="D113" s="141"/>
      <c r="E113" s="141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</row>
    <row r="114" spans="1:16" ht="15" customHeight="1">
      <c r="A114" s="1722" t="s">
        <v>996</v>
      </c>
    </row>
  </sheetData>
  <mergeCells count="2">
    <mergeCell ref="A1:P1"/>
    <mergeCell ref="A3:P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54</vt:i4>
      </vt:variant>
      <vt:variant>
        <vt:lpstr>Именованные диапазоны</vt:lpstr>
      </vt:variant>
      <vt:variant>
        <vt:i4>52</vt:i4>
      </vt:variant>
    </vt:vector>
  </HeadingPairs>
  <TitlesOfParts>
    <vt:vector size="106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2.12.4</vt:lpstr>
      <vt:lpstr>2.13.1</vt:lpstr>
      <vt:lpstr>2.13.2</vt:lpstr>
      <vt:lpstr>2.13.3</vt:lpstr>
      <vt:lpstr>2.14.1</vt:lpstr>
      <vt:lpstr>2.14.2</vt:lpstr>
      <vt:lpstr>2.14.3</vt:lpstr>
      <vt:lpstr>2.15.1</vt:lpstr>
      <vt:lpstr>2.15.2</vt:lpstr>
      <vt:lpstr>2.16.1</vt:lpstr>
      <vt:lpstr>2.16.2</vt:lpstr>
      <vt:lpstr>2.16.3</vt:lpstr>
      <vt:lpstr>2.17.1</vt:lpstr>
      <vt:lpstr>2.17.2</vt:lpstr>
      <vt:lpstr>2.18</vt:lpstr>
      <vt:lpstr>2.19</vt:lpstr>
      <vt:lpstr>2.20</vt:lpstr>
      <vt:lpstr>2.21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5.2.4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'2.12.4'!Область_печати</vt:lpstr>
      <vt:lpstr>'2.13.1'!Область_печати</vt:lpstr>
      <vt:lpstr>'2.13.2'!Область_печати</vt:lpstr>
      <vt:lpstr>'2.13.3'!Область_печати</vt:lpstr>
      <vt:lpstr>'2.14.1'!Область_печати</vt:lpstr>
      <vt:lpstr>'2.14.2'!Область_печати</vt:lpstr>
      <vt:lpstr>'2.14.3'!Область_печати</vt:lpstr>
      <vt:lpstr>'2.15.1'!Область_печати</vt:lpstr>
      <vt:lpstr>'2.15.2'!Область_печати</vt:lpstr>
      <vt:lpstr>'2.16.1'!Область_печати</vt:lpstr>
      <vt:lpstr>'2.16.2'!Область_печати</vt:lpstr>
      <vt:lpstr>'2.16.3'!Область_печати</vt:lpstr>
      <vt:lpstr>'2.17.1'!Область_печати</vt:lpstr>
      <vt:lpstr>'2.17.2'!Область_печати</vt:lpstr>
      <vt:lpstr>'2.18'!Область_печати</vt:lpstr>
      <vt:lpstr>'2.19'!Область_печати</vt:lpstr>
      <vt:lpstr>'2.2'!Область_печати</vt:lpstr>
      <vt:lpstr>'2.20'!Область_печати</vt:lpstr>
      <vt:lpstr>'2.21'!Область_печати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2023-01-12T02:58:58Z</dcterms:modified>
</cp:coreProperties>
</file>