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'!$A$11:$R$56</definedName>
    <definedName name="_xlnm.Print_Titles" localSheetId="0">'03.3. Изменения и дополнения в '!$10:$11</definedName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62" i="2" l="1"/>
  <c r="K61" i="2"/>
  <c r="J50" i="2"/>
  <c r="K50" i="2" s="1"/>
  <c r="F50" i="2"/>
  <c r="E50" i="2"/>
  <c r="K49" i="2"/>
  <c r="F49" i="2"/>
  <c r="E49" i="2"/>
  <c r="K48" i="2"/>
  <c r="F48" i="2"/>
  <c r="E48" i="2"/>
  <c r="K47" i="2"/>
  <c r="F47" i="2"/>
  <c r="E47" i="2"/>
  <c r="J46" i="2"/>
  <c r="K46" i="2" s="1"/>
  <c r="F46" i="2"/>
  <c r="E46" i="2"/>
  <c r="J45" i="2"/>
  <c r="K45" i="2" s="1"/>
  <c r="F45" i="2"/>
  <c r="E45" i="2"/>
  <c r="J44" i="2"/>
  <c r="K44" i="2" s="1"/>
  <c r="F44" i="2"/>
  <c r="E44" i="2"/>
  <c r="J41" i="2"/>
  <c r="K41" i="2" s="1"/>
  <c r="F41" i="2"/>
  <c r="E41" i="2"/>
  <c r="J40" i="2"/>
  <c r="K40" i="2" s="1"/>
  <c r="F40" i="2"/>
  <c r="E40" i="2"/>
  <c r="J39" i="2"/>
  <c r="K39" i="2" s="1"/>
  <c r="F39" i="2"/>
  <c r="E39" i="2"/>
</calcChain>
</file>

<file path=xl/sharedStrings.xml><?xml version="1.0" encoding="utf-8"?>
<sst xmlns="http://schemas.openxmlformats.org/spreadsheetml/2006/main" count="571" uniqueCount="174">
  <si>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</si>
  <si>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</si>
  <si>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</si>
  <si>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</si>
  <si>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</si>
  <si>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</si>
  <si>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</si>
  <si>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</si>
  <si>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</si>
  <si>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</si>
  <si>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</si>
  <si>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</si>
  <si>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</si>
  <si>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</si>
  <si>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</si>
  <si>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</si>
  <si>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</si>
  <si>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</si>
  <si>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</si>
  <si>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</si>
  <si>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</si>
  <si>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</si>
  <si>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</si>
  <si>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</si>
  <si>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</si>
  <si>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</si>
  <si>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</si>
  <si>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</si>
  <si>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</si>
  <si>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</si>
  <si>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</si>
  <si>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</si>
  <si>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</si>
  <si>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</si>
  <si>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</si>
  <si>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</si>
  <si>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</si>
  <si>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11 Ноябрь</t>
  </si>
  <si>
    <t>Товар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</si>
  <si>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</si>
  <si>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</si>
  <si>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</si>
  <si>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</si>
  <si>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</si>
  <si>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Конкурс</t>
  </si>
  <si>
    <t>Запрос ценовых предложений путем размещения объявления</t>
  </si>
  <si>
    <t>Примечание</t>
  </si>
  <si>
    <t>Управление информационных технологий</t>
  </si>
  <si>
    <t>Хозяйственное управление</t>
  </si>
  <si>
    <t>09 Сентябрь</t>
  </si>
  <si>
    <t>750000000</t>
  </si>
  <si>
    <t>751410000</t>
  </si>
  <si>
    <t>Акмолинский филиал</t>
  </si>
  <si>
    <t>Ақмола филиалының сыртқы электр жабдықтау желілеріне  екінші кіріс құру үшін жобалық-сметалық құжаттаманы сараптау</t>
  </si>
  <si>
    <t>Экспертиза  ПСД на устройство второго ввода наружных сетей электроснабжения Акмолинского филиала</t>
  </si>
  <si>
    <t>111010000</t>
  </si>
  <si>
    <t>Жылу торыбын жеке тұлға аумағынан шығару (көшіру) бойынша ЖСҚ сараптау</t>
  </si>
  <si>
    <t>Экспертиза ПСД по выносу (перенос) тепловых сетей с территории частного лица</t>
  </si>
  <si>
    <t>Жылу торабын жеке тұлға аумағынан шығару (көшіру) бойынша ЖСҚ сараптау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</si>
  <si>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</si>
  <si>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</si>
  <si>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</si>
  <si>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</si>
  <si>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</si>
  <si>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Бағдарламалық-аппаратты кешен</t>
  </si>
  <si>
    <t>Система защиты компьютерной сети (межсетевые экраны экспертного уровня)</t>
  </si>
  <si>
    <t>10 Октябрь</t>
  </si>
  <si>
    <t>Бағдарламалық құралды жаңарту қызметі</t>
  </si>
  <si>
    <t>Услуги по обновлению программного обеспечения</t>
  </si>
  <si>
    <t xml:space="preserve">ПО Xspider Professional Edition техникалық қолдау және жаңарту бойынша көмек көрсету </t>
  </si>
  <si>
    <t>Услуги по технической поддержке Xspider Professional Edition</t>
  </si>
  <si>
    <t xml:space="preserve">ПО AppDetective Professional техникалық қолдау бойынша көмек көрсету </t>
  </si>
  <si>
    <t>Услуги по технической поддержке ПО AppDetective Professional</t>
  </si>
  <si>
    <t xml:space="preserve">ПО Proventia GX5108  техникалық қолдау бойынша көмек көрсету </t>
  </si>
  <si>
    <t>Услуги по технической поддержке ПО Proventia GX5108</t>
  </si>
  <si>
    <t xml:space="preserve">ПО SiteProtector Appliance SP3001  техникалық қолдау бойынша көмек көрсету </t>
  </si>
  <si>
    <t>Услуги по технической поддержке SiteProtector Appliance SP3001</t>
  </si>
  <si>
    <t xml:space="preserve">Proventia GX4004 техникалық қолдау бойынша көмек көрсету </t>
  </si>
  <si>
    <t>Услуги по технической поддержке Proventia GX4004</t>
  </si>
  <si>
    <t>Ақпаратты-аппараты комплекс</t>
  </si>
  <si>
    <t>Бағдарламалық қамтамасыз ету - ақпараттық қауіпсіздік Siem аппараттық кешенді іс-шара басқару жүйесі</t>
  </si>
  <si>
    <t>Программно - аппаратный комплекс  системы управления событиями  информационной безопасности SIEM</t>
  </si>
  <si>
    <t>08 Август</t>
  </si>
  <si>
    <t>Бағдарламалы-аппаратты кешен</t>
  </si>
  <si>
    <t xml:space="preserve"> DLP ақпараттың кемулерiнiң бақылауының жүйесi</t>
  </si>
  <si>
    <t>Система контроля утечек информации DLP</t>
  </si>
  <si>
    <t>Работа</t>
  </si>
  <si>
    <t>Жобалау-сметалық құжаттамасының әзiрлеуi</t>
  </si>
  <si>
    <t>Разработка проектно - сметной документации</t>
  </si>
  <si>
    <t>Разработка проектно-сметной документации к системе пожарной сигнализации и системе оповещения в здании Пионер-3</t>
  </si>
  <si>
    <t>Разработка проектно-сметной документации к системе пожаротушения тонкораспыленной водой в здании Пионер-3</t>
  </si>
  <si>
    <t>Разработка проектно-сметной документации к системе пожарной сигнализации и системе оповещения в здании по адресу ул. Кунаева, д. 181</t>
  </si>
  <si>
    <t>Разработка проектно-сметной документации к системе газового пожаротушения в здания по адресу ул. Кунаева, д.181</t>
  </si>
  <si>
    <t>Газды өрт сөндiрудi автоматты қоюды жүйеге жобалау-сметалық құжаттамасының әзiрлеуi</t>
  </si>
  <si>
    <t>Разработка проектно - сметной документации к системе автоматической установки газового пожаротушения</t>
  </si>
  <si>
    <t>Автоматты өрт дабылы және хабарлауды жүйе бойымен жобалау-сметалық құжаттамасының әзiрлеуi</t>
  </si>
  <si>
    <t>Разработка проектно - сметной документации по системе автоматической пожарной сигнализации и оповещения</t>
  </si>
  <si>
    <t>Периметрлiк қорғау сигнализациясының жүйесi бойымен жобалау-сметалық құжаттамасының әзiрлеуi</t>
  </si>
  <si>
    <t>Разработка проектно - сметной документации по системе периметральной охранной сигнализации</t>
  </si>
  <si>
    <t>ГӨCАҚ  жсқ әзірлеуге арналған жұмысты</t>
  </si>
  <si>
    <t>Разработка проектно - сметной документации по системе АГП №2</t>
  </si>
  <si>
    <t>Разработка проектно - сметной документации по СПС №2</t>
  </si>
  <si>
    <t>Разработка проектно - сметной документации по СПС АГФ</t>
  </si>
  <si>
    <t xml:space="preserve">Разработка проектно - сметной документации по системе АГП ЦА </t>
  </si>
  <si>
    <t xml:space="preserve">Желілік құрал-жабдықты сатып алу </t>
  </si>
  <si>
    <t>Закупка сетевого оборудования</t>
  </si>
  <si>
    <t>Комплект</t>
  </si>
  <si>
    <t>Қалындық өлшегіш</t>
  </si>
  <si>
    <t>Толщиномер</t>
  </si>
  <si>
    <t>Резеңкелі пластик папка (ҚРҰБ логотипі бар)</t>
  </si>
  <si>
    <t>Папка пластиковая с резинкой (с логотипом НБРК)</t>
  </si>
  <si>
    <t>Резеңкелі пластик папка (ҚҰБ логотипі бар)</t>
  </si>
  <si>
    <t>Папка пластиковая с резинкой (с логотипом НБК)</t>
  </si>
  <si>
    <t>Дермантин папка</t>
  </si>
  <si>
    <t>Дермантиновая папка</t>
  </si>
  <si>
    <t>Пластиктен жасалған скоросшиватель</t>
  </si>
  <si>
    <t>Пластиковый скоросшиватель</t>
  </si>
  <si>
    <t>Әкімшілік ғимараты және қойманың құрылысына техника-экономикалық негіздеме әзірлеу (Ақтөбе қ.)</t>
  </si>
  <si>
    <t>Разработка технико-экономического обоснования на строительство административного здания и хранилища (г. Актобе)</t>
  </si>
  <si>
    <t xml:space="preserve">Исключение </t>
  </si>
  <si>
    <t>Әкімшілік ғимараты және қойманың құрылысына техника-экономикалық негіздеме сараптау (Ақтөбе қ.)</t>
  </si>
  <si>
    <t>Экспертиза технико-экономического обоснования на строительство административного здания и хранилища (г. Актобе)</t>
  </si>
  <si>
    <t>Әкімшілік ғимараты және қойманың құрылысына жобанын нобайы әзiрлеуi (Ақтөбе қ.)</t>
  </si>
  <si>
    <t>Разработка эскизного проекта на строительство административного здания и хранилища (г. Актобе)</t>
  </si>
  <si>
    <t>Балабақшаның құрылысына жоба-сметалық құжаттарын әзірлеу</t>
  </si>
  <si>
    <t>Разработка проектно-сметной документации на строительство детского сада</t>
  </si>
  <si>
    <t>Алматы қаласы, "Көктем-3" ықшамауданы, 23в-үй мекенжайда орналасқан автотұрақтың бұзуға және құрылысына жоба-сметалық құжаттарын әзірлеу</t>
  </si>
  <si>
    <t>Разработка проектно-сметной документации на снос и строительство паркинга, расположенного по адресу: г. Алматы, мкр. Коктем-3, 23в</t>
  </si>
  <si>
    <t xml:space="preserve">"Орталық" блоктiң 4 қабатының бөлмелерін қайта құру </t>
  </si>
  <si>
    <t>Реконструкция помещений 4 этажа блока "Центр"</t>
  </si>
  <si>
    <t>"Орталық" блоктiң 4 қабатының бөлмелерін қайта құруы авторлық қадағалау</t>
  </si>
  <si>
    <t>Авторский надзор за реконструкцией помещений 4 этажа блока "Центр"</t>
  </si>
  <si>
    <t>"Орталық" блоктiң 4 қабатының бөлмелерін қайта құруы  техникалық қадағалау</t>
  </si>
  <si>
    <t>Технический надзор за реконструкцией помещений 4 этажа блока "Центр"</t>
  </si>
  <si>
    <t>ҚРҰБ Алматы қаласы, Панфилов көшесі, 98-үй бойынша Алматы қалалық филиалының кассалық түйін қайта құру</t>
  </si>
  <si>
    <t>Реконструкция кассового узла Алматинского городского филиала НБРК по адресу: г. Алматы, ул. Панфилова, 98</t>
  </si>
  <si>
    <t>06 Июнь</t>
  </si>
  <si>
    <t>ҚРҰБ Алматы қаласы, Панфилов көшесі, 98-үй бойынша Алматы қалалық филиалының кассалық түйін қайта құруы авторлық қадағалау</t>
  </si>
  <si>
    <t>Авторский надзор за реконструкцией кассового узла Алматинского городского филиала НБРК по адресу: г. Алматы, ул. Панфилова, 98</t>
  </si>
  <si>
    <t>ҚРҰБ Алматы қаласы, Панфилов көшесі, 98-үй бойынша Алматы қалалық филиалының кассалық түйін қайта құруы техникалық қадағалау</t>
  </si>
  <si>
    <t>Технический надзор за реконструкцией кассового узла Алматинского городского филиала НБРК по адресу: г. Алматы, ул. Панфилова, 98</t>
  </si>
  <si>
    <t>Басқарудың залын қайта құруы авторлық қадағалау</t>
  </si>
  <si>
    <t>Авторский надзор за реконструкцией зала Правления</t>
  </si>
  <si>
    <t>Алматы қаласы, Қонаев к., 181-үй бойынша әкімшілік ғимаратты электр жабдықтаудың желін күрделі жөндеу</t>
  </si>
  <si>
    <t>Капитальный ремонт сетей электроснабжения в административном здании по адресу: г. Алматы, ул. Кунаева, 181</t>
  </si>
  <si>
    <t>Алматы қаласы, Қонаев к., 181-үй бойынша әкімшілік ғимаратты электр жабдықтаудың желін күрделі жөндеуді авторлық қадағалау</t>
  </si>
  <si>
    <t>Авторский надзор за капитальным ремонтом сетей электроснабжения в административном здании по адресу: г. Алматы, ул. Кунаева, 181</t>
  </si>
  <si>
    <t>Алматы қаласы, Қонаев к.,181-үй бойынша әкімшілік ғимаратты электр жабдықтаудың желін күрделі жөндеуді техникалық қадағалау</t>
  </si>
  <si>
    <t>Технический надзор за капитальным ремонтом сетей электроснабжения в административном здании по адресу: г. Алматы, ул. Кунаева, 181</t>
  </si>
  <si>
    <t>Технический надзор за кпитальным ремонтом сетей электроснабжения в административном здании по адресу: г. Алматы, ул. Кунаева, 181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</si>
  <si>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</si>
  <si>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</si>
  <si>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</si>
  <si>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НБРК. расположенных в г. Алматы</t>
  </si>
  <si>
    <t>"Оңтүстік" блоктің ЖСЖ жүйесін күрделі жөндеу жобалау-сметалық құжаттамасының сараптау</t>
  </si>
  <si>
    <t>Экспертиза ПСД на капитальный ремонт системы ТХС блока "Юг"</t>
  </si>
  <si>
    <t>("Көктем" ДӨО) әкімшілік ғимаратында ОА электрожабдықтаудың желін күрделі жөндеу жобалау-сметалық құжаттамасының сараптау</t>
  </si>
  <si>
    <t>Экспертиза ПСД на капитальный ремонт сетей электроснабжения в административном здании ЦА (ЦОД "Коктем")</t>
  </si>
  <si>
    <t>Алматы қаласы, Әйтеке би көшесі, 67-үй бойынша техникалық төлқұжат жасау</t>
  </si>
  <si>
    <t>Изготовление технического паспорта по адресу: г. Алматы, ул. Айтеке би, 67</t>
  </si>
  <si>
    <t>Изготовление технического паспорта по адресу: г.Алматы, ул.Айтеке би,67</t>
  </si>
  <si>
    <t xml:space="preserve">Из одного источника путем заключения договора </t>
  </si>
  <si>
    <t>751110000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</si>
  <si>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</si>
  <si>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</si>
  <si>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</si>
  <si>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Изготовление технического паспорта по адресу: г. Алматы, мкр-н "Коктем-3", 21</t>
  </si>
  <si>
    <t xml:space="preserve">Алматы қаласы, Әйтеке би көшесі, 67-үй бойынша әкiмшілiк ғимаратының солтүстiк жағынан аумағына  қоршауды құру </t>
  </si>
  <si>
    <t>Устройство ограждения с северной стороны  территории административного здания по адресу: г. Алматы, ул. Айтеке би, 67</t>
  </si>
  <si>
    <t>Алматы қаласы, Панфилов көшесі  бойынша әкімшілік ғимаратының бөлмелерін ағымдағы жөндеу</t>
  </si>
  <si>
    <t>Текущий ремонт помещений в административном здании по адресу: г. Алматы, ул. Панфилова, 98</t>
  </si>
  <si>
    <t>Үздіксіз электр қуатының көзі</t>
  </si>
  <si>
    <t>Источник бесперебойного питания</t>
  </si>
  <si>
    <t>Дизель-генератор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</si>
</sst>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4" fontId="23" fillId="0" borderId="10" xfId="0" quotePrefix="1" applyNumberFormat="1" applyFont="1" applyFill="1" applyBorder="1" applyAlignment="1">
      <alignment horizontal="center" vertical="center" wrapText="1"/>
    </xf>
    <xf numFmtId="164" fontId="23" fillId="0" borderId="10" xfId="0" quotePrefix="1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181401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181401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декабря 2016 г. №45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  <a:endParaRPr lang="ru-RU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</xdr:colOff>
      <xdr:row>33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33</xdr:row>
      <xdr:rowOff>0</xdr:rowOff>
    </xdr:from>
    <xdr:ext cx="9525" cy="9525"/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9525" cy="9525"/>
    <xdr:pic>
      <xdr:nvPicPr>
        <xdr:cNvPr id="2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9432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showGridLines="0" tabSelected="1" zoomScale="90" zoomScaleNormal="90" workbookViewId="0">
      <selection activeCell="A9" sqref="A9:R9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27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46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52</v>
      </c>
      <c r="B12" s="4" t="s">
        <v>35</v>
      </c>
      <c r="C12" s="4" t="s">
        <v>53</v>
      </c>
      <c r="D12" s="4" t="s">
        <v>54</v>
      </c>
      <c r="E12" s="4" t="s">
        <v>53</v>
      </c>
      <c r="F12" s="4" t="s">
        <v>54</v>
      </c>
      <c r="G12" s="4" t="s">
        <v>45</v>
      </c>
      <c r="H12" s="4" t="s">
        <v>35</v>
      </c>
      <c r="I12" s="5">
        <v>1</v>
      </c>
      <c r="J12" s="5">
        <v>419642.86</v>
      </c>
      <c r="K12" s="5">
        <v>419642.86</v>
      </c>
      <c r="L12" s="6"/>
      <c r="M12" s="6"/>
      <c r="N12" s="6"/>
      <c r="O12" s="4" t="s">
        <v>43</v>
      </c>
      <c r="P12" s="7" t="s">
        <v>55</v>
      </c>
      <c r="Q12" s="6">
        <v>3</v>
      </c>
      <c r="R12" s="4" t="s">
        <v>42</v>
      </c>
    </row>
    <row r="13" spans="1:18" ht="143.25" customHeight="1" x14ac:dyDescent="0.25">
      <c r="A13" s="4" t="s">
        <v>52</v>
      </c>
      <c r="B13" s="4" t="s">
        <v>35</v>
      </c>
      <c r="C13" s="4" t="s">
        <v>56</v>
      </c>
      <c r="D13" s="4" t="s">
        <v>57</v>
      </c>
      <c r="E13" s="4" t="s">
        <v>58</v>
      </c>
      <c r="F13" s="4" t="s">
        <v>57</v>
      </c>
      <c r="G13" s="4" t="s">
        <v>36</v>
      </c>
      <c r="H13" s="4" t="s">
        <v>35</v>
      </c>
      <c r="I13" s="5">
        <v>1</v>
      </c>
      <c r="J13" s="5">
        <v>267857.14</v>
      </c>
      <c r="K13" s="5">
        <v>267857.14</v>
      </c>
      <c r="L13" s="6"/>
      <c r="M13" s="6"/>
      <c r="N13" s="6"/>
      <c r="O13" s="4" t="s">
        <v>43</v>
      </c>
      <c r="P13" s="7" t="s">
        <v>55</v>
      </c>
      <c r="Q13" s="6">
        <v>0</v>
      </c>
      <c r="R13" s="4" t="s">
        <v>42</v>
      </c>
    </row>
    <row r="14" spans="1:18" ht="143.25" customHeight="1" x14ac:dyDescent="0.25">
      <c r="A14" s="4" t="s">
        <v>59</v>
      </c>
      <c r="B14" s="4" t="s">
        <v>38</v>
      </c>
      <c r="C14" s="4" t="s">
        <v>60</v>
      </c>
      <c r="D14" s="4" t="s">
        <v>61</v>
      </c>
      <c r="E14" s="4" t="s">
        <v>62</v>
      </c>
      <c r="F14" s="4" t="s">
        <v>63</v>
      </c>
      <c r="G14" s="4" t="s">
        <v>44</v>
      </c>
      <c r="H14" s="4" t="s">
        <v>40</v>
      </c>
      <c r="I14" s="5">
        <v>1</v>
      </c>
      <c r="J14" s="5">
        <v>144685267.86000001</v>
      </c>
      <c r="K14" s="5">
        <v>144685267.86000001</v>
      </c>
      <c r="L14" s="6"/>
      <c r="M14" s="6"/>
      <c r="N14" s="6"/>
      <c r="O14" s="4" t="s">
        <v>43</v>
      </c>
      <c r="P14" s="7" t="s">
        <v>50</v>
      </c>
      <c r="Q14" s="6">
        <v>0</v>
      </c>
      <c r="R14" s="4" t="s">
        <v>42</v>
      </c>
    </row>
    <row r="15" spans="1:18" ht="143.25" customHeight="1" x14ac:dyDescent="0.25">
      <c r="A15" s="4" t="s">
        <v>59</v>
      </c>
      <c r="B15" s="4" t="s">
        <v>38</v>
      </c>
      <c r="C15" s="4" t="s">
        <v>64</v>
      </c>
      <c r="D15" s="4" t="s">
        <v>61</v>
      </c>
      <c r="E15" s="4" t="s">
        <v>65</v>
      </c>
      <c r="F15" s="4" t="s">
        <v>65</v>
      </c>
      <c r="G15" s="4" t="s">
        <v>44</v>
      </c>
      <c r="H15" s="4" t="s">
        <v>40</v>
      </c>
      <c r="I15" s="5">
        <v>1</v>
      </c>
      <c r="J15" s="5">
        <v>128203392.86</v>
      </c>
      <c r="K15" s="5">
        <v>128203392.86</v>
      </c>
      <c r="L15" s="6"/>
      <c r="M15" s="6"/>
      <c r="N15" s="6"/>
      <c r="O15" s="4" t="s">
        <v>66</v>
      </c>
      <c r="P15" s="7" t="s">
        <v>50</v>
      </c>
      <c r="Q15" s="6">
        <v>0</v>
      </c>
      <c r="R15" s="4" t="s">
        <v>42</v>
      </c>
    </row>
    <row r="16" spans="1:18" ht="143.25" customHeight="1" x14ac:dyDescent="0.25">
      <c r="A16" s="11" t="s">
        <v>59</v>
      </c>
      <c r="B16" s="11" t="s">
        <v>35</v>
      </c>
      <c r="C16" s="11" t="s">
        <v>67</v>
      </c>
      <c r="D16" s="11" t="s">
        <v>68</v>
      </c>
      <c r="E16" s="11" t="s">
        <v>69</v>
      </c>
      <c r="F16" s="11" t="s">
        <v>70</v>
      </c>
      <c r="G16" s="11" t="s">
        <v>45</v>
      </c>
      <c r="H16" s="11" t="s">
        <v>35</v>
      </c>
      <c r="I16" s="12">
        <v>1</v>
      </c>
      <c r="J16" s="12">
        <v>669642.86</v>
      </c>
      <c r="K16" s="12">
        <v>669642.86</v>
      </c>
      <c r="L16" s="13"/>
      <c r="M16" s="14"/>
      <c r="N16" s="14"/>
      <c r="O16" s="11" t="s">
        <v>49</v>
      </c>
      <c r="P16" s="15" t="s">
        <v>50</v>
      </c>
      <c r="Q16" s="16">
        <v>0</v>
      </c>
      <c r="R16" s="4" t="s">
        <v>42</v>
      </c>
    </row>
    <row r="17" spans="1:18" ht="143.25" customHeight="1" x14ac:dyDescent="0.25">
      <c r="A17" s="11" t="s">
        <v>59</v>
      </c>
      <c r="B17" s="11" t="s">
        <v>35</v>
      </c>
      <c r="C17" s="11" t="s">
        <v>67</v>
      </c>
      <c r="D17" s="11" t="s">
        <v>68</v>
      </c>
      <c r="E17" s="11" t="s">
        <v>71</v>
      </c>
      <c r="F17" s="11" t="s">
        <v>72</v>
      </c>
      <c r="G17" s="11" t="s">
        <v>45</v>
      </c>
      <c r="H17" s="11" t="s">
        <v>35</v>
      </c>
      <c r="I17" s="12">
        <v>1</v>
      </c>
      <c r="J17" s="12">
        <v>1138392.8600000001</v>
      </c>
      <c r="K17" s="12">
        <v>1138392.8600000001</v>
      </c>
      <c r="L17" s="13"/>
      <c r="M17" s="14"/>
      <c r="N17" s="14"/>
      <c r="O17" s="11" t="s">
        <v>49</v>
      </c>
      <c r="P17" s="15" t="s">
        <v>50</v>
      </c>
      <c r="Q17" s="16">
        <v>0</v>
      </c>
      <c r="R17" s="4" t="s">
        <v>42</v>
      </c>
    </row>
    <row r="18" spans="1:18" ht="143.25" customHeight="1" x14ac:dyDescent="0.25">
      <c r="A18" s="11" t="s">
        <v>59</v>
      </c>
      <c r="B18" s="11" t="s">
        <v>35</v>
      </c>
      <c r="C18" s="11" t="s">
        <v>67</v>
      </c>
      <c r="D18" s="11" t="s">
        <v>68</v>
      </c>
      <c r="E18" s="11" t="s">
        <v>73</v>
      </c>
      <c r="F18" s="11" t="s">
        <v>74</v>
      </c>
      <c r="G18" s="11" t="s">
        <v>45</v>
      </c>
      <c r="H18" s="11" t="s">
        <v>35</v>
      </c>
      <c r="I18" s="12">
        <v>1</v>
      </c>
      <c r="J18" s="12">
        <v>4992782.59</v>
      </c>
      <c r="K18" s="12">
        <v>4992782.59</v>
      </c>
      <c r="L18" s="13"/>
      <c r="M18" s="14"/>
      <c r="N18" s="14"/>
      <c r="O18" s="11" t="s">
        <v>49</v>
      </c>
      <c r="P18" s="15" t="s">
        <v>50</v>
      </c>
      <c r="Q18" s="16">
        <v>0</v>
      </c>
      <c r="R18" s="4" t="s">
        <v>42</v>
      </c>
    </row>
    <row r="19" spans="1:18" ht="155.25" customHeight="1" x14ac:dyDescent="0.25">
      <c r="A19" s="11" t="s">
        <v>59</v>
      </c>
      <c r="B19" s="11" t="s">
        <v>35</v>
      </c>
      <c r="C19" s="11" t="s">
        <v>67</v>
      </c>
      <c r="D19" s="11" t="s">
        <v>68</v>
      </c>
      <c r="E19" s="11" t="s">
        <v>75</v>
      </c>
      <c r="F19" s="11" t="s">
        <v>76</v>
      </c>
      <c r="G19" s="11" t="s">
        <v>45</v>
      </c>
      <c r="H19" s="11" t="s">
        <v>35</v>
      </c>
      <c r="I19" s="12">
        <v>1</v>
      </c>
      <c r="J19" s="12">
        <v>2207589.29</v>
      </c>
      <c r="K19" s="12">
        <v>2207589.29</v>
      </c>
      <c r="L19" s="13"/>
      <c r="M19" s="14"/>
      <c r="N19" s="14"/>
      <c r="O19" s="11" t="s">
        <v>49</v>
      </c>
      <c r="P19" s="15" t="s">
        <v>50</v>
      </c>
      <c r="Q19" s="16">
        <v>0</v>
      </c>
      <c r="R19" s="4" t="s">
        <v>42</v>
      </c>
    </row>
    <row r="20" spans="1:18" ht="133.5" customHeight="1" x14ac:dyDescent="0.25">
      <c r="A20" s="11" t="s">
        <v>59</v>
      </c>
      <c r="B20" s="11" t="s">
        <v>35</v>
      </c>
      <c r="C20" s="11" t="s">
        <v>67</v>
      </c>
      <c r="D20" s="11" t="s">
        <v>68</v>
      </c>
      <c r="E20" s="11" t="s">
        <v>77</v>
      </c>
      <c r="F20" s="11" t="s">
        <v>78</v>
      </c>
      <c r="G20" s="11" t="s">
        <v>45</v>
      </c>
      <c r="H20" s="11" t="s">
        <v>35</v>
      </c>
      <c r="I20" s="12">
        <v>1</v>
      </c>
      <c r="J20" s="12">
        <v>1562500</v>
      </c>
      <c r="K20" s="12">
        <v>1562500</v>
      </c>
      <c r="L20" s="13"/>
      <c r="M20" s="14"/>
      <c r="N20" s="14"/>
      <c r="O20" s="11" t="s">
        <v>49</v>
      </c>
      <c r="P20" s="15" t="s">
        <v>50</v>
      </c>
      <c r="Q20" s="16">
        <v>0</v>
      </c>
      <c r="R20" s="4" t="s">
        <v>42</v>
      </c>
    </row>
    <row r="21" spans="1:18" ht="133.5" customHeight="1" x14ac:dyDescent="0.25">
      <c r="A21" s="11" t="s">
        <v>59</v>
      </c>
      <c r="B21" s="11" t="s">
        <v>38</v>
      </c>
      <c r="C21" s="11" t="s">
        <v>79</v>
      </c>
      <c r="D21" s="11" t="s">
        <v>61</v>
      </c>
      <c r="E21" s="11" t="s">
        <v>80</v>
      </c>
      <c r="F21" s="11" t="s">
        <v>81</v>
      </c>
      <c r="G21" s="11" t="s">
        <v>44</v>
      </c>
      <c r="H21" s="11" t="s">
        <v>40</v>
      </c>
      <c r="I21" s="12">
        <v>1</v>
      </c>
      <c r="J21" s="12">
        <v>32142857.140000001</v>
      </c>
      <c r="K21" s="12">
        <v>32142857.140000001</v>
      </c>
      <c r="L21" s="13"/>
      <c r="M21" s="14"/>
      <c r="N21" s="14"/>
      <c r="O21" s="11" t="s">
        <v>82</v>
      </c>
      <c r="P21" s="15" t="s">
        <v>50</v>
      </c>
      <c r="Q21" s="16">
        <v>0</v>
      </c>
      <c r="R21" s="4" t="s">
        <v>42</v>
      </c>
    </row>
    <row r="22" spans="1:18" ht="133.5" customHeight="1" x14ac:dyDescent="0.25">
      <c r="A22" s="11" t="s">
        <v>59</v>
      </c>
      <c r="B22" s="11" t="s">
        <v>38</v>
      </c>
      <c r="C22" s="11" t="s">
        <v>83</v>
      </c>
      <c r="D22" s="11" t="s">
        <v>61</v>
      </c>
      <c r="E22" s="11" t="s">
        <v>84</v>
      </c>
      <c r="F22" s="11" t="s">
        <v>85</v>
      </c>
      <c r="G22" s="11" t="s">
        <v>44</v>
      </c>
      <c r="H22" s="11" t="s">
        <v>40</v>
      </c>
      <c r="I22" s="12">
        <v>1</v>
      </c>
      <c r="J22" s="12">
        <v>48526785.710000001</v>
      </c>
      <c r="K22" s="12">
        <v>48526785.710000001</v>
      </c>
      <c r="L22" s="13"/>
      <c r="M22" s="14"/>
      <c r="N22" s="14"/>
      <c r="O22" s="11" t="s">
        <v>49</v>
      </c>
      <c r="P22" s="15" t="s">
        <v>50</v>
      </c>
      <c r="Q22" s="16">
        <v>10</v>
      </c>
      <c r="R22" s="4" t="s">
        <v>42</v>
      </c>
    </row>
    <row r="23" spans="1:18" ht="133.5" customHeight="1" x14ac:dyDescent="0.25">
      <c r="A23" s="11" t="s">
        <v>59</v>
      </c>
      <c r="B23" s="11" t="s">
        <v>86</v>
      </c>
      <c r="C23" s="11" t="s">
        <v>87</v>
      </c>
      <c r="D23" s="11" t="s">
        <v>88</v>
      </c>
      <c r="E23" s="11" t="s">
        <v>89</v>
      </c>
      <c r="F23" s="11" t="s">
        <v>89</v>
      </c>
      <c r="G23" s="11" t="s">
        <v>44</v>
      </c>
      <c r="H23" s="11" t="s">
        <v>86</v>
      </c>
      <c r="I23" s="12">
        <v>1</v>
      </c>
      <c r="J23" s="12">
        <v>1901660.71</v>
      </c>
      <c r="K23" s="12">
        <v>1901660.71</v>
      </c>
      <c r="L23" s="13"/>
      <c r="M23" s="14"/>
      <c r="N23" s="14"/>
      <c r="O23" s="11" t="s">
        <v>66</v>
      </c>
      <c r="P23" s="15" t="s">
        <v>50</v>
      </c>
      <c r="Q23" s="16">
        <v>0</v>
      </c>
      <c r="R23" s="4" t="s">
        <v>42</v>
      </c>
    </row>
    <row r="24" spans="1:18" ht="133.5" customHeight="1" x14ac:dyDescent="0.25">
      <c r="A24" s="11" t="s">
        <v>59</v>
      </c>
      <c r="B24" s="11" t="s">
        <v>86</v>
      </c>
      <c r="C24" s="11" t="s">
        <v>87</v>
      </c>
      <c r="D24" s="11" t="s">
        <v>88</v>
      </c>
      <c r="E24" s="11" t="s">
        <v>90</v>
      </c>
      <c r="F24" s="11" t="s">
        <v>90</v>
      </c>
      <c r="G24" s="11" t="s">
        <v>44</v>
      </c>
      <c r="H24" s="11" t="s">
        <v>86</v>
      </c>
      <c r="I24" s="12">
        <v>1</v>
      </c>
      <c r="J24" s="12">
        <v>4582232.1399999997</v>
      </c>
      <c r="K24" s="12">
        <v>4582232.1399999997</v>
      </c>
      <c r="L24" s="13"/>
      <c r="M24" s="14"/>
      <c r="N24" s="14"/>
      <c r="O24" s="11" t="s">
        <v>66</v>
      </c>
      <c r="P24" s="15" t="s">
        <v>50</v>
      </c>
      <c r="Q24" s="16">
        <v>0</v>
      </c>
      <c r="R24" s="4" t="s">
        <v>42</v>
      </c>
    </row>
    <row r="25" spans="1:18" ht="133.5" customHeight="1" x14ac:dyDescent="0.25">
      <c r="A25" s="11" t="s">
        <v>59</v>
      </c>
      <c r="B25" s="11" t="s">
        <v>86</v>
      </c>
      <c r="C25" s="11" t="s">
        <v>87</v>
      </c>
      <c r="D25" s="11" t="s">
        <v>88</v>
      </c>
      <c r="E25" s="11" t="s">
        <v>91</v>
      </c>
      <c r="F25" s="11" t="s">
        <v>91</v>
      </c>
      <c r="G25" s="11" t="s">
        <v>44</v>
      </c>
      <c r="H25" s="11" t="s">
        <v>86</v>
      </c>
      <c r="I25" s="12">
        <v>1</v>
      </c>
      <c r="J25" s="12">
        <v>864732.14</v>
      </c>
      <c r="K25" s="12">
        <v>864732.14</v>
      </c>
      <c r="L25" s="13"/>
      <c r="M25" s="14"/>
      <c r="N25" s="14"/>
      <c r="O25" s="11" t="s">
        <v>66</v>
      </c>
      <c r="P25" s="15" t="s">
        <v>50</v>
      </c>
      <c r="Q25" s="16">
        <v>0</v>
      </c>
      <c r="R25" s="4" t="s">
        <v>42</v>
      </c>
    </row>
    <row r="26" spans="1:18" ht="133.5" customHeight="1" x14ac:dyDescent="0.25">
      <c r="A26" s="11" t="s">
        <v>59</v>
      </c>
      <c r="B26" s="11" t="s">
        <v>86</v>
      </c>
      <c r="C26" s="11" t="s">
        <v>87</v>
      </c>
      <c r="D26" s="11" t="s">
        <v>88</v>
      </c>
      <c r="E26" s="11" t="s">
        <v>92</v>
      </c>
      <c r="F26" s="11" t="s">
        <v>92</v>
      </c>
      <c r="G26" s="11" t="s">
        <v>44</v>
      </c>
      <c r="H26" s="11" t="s">
        <v>86</v>
      </c>
      <c r="I26" s="12">
        <v>1</v>
      </c>
      <c r="J26" s="12">
        <v>1131000</v>
      </c>
      <c r="K26" s="12">
        <v>1131000</v>
      </c>
      <c r="L26" s="13"/>
      <c r="M26" s="14"/>
      <c r="N26" s="14"/>
      <c r="O26" s="11" t="s">
        <v>66</v>
      </c>
      <c r="P26" s="15" t="s">
        <v>50</v>
      </c>
      <c r="Q26" s="16">
        <v>0</v>
      </c>
      <c r="R26" s="4" t="s">
        <v>42</v>
      </c>
    </row>
    <row r="27" spans="1:18" ht="133.5" customHeight="1" x14ac:dyDescent="0.25">
      <c r="A27" s="11" t="s">
        <v>59</v>
      </c>
      <c r="B27" s="11" t="s">
        <v>86</v>
      </c>
      <c r="C27" s="11" t="s">
        <v>87</v>
      </c>
      <c r="D27" s="11" t="s">
        <v>88</v>
      </c>
      <c r="E27" s="11" t="s">
        <v>93</v>
      </c>
      <c r="F27" s="11" t="s">
        <v>94</v>
      </c>
      <c r="G27" s="11" t="s">
        <v>44</v>
      </c>
      <c r="H27" s="11" t="s">
        <v>86</v>
      </c>
      <c r="I27" s="12">
        <v>1</v>
      </c>
      <c r="J27" s="12">
        <v>1131000</v>
      </c>
      <c r="K27" s="12">
        <v>1131000</v>
      </c>
      <c r="L27" s="13"/>
      <c r="M27" s="14"/>
      <c r="N27" s="14"/>
      <c r="O27" s="11" t="s">
        <v>66</v>
      </c>
      <c r="P27" s="15" t="s">
        <v>50</v>
      </c>
      <c r="Q27" s="16">
        <v>0</v>
      </c>
      <c r="R27" s="4" t="s">
        <v>42</v>
      </c>
    </row>
    <row r="28" spans="1:18" ht="133.5" customHeight="1" x14ac:dyDescent="0.25">
      <c r="A28" s="11" t="s">
        <v>59</v>
      </c>
      <c r="B28" s="11" t="s">
        <v>86</v>
      </c>
      <c r="C28" s="11" t="s">
        <v>87</v>
      </c>
      <c r="D28" s="11" t="s">
        <v>88</v>
      </c>
      <c r="E28" s="11" t="s">
        <v>95</v>
      </c>
      <c r="F28" s="11" t="s">
        <v>96</v>
      </c>
      <c r="G28" s="11" t="s">
        <v>44</v>
      </c>
      <c r="H28" s="11" t="s">
        <v>86</v>
      </c>
      <c r="I28" s="12">
        <v>1</v>
      </c>
      <c r="J28" s="12">
        <v>364553.57</v>
      </c>
      <c r="K28" s="12">
        <v>364553.57</v>
      </c>
      <c r="L28" s="13"/>
      <c r="M28" s="14"/>
      <c r="N28" s="14"/>
      <c r="O28" s="11" t="s">
        <v>66</v>
      </c>
      <c r="P28" s="15" t="s">
        <v>50</v>
      </c>
      <c r="Q28" s="16">
        <v>0</v>
      </c>
      <c r="R28" s="4" t="s">
        <v>42</v>
      </c>
    </row>
    <row r="29" spans="1:18" ht="133.5" customHeight="1" x14ac:dyDescent="0.25">
      <c r="A29" s="11" t="s">
        <v>59</v>
      </c>
      <c r="B29" s="11" t="s">
        <v>86</v>
      </c>
      <c r="C29" s="11" t="s">
        <v>87</v>
      </c>
      <c r="D29" s="11" t="s">
        <v>88</v>
      </c>
      <c r="E29" s="11" t="s">
        <v>97</v>
      </c>
      <c r="F29" s="11" t="s">
        <v>98</v>
      </c>
      <c r="G29" s="11" t="s">
        <v>44</v>
      </c>
      <c r="H29" s="11" t="s">
        <v>86</v>
      </c>
      <c r="I29" s="12">
        <v>1</v>
      </c>
      <c r="J29" s="12">
        <v>308982.14</v>
      </c>
      <c r="K29" s="12">
        <v>308982.14</v>
      </c>
      <c r="L29" s="13"/>
      <c r="M29" s="14"/>
      <c r="N29" s="14"/>
      <c r="O29" s="11" t="s">
        <v>66</v>
      </c>
      <c r="P29" s="15" t="s">
        <v>50</v>
      </c>
      <c r="Q29" s="16">
        <v>0</v>
      </c>
      <c r="R29" s="4" t="s">
        <v>42</v>
      </c>
    </row>
    <row r="30" spans="1:18" ht="133.5" customHeight="1" x14ac:dyDescent="0.25">
      <c r="A30" s="11" t="s">
        <v>59</v>
      </c>
      <c r="B30" s="11" t="s">
        <v>86</v>
      </c>
      <c r="C30" s="11" t="s">
        <v>99</v>
      </c>
      <c r="D30" s="11" t="s">
        <v>88</v>
      </c>
      <c r="E30" s="11" t="s">
        <v>99</v>
      </c>
      <c r="F30" s="11" t="s">
        <v>100</v>
      </c>
      <c r="G30" s="11" t="s">
        <v>44</v>
      </c>
      <c r="H30" s="11" t="s">
        <v>86</v>
      </c>
      <c r="I30" s="12">
        <v>1</v>
      </c>
      <c r="J30" s="12">
        <v>3522684</v>
      </c>
      <c r="K30" s="12">
        <v>3522684</v>
      </c>
      <c r="L30" s="13"/>
      <c r="M30" s="14"/>
      <c r="N30" s="14"/>
      <c r="O30" s="11" t="s">
        <v>82</v>
      </c>
      <c r="P30" s="15" t="s">
        <v>50</v>
      </c>
      <c r="Q30" s="16">
        <v>30</v>
      </c>
      <c r="R30" s="4" t="s">
        <v>42</v>
      </c>
    </row>
    <row r="31" spans="1:18" ht="133.5" customHeight="1" x14ac:dyDescent="0.25">
      <c r="A31" s="11" t="s">
        <v>59</v>
      </c>
      <c r="B31" s="11" t="s">
        <v>86</v>
      </c>
      <c r="C31" s="11" t="s">
        <v>99</v>
      </c>
      <c r="D31" s="11" t="s">
        <v>88</v>
      </c>
      <c r="E31" s="11" t="s">
        <v>99</v>
      </c>
      <c r="F31" s="11" t="s">
        <v>101</v>
      </c>
      <c r="G31" s="11" t="s">
        <v>44</v>
      </c>
      <c r="H31" s="11" t="s">
        <v>86</v>
      </c>
      <c r="I31" s="12">
        <v>1</v>
      </c>
      <c r="J31" s="12">
        <v>1869366</v>
      </c>
      <c r="K31" s="12">
        <v>1869366</v>
      </c>
      <c r="L31" s="13"/>
      <c r="M31" s="14"/>
      <c r="N31" s="14"/>
      <c r="O31" s="11" t="s">
        <v>82</v>
      </c>
      <c r="P31" s="15" t="s">
        <v>50</v>
      </c>
      <c r="Q31" s="16">
        <v>30</v>
      </c>
      <c r="R31" s="4" t="s">
        <v>42</v>
      </c>
    </row>
    <row r="32" spans="1:18" ht="133.5" customHeight="1" x14ac:dyDescent="0.25">
      <c r="A32" s="11" t="s">
        <v>59</v>
      </c>
      <c r="B32" s="11" t="s">
        <v>86</v>
      </c>
      <c r="C32" s="11" t="s">
        <v>99</v>
      </c>
      <c r="D32" s="11" t="s">
        <v>88</v>
      </c>
      <c r="E32" s="11" t="s">
        <v>99</v>
      </c>
      <c r="F32" s="11" t="s">
        <v>102</v>
      </c>
      <c r="G32" s="11" t="s">
        <v>44</v>
      </c>
      <c r="H32" s="11" t="s">
        <v>86</v>
      </c>
      <c r="I32" s="12">
        <v>1</v>
      </c>
      <c r="J32" s="12">
        <v>1359767</v>
      </c>
      <c r="K32" s="12">
        <v>1359767</v>
      </c>
      <c r="L32" s="13"/>
      <c r="M32" s="14"/>
      <c r="N32" s="14"/>
      <c r="O32" s="11" t="s">
        <v>82</v>
      </c>
      <c r="P32" s="15" t="s">
        <v>50</v>
      </c>
      <c r="Q32" s="16">
        <v>30</v>
      </c>
      <c r="R32" s="4" t="s">
        <v>42</v>
      </c>
    </row>
    <row r="33" spans="1:18" ht="133.5" customHeight="1" x14ac:dyDescent="0.25">
      <c r="A33" s="11" t="s">
        <v>59</v>
      </c>
      <c r="B33" s="11" t="s">
        <v>86</v>
      </c>
      <c r="C33" s="11" t="s">
        <v>99</v>
      </c>
      <c r="D33" s="11" t="s">
        <v>88</v>
      </c>
      <c r="E33" s="11" t="s">
        <v>99</v>
      </c>
      <c r="F33" s="11" t="s">
        <v>103</v>
      </c>
      <c r="G33" s="11" t="s">
        <v>44</v>
      </c>
      <c r="H33" s="11" t="s">
        <v>86</v>
      </c>
      <c r="I33" s="12">
        <v>1</v>
      </c>
      <c r="J33" s="12">
        <v>2113610</v>
      </c>
      <c r="K33" s="12">
        <v>2113610</v>
      </c>
      <c r="L33" s="13"/>
      <c r="M33" s="14"/>
      <c r="N33" s="14"/>
      <c r="O33" s="11" t="s">
        <v>82</v>
      </c>
      <c r="P33" s="15" t="s">
        <v>50</v>
      </c>
      <c r="Q33" s="16">
        <v>30</v>
      </c>
      <c r="R33" s="4" t="s">
        <v>42</v>
      </c>
    </row>
    <row r="34" spans="1:18" ht="133.5" customHeight="1" x14ac:dyDescent="0.25">
      <c r="A34" s="4" t="s">
        <v>47</v>
      </c>
      <c r="B34" s="4" t="s">
        <v>38</v>
      </c>
      <c r="C34" s="4" t="s">
        <v>104</v>
      </c>
      <c r="D34" s="4" t="s">
        <v>105</v>
      </c>
      <c r="E34" s="4" t="s">
        <v>104</v>
      </c>
      <c r="F34" s="4" t="s">
        <v>105</v>
      </c>
      <c r="G34" s="4" t="s">
        <v>39</v>
      </c>
      <c r="H34" s="4" t="s">
        <v>106</v>
      </c>
      <c r="I34" s="5">
        <v>1</v>
      </c>
      <c r="J34" s="5">
        <v>44290226.920000002</v>
      </c>
      <c r="K34" s="5">
        <v>44290226.920000002</v>
      </c>
      <c r="L34" s="6"/>
      <c r="M34" s="6"/>
      <c r="N34" s="6"/>
      <c r="O34" s="4" t="s">
        <v>43</v>
      </c>
      <c r="P34" s="7" t="s">
        <v>50</v>
      </c>
      <c r="Q34" s="6">
        <v>0</v>
      </c>
      <c r="R34" s="4" t="s">
        <v>41</v>
      </c>
    </row>
    <row r="35" spans="1:18" ht="133.5" customHeight="1" x14ac:dyDescent="0.25">
      <c r="A35" s="4" t="s">
        <v>48</v>
      </c>
      <c r="B35" s="4" t="s">
        <v>38</v>
      </c>
      <c r="C35" s="4" t="s">
        <v>107</v>
      </c>
      <c r="D35" s="4" t="s">
        <v>108</v>
      </c>
      <c r="E35" s="4" t="s">
        <v>107</v>
      </c>
      <c r="F35" s="4" t="s">
        <v>108</v>
      </c>
      <c r="G35" s="4" t="s">
        <v>36</v>
      </c>
      <c r="H35" s="4" t="s">
        <v>40</v>
      </c>
      <c r="I35" s="5">
        <v>1</v>
      </c>
      <c r="J35" s="5">
        <v>39000</v>
      </c>
      <c r="K35" s="5">
        <v>39000</v>
      </c>
      <c r="L35" s="6"/>
      <c r="M35" s="6"/>
      <c r="N35" s="6"/>
      <c r="O35" s="4" t="s">
        <v>43</v>
      </c>
      <c r="P35" s="7" t="s">
        <v>51</v>
      </c>
      <c r="Q35" s="6">
        <v>0</v>
      </c>
      <c r="R35" s="4" t="s">
        <v>42</v>
      </c>
    </row>
    <row r="36" spans="1:18" ht="133.5" customHeight="1" x14ac:dyDescent="0.25">
      <c r="A36" s="4" t="s">
        <v>48</v>
      </c>
      <c r="B36" s="4" t="s">
        <v>38</v>
      </c>
      <c r="C36" s="4" t="s">
        <v>109</v>
      </c>
      <c r="D36" s="4" t="s">
        <v>110</v>
      </c>
      <c r="E36" s="4" t="s">
        <v>111</v>
      </c>
      <c r="F36" s="4" t="s">
        <v>112</v>
      </c>
      <c r="G36" s="4" t="s">
        <v>36</v>
      </c>
      <c r="H36" s="4" t="s">
        <v>40</v>
      </c>
      <c r="I36" s="5">
        <v>1300</v>
      </c>
      <c r="J36" s="5">
        <v>812</v>
      </c>
      <c r="K36" s="5">
        <v>1055600</v>
      </c>
      <c r="L36" s="6"/>
      <c r="M36" s="6"/>
      <c r="N36" s="6"/>
      <c r="O36" s="4" t="s">
        <v>66</v>
      </c>
      <c r="P36" s="7" t="s">
        <v>51</v>
      </c>
      <c r="Q36" s="6">
        <v>0</v>
      </c>
      <c r="R36" s="4" t="s">
        <v>42</v>
      </c>
    </row>
    <row r="37" spans="1:18" ht="133.5" customHeight="1" x14ac:dyDescent="0.25">
      <c r="A37" s="4" t="s">
        <v>48</v>
      </c>
      <c r="B37" s="4" t="s">
        <v>38</v>
      </c>
      <c r="C37" s="4" t="s">
        <v>113</v>
      </c>
      <c r="D37" s="4" t="s">
        <v>114</v>
      </c>
      <c r="E37" s="4" t="s">
        <v>113</v>
      </c>
      <c r="F37" s="4" t="s">
        <v>114</v>
      </c>
      <c r="G37" s="4" t="s">
        <v>36</v>
      </c>
      <c r="H37" s="4" t="s">
        <v>40</v>
      </c>
      <c r="I37" s="5">
        <v>200</v>
      </c>
      <c r="J37" s="5">
        <v>580.36</v>
      </c>
      <c r="K37" s="5">
        <v>116072</v>
      </c>
      <c r="L37" s="6"/>
      <c r="M37" s="6"/>
      <c r="N37" s="6"/>
      <c r="O37" s="4" t="s">
        <v>66</v>
      </c>
      <c r="P37" s="7" t="s">
        <v>51</v>
      </c>
      <c r="Q37" s="6">
        <v>0</v>
      </c>
      <c r="R37" s="4" t="s">
        <v>42</v>
      </c>
    </row>
    <row r="38" spans="1:18" ht="133.5" customHeight="1" x14ac:dyDescent="0.25">
      <c r="A38" s="4" t="s">
        <v>48</v>
      </c>
      <c r="B38" s="4" t="s">
        <v>38</v>
      </c>
      <c r="C38" s="4" t="s">
        <v>115</v>
      </c>
      <c r="D38" s="4" t="s">
        <v>116</v>
      </c>
      <c r="E38" s="4" t="s">
        <v>115</v>
      </c>
      <c r="F38" s="4" t="s">
        <v>116</v>
      </c>
      <c r="G38" s="4" t="s">
        <v>36</v>
      </c>
      <c r="H38" s="4" t="s">
        <v>40</v>
      </c>
      <c r="I38" s="5">
        <v>600</v>
      </c>
      <c r="J38" s="5">
        <v>49.11</v>
      </c>
      <c r="K38" s="5">
        <v>29466</v>
      </c>
      <c r="L38" s="6"/>
      <c r="M38" s="6"/>
      <c r="N38" s="6"/>
      <c r="O38" s="4" t="s">
        <v>66</v>
      </c>
      <c r="P38" s="7" t="s">
        <v>51</v>
      </c>
      <c r="Q38" s="6">
        <v>0</v>
      </c>
      <c r="R38" s="4" t="s">
        <v>42</v>
      </c>
    </row>
    <row r="39" spans="1:18" ht="133.5" customHeight="1" x14ac:dyDescent="0.25">
      <c r="A39" s="4" t="s">
        <v>48</v>
      </c>
      <c r="B39" s="4" t="s">
        <v>86</v>
      </c>
      <c r="C39" s="4" t="s">
        <v>117</v>
      </c>
      <c r="D39" s="4" t="s">
        <v>118</v>
      </c>
      <c r="E39" s="4" t="str">
        <f t="shared" ref="E39:F41" si="0">C39</f>
        <v>Әкімшілік ғимараты және қойманың құрылысына техника-экономикалық негіздеме әзірлеу (Ақтөбе қ.)</v>
      </c>
      <c r="F39" s="4" t="str">
        <f t="shared" si="0"/>
        <v>Разработка технико-экономического обоснования на строительство административного здания и хранилища (г. Актобе)</v>
      </c>
      <c r="G39" s="4" t="s">
        <v>44</v>
      </c>
      <c r="H39" s="4" t="s">
        <v>86</v>
      </c>
      <c r="I39" s="5">
        <v>1</v>
      </c>
      <c r="J39" s="5">
        <f>60600000/1.12</f>
        <v>54107142.857142851</v>
      </c>
      <c r="K39" s="5">
        <f t="shared" ref="K39:K41" si="1">I39*J39</f>
        <v>54107142.857142851</v>
      </c>
      <c r="L39" s="6"/>
      <c r="M39" s="6"/>
      <c r="N39" s="6"/>
      <c r="O39" s="4" t="s">
        <v>37</v>
      </c>
      <c r="P39" s="7">
        <v>151010000</v>
      </c>
      <c r="Q39" s="6">
        <v>3</v>
      </c>
      <c r="R39" s="4" t="s">
        <v>119</v>
      </c>
    </row>
    <row r="40" spans="1:18" ht="133.5" customHeight="1" x14ac:dyDescent="0.25">
      <c r="A40" s="4" t="s">
        <v>48</v>
      </c>
      <c r="B40" s="4" t="s">
        <v>35</v>
      </c>
      <c r="C40" s="4" t="s">
        <v>120</v>
      </c>
      <c r="D40" s="4" t="s">
        <v>121</v>
      </c>
      <c r="E40" s="4" t="str">
        <f t="shared" si="0"/>
        <v>Әкімшілік ғимараты және қойманың құрылысына техника-экономикалық негіздеме сараптау (Ақтөбе қ.)</v>
      </c>
      <c r="F40" s="4" t="str">
        <f t="shared" si="0"/>
        <v>Экспертиза технико-экономического обоснования на строительство административного здания и хранилища (г. Актобе)</v>
      </c>
      <c r="G40" s="4" t="s">
        <v>39</v>
      </c>
      <c r="H40" s="11" t="s">
        <v>35</v>
      </c>
      <c r="I40" s="5">
        <v>1</v>
      </c>
      <c r="J40" s="5">
        <f>6060000/1.12</f>
        <v>5410714.2857142854</v>
      </c>
      <c r="K40" s="5">
        <f t="shared" si="1"/>
        <v>5410714.2857142854</v>
      </c>
      <c r="L40" s="6"/>
      <c r="M40" s="6"/>
      <c r="N40" s="6"/>
      <c r="O40" s="4" t="s">
        <v>37</v>
      </c>
      <c r="P40" s="7">
        <v>151010000</v>
      </c>
      <c r="Q40" s="6">
        <v>5</v>
      </c>
      <c r="R40" s="4" t="s">
        <v>119</v>
      </c>
    </row>
    <row r="41" spans="1:18" ht="133.5" customHeight="1" x14ac:dyDescent="0.25">
      <c r="A41" s="4" t="s">
        <v>48</v>
      </c>
      <c r="B41" s="4" t="s">
        <v>86</v>
      </c>
      <c r="C41" s="4" t="s">
        <v>122</v>
      </c>
      <c r="D41" s="4" t="s">
        <v>123</v>
      </c>
      <c r="E41" s="4" t="str">
        <f t="shared" si="0"/>
        <v>Әкімшілік ғимараты және қойманың құрылысына жобанын нобайы әзiрлеуi (Ақтөбе қ.)</v>
      </c>
      <c r="F41" s="4" t="str">
        <f t="shared" si="0"/>
        <v>Разработка эскизного проекта на строительство административного здания и хранилища (г. Актобе)</v>
      </c>
      <c r="G41" s="4" t="s">
        <v>44</v>
      </c>
      <c r="H41" s="4" t="s">
        <v>86</v>
      </c>
      <c r="I41" s="5">
        <v>1</v>
      </c>
      <c r="J41" s="5">
        <f>10000000/1.12</f>
        <v>8928571.4285714272</v>
      </c>
      <c r="K41" s="5">
        <f t="shared" si="1"/>
        <v>8928571.4285714272</v>
      </c>
      <c r="L41" s="6"/>
      <c r="M41" s="6"/>
      <c r="N41" s="6"/>
      <c r="O41" s="4" t="s">
        <v>37</v>
      </c>
      <c r="P41" s="7">
        <v>151010000</v>
      </c>
      <c r="Q41" s="6">
        <v>3</v>
      </c>
      <c r="R41" s="4" t="s">
        <v>42</v>
      </c>
    </row>
    <row r="42" spans="1:18" ht="133.5" customHeight="1" x14ac:dyDescent="0.25">
      <c r="A42" s="4" t="s">
        <v>48</v>
      </c>
      <c r="B42" s="4" t="s">
        <v>86</v>
      </c>
      <c r="C42" s="4" t="s">
        <v>124</v>
      </c>
      <c r="D42" s="4" t="s">
        <v>125</v>
      </c>
      <c r="E42" s="4" t="s">
        <v>124</v>
      </c>
      <c r="F42" s="4" t="s">
        <v>125</v>
      </c>
      <c r="G42" s="4" t="s">
        <v>44</v>
      </c>
      <c r="H42" s="4" t="s">
        <v>86</v>
      </c>
      <c r="I42" s="5">
        <v>1</v>
      </c>
      <c r="J42" s="5">
        <v>30357142.859999999</v>
      </c>
      <c r="K42" s="5">
        <v>30357142.859999999</v>
      </c>
      <c r="L42" s="6"/>
      <c r="M42" s="6"/>
      <c r="N42" s="6"/>
      <c r="O42" s="4" t="s">
        <v>37</v>
      </c>
      <c r="P42" s="7" t="s">
        <v>51</v>
      </c>
      <c r="Q42" s="6">
        <v>3</v>
      </c>
      <c r="R42" s="4" t="s">
        <v>119</v>
      </c>
    </row>
    <row r="43" spans="1:18" ht="133.5" customHeight="1" x14ac:dyDescent="0.25">
      <c r="A43" s="4" t="s">
        <v>48</v>
      </c>
      <c r="B43" s="4" t="s">
        <v>86</v>
      </c>
      <c r="C43" s="4" t="s">
        <v>126</v>
      </c>
      <c r="D43" s="4" t="s">
        <v>127</v>
      </c>
      <c r="E43" s="4" t="s">
        <v>126</v>
      </c>
      <c r="F43" s="4" t="s">
        <v>127</v>
      </c>
      <c r="G43" s="4" t="s">
        <v>44</v>
      </c>
      <c r="H43" s="4" t="s">
        <v>86</v>
      </c>
      <c r="I43" s="5">
        <v>1</v>
      </c>
      <c r="J43" s="5">
        <v>25000000</v>
      </c>
      <c r="K43" s="5">
        <v>25000000</v>
      </c>
      <c r="L43" s="6"/>
      <c r="M43" s="6"/>
      <c r="N43" s="6"/>
      <c r="O43" s="4" t="s">
        <v>37</v>
      </c>
      <c r="P43" s="7" t="s">
        <v>51</v>
      </c>
      <c r="Q43" s="6">
        <v>3</v>
      </c>
      <c r="R43" s="4" t="s">
        <v>119</v>
      </c>
    </row>
    <row r="44" spans="1:18" ht="133.5" customHeight="1" x14ac:dyDescent="0.25">
      <c r="A44" s="4" t="s">
        <v>48</v>
      </c>
      <c r="B44" s="4" t="s">
        <v>86</v>
      </c>
      <c r="C44" s="4" t="s">
        <v>128</v>
      </c>
      <c r="D44" s="4" t="s">
        <v>129</v>
      </c>
      <c r="E44" s="4" t="str">
        <f t="shared" ref="E44:F50" si="2">C44</f>
        <v xml:space="preserve">"Орталық" блоктiң 4 қабатының бөлмелерін қайта құру </v>
      </c>
      <c r="F44" s="4" t="str">
        <f t="shared" si="2"/>
        <v>Реконструкция помещений 4 этажа блока "Центр"</v>
      </c>
      <c r="G44" s="4" t="s">
        <v>44</v>
      </c>
      <c r="H44" s="4" t="s">
        <v>86</v>
      </c>
      <c r="I44" s="5">
        <v>1</v>
      </c>
      <c r="J44" s="5">
        <f>56760000/1.12</f>
        <v>50678571.428571425</v>
      </c>
      <c r="K44" s="5">
        <f t="shared" ref="K44:K50" si="3">I44*J44</f>
        <v>50678571.428571425</v>
      </c>
      <c r="L44" s="6"/>
      <c r="M44" s="6"/>
      <c r="N44" s="6"/>
      <c r="O44" s="4" t="s">
        <v>66</v>
      </c>
      <c r="P44" s="7" t="s">
        <v>51</v>
      </c>
      <c r="Q44" s="6">
        <v>5</v>
      </c>
      <c r="R44" s="4" t="s">
        <v>119</v>
      </c>
    </row>
    <row r="45" spans="1:18" ht="133.5" customHeight="1" x14ac:dyDescent="0.25">
      <c r="A45" s="4" t="s">
        <v>48</v>
      </c>
      <c r="B45" s="4" t="s">
        <v>35</v>
      </c>
      <c r="C45" s="4" t="s">
        <v>130</v>
      </c>
      <c r="D45" s="4" t="s">
        <v>131</v>
      </c>
      <c r="E45" s="4" t="str">
        <f t="shared" si="2"/>
        <v>"Орталық" блоктiң 4 қабатының бөлмелерін қайта құруы авторлық қадағалау</v>
      </c>
      <c r="F45" s="4" t="str">
        <f t="shared" si="2"/>
        <v>Авторский надзор за реконструкцией помещений 4 этажа блока "Центр"</v>
      </c>
      <c r="G45" s="4" t="s">
        <v>39</v>
      </c>
      <c r="H45" s="11" t="s">
        <v>35</v>
      </c>
      <c r="I45" s="5">
        <v>1</v>
      </c>
      <c r="J45" s="5">
        <f>113520/1.12</f>
        <v>101357.14285714284</v>
      </c>
      <c r="K45" s="5">
        <f t="shared" si="3"/>
        <v>101357.14285714284</v>
      </c>
      <c r="L45" s="6"/>
      <c r="M45" s="6"/>
      <c r="N45" s="6"/>
      <c r="O45" s="4" t="s">
        <v>37</v>
      </c>
      <c r="P45" s="7" t="s">
        <v>51</v>
      </c>
      <c r="Q45" s="6">
        <v>0</v>
      </c>
      <c r="R45" s="4" t="s">
        <v>119</v>
      </c>
    </row>
    <row r="46" spans="1:18" ht="133.5" customHeight="1" x14ac:dyDescent="0.25">
      <c r="A46" s="4" t="s">
        <v>48</v>
      </c>
      <c r="B46" s="4" t="s">
        <v>35</v>
      </c>
      <c r="C46" s="4" t="s">
        <v>132</v>
      </c>
      <c r="D46" s="4" t="s">
        <v>133</v>
      </c>
      <c r="E46" s="4" t="str">
        <f t="shared" si="2"/>
        <v>"Орталық" блоктiң 4 қабатының бөлмелерін қайта құруы  техникалық қадағалау</v>
      </c>
      <c r="F46" s="4" t="str">
        <f t="shared" si="2"/>
        <v>Технический надзор за реконструкцией помещений 4 этажа блока "Центр"</v>
      </c>
      <c r="G46" s="4" t="s">
        <v>45</v>
      </c>
      <c r="H46" s="11" t="s">
        <v>35</v>
      </c>
      <c r="I46" s="5">
        <v>1</v>
      </c>
      <c r="J46" s="5">
        <f>766800/1.12</f>
        <v>684642.85714285704</v>
      </c>
      <c r="K46" s="5">
        <f t="shared" si="3"/>
        <v>684642.85714285704</v>
      </c>
      <c r="L46" s="6"/>
      <c r="M46" s="6"/>
      <c r="N46" s="6"/>
      <c r="O46" s="4" t="s">
        <v>37</v>
      </c>
      <c r="P46" s="7" t="s">
        <v>51</v>
      </c>
      <c r="Q46" s="6">
        <v>3</v>
      </c>
      <c r="R46" s="4" t="s">
        <v>119</v>
      </c>
    </row>
    <row r="47" spans="1:18" ht="133.5" customHeight="1" x14ac:dyDescent="0.25">
      <c r="A47" s="4" t="s">
        <v>48</v>
      </c>
      <c r="B47" s="4" t="s">
        <v>86</v>
      </c>
      <c r="C47" s="4" t="s">
        <v>134</v>
      </c>
      <c r="D47" s="4" t="s">
        <v>135</v>
      </c>
      <c r="E47" s="4" t="str">
        <f t="shared" si="2"/>
        <v>ҚРҰБ Алматы қаласы, Панфилов көшесі, 98-үй бойынша Алматы қалалық филиалының кассалық түйін қайта құру</v>
      </c>
      <c r="F47" s="4" t="str">
        <f t="shared" si="2"/>
        <v>Реконструкция кассового узла Алматинского городского филиала НБРК по адресу: г. Алматы, ул. Панфилова, 98</v>
      </c>
      <c r="G47" s="4" t="s">
        <v>44</v>
      </c>
      <c r="H47" s="4" t="s">
        <v>86</v>
      </c>
      <c r="I47" s="5">
        <v>1</v>
      </c>
      <c r="J47" s="5">
        <v>16154196.43</v>
      </c>
      <c r="K47" s="5">
        <f t="shared" si="3"/>
        <v>16154196.43</v>
      </c>
      <c r="L47" s="6"/>
      <c r="M47" s="6"/>
      <c r="N47" s="6"/>
      <c r="O47" s="4" t="s">
        <v>136</v>
      </c>
      <c r="P47" s="7">
        <v>751110000</v>
      </c>
      <c r="Q47" s="6">
        <v>5</v>
      </c>
      <c r="R47" s="4" t="s">
        <v>119</v>
      </c>
    </row>
    <row r="48" spans="1:18" ht="133.5" customHeight="1" x14ac:dyDescent="0.25">
      <c r="A48" s="4" t="s">
        <v>48</v>
      </c>
      <c r="B48" s="4" t="s">
        <v>35</v>
      </c>
      <c r="C48" s="4" t="s">
        <v>137</v>
      </c>
      <c r="D48" s="4" t="s">
        <v>138</v>
      </c>
      <c r="E48" s="4" t="str">
        <f t="shared" si="2"/>
        <v>ҚРҰБ Алматы қаласы, Панфилов көшесі, 98-үй бойынша Алматы қалалық филиалының кассалық түйін қайта құруы авторлық қадағалау</v>
      </c>
      <c r="F48" s="4" t="str">
        <f t="shared" si="2"/>
        <v>Авторский надзор за реконструкцией кассового узла Алматинского городского филиала НБРК по адресу: г. Алматы, ул. Панфилова, 98</v>
      </c>
      <c r="G48" s="4" t="s">
        <v>39</v>
      </c>
      <c r="H48" s="11" t="s">
        <v>35</v>
      </c>
      <c r="I48" s="5">
        <v>1</v>
      </c>
      <c r="J48" s="5">
        <v>32308.04</v>
      </c>
      <c r="K48" s="5">
        <f t="shared" si="3"/>
        <v>32308.04</v>
      </c>
      <c r="L48" s="6"/>
      <c r="M48" s="6"/>
      <c r="N48" s="6"/>
      <c r="O48" s="4" t="s">
        <v>37</v>
      </c>
      <c r="P48" s="7">
        <v>751110000</v>
      </c>
      <c r="Q48" s="6">
        <v>0</v>
      </c>
      <c r="R48" s="4" t="s">
        <v>119</v>
      </c>
    </row>
    <row r="49" spans="1:18" ht="133.5" customHeight="1" x14ac:dyDescent="0.25">
      <c r="A49" s="4" t="s">
        <v>48</v>
      </c>
      <c r="B49" s="4" t="s">
        <v>35</v>
      </c>
      <c r="C49" s="4" t="s">
        <v>139</v>
      </c>
      <c r="D49" s="4" t="s">
        <v>140</v>
      </c>
      <c r="E49" s="4" t="str">
        <f t="shared" si="2"/>
        <v>ҚРҰБ Алматы қаласы, Панфилов көшесі, 98-үй бойынша Алматы қалалық филиалының кассалық түйін қайта құруы техникалық қадағалау</v>
      </c>
      <c r="F49" s="4" t="str">
        <f t="shared" si="2"/>
        <v>Технический надзор за реконструкцией кассового узла Алматинского городского филиала НБРК по адресу: г. Алматы, ул. Панфилова, 98</v>
      </c>
      <c r="G49" s="4" t="s">
        <v>45</v>
      </c>
      <c r="H49" s="11" t="s">
        <v>35</v>
      </c>
      <c r="I49" s="5">
        <v>1</v>
      </c>
      <c r="J49" s="5">
        <v>218242.86</v>
      </c>
      <c r="K49" s="5">
        <f t="shared" si="3"/>
        <v>218242.86</v>
      </c>
      <c r="L49" s="6"/>
      <c r="M49" s="6"/>
      <c r="N49" s="6"/>
      <c r="O49" s="4" t="s">
        <v>37</v>
      </c>
      <c r="P49" s="7">
        <v>751110000</v>
      </c>
      <c r="Q49" s="6">
        <v>3</v>
      </c>
      <c r="R49" s="4" t="s">
        <v>119</v>
      </c>
    </row>
    <row r="50" spans="1:18" ht="133.5" customHeight="1" x14ac:dyDescent="0.25">
      <c r="A50" s="4" t="s">
        <v>48</v>
      </c>
      <c r="B50" s="4" t="s">
        <v>35</v>
      </c>
      <c r="C50" s="4" t="s">
        <v>141</v>
      </c>
      <c r="D50" s="4" t="s">
        <v>142</v>
      </c>
      <c r="E50" s="4" t="str">
        <f t="shared" si="2"/>
        <v>Басқарудың залын қайта құруы авторлық қадағалау</v>
      </c>
      <c r="F50" s="4" t="str">
        <f t="shared" si="2"/>
        <v>Авторский надзор за реконструкцией зала Правления</v>
      </c>
      <c r="G50" s="4" t="s">
        <v>39</v>
      </c>
      <c r="H50" s="11" t="s">
        <v>35</v>
      </c>
      <c r="I50" s="5">
        <v>1</v>
      </c>
      <c r="J50" s="5">
        <f>118780/1.12</f>
        <v>106053.57142857142</v>
      </c>
      <c r="K50" s="5">
        <f t="shared" si="3"/>
        <v>106053.57142857142</v>
      </c>
      <c r="L50" s="6"/>
      <c r="M50" s="6"/>
      <c r="N50" s="6"/>
      <c r="O50" s="4" t="s">
        <v>66</v>
      </c>
      <c r="P50" s="7" t="s">
        <v>51</v>
      </c>
      <c r="Q50" s="6">
        <v>0</v>
      </c>
      <c r="R50" s="4" t="s">
        <v>42</v>
      </c>
    </row>
    <row r="51" spans="1:18" ht="133.5" customHeight="1" x14ac:dyDescent="0.25">
      <c r="A51" s="4" t="s">
        <v>48</v>
      </c>
      <c r="B51" s="4" t="s">
        <v>86</v>
      </c>
      <c r="C51" s="4" t="s">
        <v>143</v>
      </c>
      <c r="D51" s="4" t="s">
        <v>144</v>
      </c>
      <c r="E51" s="4" t="s">
        <v>143</v>
      </c>
      <c r="F51" s="4" t="s">
        <v>144</v>
      </c>
      <c r="G51" s="4" t="s">
        <v>44</v>
      </c>
      <c r="H51" s="4" t="s">
        <v>86</v>
      </c>
      <c r="I51" s="5">
        <v>1</v>
      </c>
      <c r="J51" s="5">
        <v>7166687.5</v>
      </c>
      <c r="K51" s="5">
        <v>7166687.5</v>
      </c>
      <c r="L51" s="6"/>
      <c r="M51" s="6"/>
      <c r="N51" s="6"/>
      <c r="O51" s="4" t="s">
        <v>82</v>
      </c>
      <c r="P51" s="7" t="s">
        <v>51</v>
      </c>
      <c r="Q51" s="6">
        <v>5</v>
      </c>
      <c r="R51" s="4" t="s">
        <v>119</v>
      </c>
    </row>
    <row r="52" spans="1:18" ht="133.5" customHeight="1" x14ac:dyDescent="0.25">
      <c r="A52" s="4" t="s">
        <v>48</v>
      </c>
      <c r="B52" s="4" t="s">
        <v>35</v>
      </c>
      <c r="C52" s="4" t="s">
        <v>145</v>
      </c>
      <c r="D52" s="4" t="s">
        <v>146</v>
      </c>
      <c r="E52" s="4" t="s">
        <v>145</v>
      </c>
      <c r="F52" s="4" t="s">
        <v>146</v>
      </c>
      <c r="G52" s="4" t="s">
        <v>39</v>
      </c>
      <c r="H52" s="11" t="s">
        <v>35</v>
      </c>
      <c r="I52" s="5">
        <v>1</v>
      </c>
      <c r="J52" s="5">
        <v>14333.04</v>
      </c>
      <c r="K52" s="5">
        <v>14333.04</v>
      </c>
      <c r="L52" s="6"/>
      <c r="M52" s="6"/>
      <c r="N52" s="6"/>
      <c r="O52" s="4" t="s">
        <v>66</v>
      </c>
      <c r="P52" s="7" t="s">
        <v>51</v>
      </c>
      <c r="Q52" s="6">
        <v>0</v>
      </c>
      <c r="R52" s="4" t="s">
        <v>119</v>
      </c>
    </row>
    <row r="53" spans="1:18" ht="133.5" customHeight="1" x14ac:dyDescent="0.25">
      <c r="A53" s="4" t="s">
        <v>48</v>
      </c>
      <c r="B53" s="4" t="s">
        <v>35</v>
      </c>
      <c r="C53" s="4" t="s">
        <v>147</v>
      </c>
      <c r="D53" s="4" t="s">
        <v>148</v>
      </c>
      <c r="E53" s="4" t="s">
        <v>147</v>
      </c>
      <c r="F53" s="4" t="s">
        <v>149</v>
      </c>
      <c r="G53" s="4" t="s">
        <v>45</v>
      </c>
      <c r="H53" s="11" t="s">
        <v>35</v>
      </c>
      <c r="I53" s="5">
        <v>1</v>
      </c>
      <c r="J53" s="5">
        <v>96822.32</v>
      </c>
      <c r="K53" s="5">
        <v>96822.32</v>
      </c>
      <c r="L53" s="6"/>
      <c r="M53" s="6"/>
      <c r="N53" s="6"/>
      <c r="O53" s="4" t="s">
        <v>66</v>
      </c>
      <c r="P53" s="7" t="s">
        <v>51</v>
      </c>
      <c r="Q53" s="6">
        <v>3</v>
      </c>
      <c r="R53" s="4" t="s">
        <v>119</v>
      </c>
    </row>
    <row r="54" spans="1:18" ht="167.25" customHeight="1" x14ac:dyDescent="0.25">
      <c r="A54" s="4" t="s">
        <v>48</v>
      </c>
      <c r="B54" s="4" t="s">
        <v>35</v>
      </c>
      <c r="C54" s="4" t="s">
        <v>150</v>
      </c>
      <c r="D54" s="4" t="s">
        <v>151</v>
      </c>
      <c r="E54" s="4" t="s">
        <v>152</v>
      </c>
      <c r="F54" s="4" t="s">
        <v>153</v>
      </c>
      <c r="G54" s="4" t="s">
        <v>39</v>
      </c>
      <c r="H54" s="11" t="s">
        <v>35</v>
      </c>
      <c r="I54" s="5">
        <v>1</v>
      </c>
      <c r="J54" s="5">
        <v>982142.86</v>
      </c>
      <c r="K54" s="5">
        <v>982142.86</v>
      </c>
      <c r="L54" s="6"/>
      <c r="M54" s="6"/>
      <c r="N54" s="6"/>
      <c r="O54" s="4" t="s">
        <v>37</v>
      </c>
      <c r="P54" s="7" t="s">
        <v>50</v>
      </c>
      <c r="Q54" s="6">
        <v>100</v>
      </c>
      <c r="R54" s="4" t="s">
        <v>42</v>
      </c>
    </row>
    <row r="55" spans="1:18" ht="129" customHeight="1" x14ac:dyDescent="0.25">
      <c r="A55" s="4" t="s">
        <v>48</v>
      </c>
      <c r="B55" s="4" t="s">
        <v>35</v>
      </c>
      <c r="C55" s="4" t="s">
        <v>154</v>
      </c>
      <c r="D55" s="4" t="s">
        <v>155</v>
      </c>
      <c r="E55" s="4" t="s">
        <v>154</v>
      </c>
      <c r="F55" s="4" t="s">
        <v>155</v>
      </c>
      <c r="G55" s="4" t="s">
        <v>39</v>
      </c>
      <c r="H55" s="4" t="s">
        <v>35</v>
      </c>
      <c r="I55" s="5">
        <v>1</v>
      </c>
      <c r="J55" s="5">
        <v>892857.14</v>
      </c>
      <c r="K55" s="5">
        <v>892857.14</v>
      </c>
      <c r="L55" s="6"/>
      <c r="M55" s="6"/>
      <c r="N55" s="6"/>
      <c r="O55" s="4" t="s">
        <v>49</v>
      </c>
      <c r="P55" s="7" t="s">
        <v>51</v>
      </c>
      <c r="Q55" s="6">
        <v>3</v>
      </c>
      <c r="R55" s="4" t="s">
        <v>42</v>
      </c>
    </row>
    <row r="56" spans="1:18" ht="129" customHeight="1" x14ac:dyDescent="0.25">
      <c r="A56" s="4" t="s">
        <v>48</v>
      </c>
      <c r="B56" s="4" t="s">
        <v>35</v>
      </c>
      <c r="C56" s="4" t="s">
        <v>156</v>
      </c>
      <c r="D56" s="4" t="s">
        <v>157</v>
      </c>
      <c r="E56" s="4" t="s">
        <v>156</v>
      </c>
      <c r="F56" s="4" t="s">
        <v>157</v>
      </c>
      <c r="G56" s="4" t="s">
        <v>39</v>
      </c>
      <c r="H56" s="4" t="s">
        <v>35</v>
      </c>
      <c r="I56" s="5">
        <v>1</v>
      </c>
      <c r="J56" s="5">
        <v>892857.14</v>
      </c>
      <c r="K56" s="5">
        <v>892857.14</v>
      </c>
      <c r="L56" s="6"/>
      <c r="M56" s="6"/>
      <c r="N56" s="6"/>
      <c r="O56" s="4" t="s">
        <v>49</v>
      </c>
      <c r="P56" s="7" t="s">
        <v>51</v>
      </c>
      <c r="Q56" s="6">
        <v>3</v>
      </c>
      <c r="R56" s="4" t="s">
        <v>42</v>
      </c>
    </row>
    <row r="57" spans="1:18" ht="47.25" x14ac:dyDescent="0.25">
      <c r="A57" s="4" t="s">
        <v>48</v>
      </c>
      <c r="B57" s="4" t="s">
        <v>35</v>
      </c>
      <c r="C57" s="4" t="s">
        <v>158</v>
      </c>
      <c r="D57" s="4" t="s">
        <v>159</v>
      </c>
      <c r="E57" s="4" t="s">
        <v>158</v>
      </c>
      <c r="F57" s="4" t="s">
        <v>160</v>
      </c>
      <c r="G57" s="4" t="s">
        <v>161</v>
      </c>
      <c r="H57" s="11" t="s">
        <v>35</v>
      </c>
      <c r="I57" s="5">
        <v>1</v>
      </c>
      <c r="J57" s="5">
        <v>543866.07000000007</v>
      </c>
      <c r="K57" s="5">
        <v>543866.07000000007</v>
      </c>
      <c r="L57" s="6"/>
      <c r="M57" s="6"/>
      <c r="N57" s="6"/>
      <c r="O57" s="4" t="s">
        <v>66</v>
      </c>
      <c r="P57" s="7" t="s">
        <v>162</v>
      </c>
      <c r="Q57" s="6">
        <v>0</v>
      </c>
      <c r="R57" s="4" t="s">
        <v>119</v>
      </c>
    </row>
    <row r="58" spans="1:18" ht="47.25" x14ac:dyDescent="0.25">
      <c r="A58" s="4" t="s">
        <v>48</v>
      </c>
      <c r="B58" s="4" t="s">
        <v>35</v>
      </c>
      <c r="C58" s="4" t="s">
        <v>163</v>
      </c>
      <c r="D58" s="4" t="s">
        <v>164</v>
      </c>
      <c r="E58" s="4" t="s">
        <v>165</v>
      </c>
      <c r="F58" s="4" t="s">
        <v>166</v>
      </c>
      <c r="G58" s="4" t="s">
        <v>39</v>
      </c>
      <c r="H58" s="4" t="s">
        <v>35</v>
      </c>
      <c r="I58" s="5">
        <v>1</v>
      </c>
      <c r="J58" s="5">
        <v>592990.18000000005</v>
      </c>
      <c r="K58" s="5">
        <v>592990.18000000005</v>
      </c>
      <c r="L58" s="6"/>
      <c r="M58" s="6"/>
      <c r="N58" s="6"/>
      <c r="O58" s="4" t="s">
        <v>66</v>
      </c>
      <c r="P58" s="7" t="s">
        <v>51</v>
      </c>
      <c r="Q58" s="6">
        <v>0</v>
      </c>
      <c r="R58" s="4" t="s">
        <v>119</v>
      </c>
    </row>
    <row r="59" spans="1:18" ht="78.75" x14ac:dyDescent="0.25">
      <c r="A59" s="4" t="s">
        <v>48</v>
      </c>
      <c r="B59" s="4" t="s">
        <v>86</v>
      </c>
      <c r="C59" s="4" t="s">
        <v>167</v>
      </c>
      <c r="D59" s="4" t="s">
        <v>168</v>
      </c>
      <c r="E59" s="4" t="s">
        <v>167</v>
      </c>
      <c r="F59" s="4" t="s">
        <v>168</v>
      </c>
      <c r="G59" s="4" t="s">
        <v>44</v>
      </c>
      <c r="H59" s="4" t="s">
        <v>86</v>
      </c>
      <c r="I59" s="5">
        <v>1</v>
      </c>
      <c r="J59" s="5">
        <v>5579955.3600000003</v>
      </c>
      <c r="K59" s="5">
        <v>5579955.3600000003</v>
      </c>
      <c r="L59" s="6"/>
      <c r="M59" s="6"/>
      <c r="N59" s="6"/>
      <c r="O59" s="4" t="s">
        <v>66</v>
      </c>
      <c r="P59" s="7" t="s">
        <v>162</v>
      </c>
      <c r="Q59" s="6">
        <v>5</v>
      </c>
      <c r="R59" s="4" t="s">
        <v>119</v>
      </c>
    </row>
    <row r="60" spans="1:18" ht="63" x14ac:dyDescent="0.25">
      <c r="A60" s="4" t="s">
        <v>48</v>
      </c>
      <c r="B60" s="4" t="s">
        <v>86</v>
      </c>
      <c r="C60" s="4" t="s">
        <v>169</v>
      </c>
      <c r="D60" s="4" t="s">
        <v>170</v>
      </c>
      <c r="E60" s="4" t="s">
        <v>169</v>
      </c>
      <c r="F60" s="4" t="s">
        <v>170</v>
      </c>
      <c r="G60" s="4" t="s">
        <v>45</v>
      </c>
      <c r="H60" s="4" t="s">
        <v>86</v>
      </c>
      <c r="I60" s="5">
        <v>1</v>
      </c>
      <c r="J60" s="5">
        <v>330357.14</v>
      </c>
      <c r="K60" s="5">
        <v>330357.14</v>
      </c>
      <c r="L60" s="6"/>
      <c r="M60" s="6"/>
      <c r="N60" s="6"/>
      <c r="O60" s="4" t="s">
        <v>66</v>
      </c>
      <c r="P60" s="7" t="s">
        <v>51</v>
      </c>
      <c r="Q60" s="6">
        <v>5</v>
      </c>
      <c r="R60" s="4" t="s">
        <v>119</v>
      </c>
    </row>
    <row r="61" spans="1:18" ht="36" customHeight="1" x14ac:dyDescent="0.25">
      <c r="A61" s="4" t="s">
        <v>48</v>
      </c>
      <c r="B61" s="4" t="s">
        <v>38</v>
      </c>
      <c r="C61" s="4" t="s">
        <v>171</v>
      </c>
      <c r="D61" s="4" t="s">
        <v>172</v>
      </c>
      <c r="E61" s="4" t="s">
        <v>171</v>
      </c>
      <c r="F61" s="4" t="s">
        <v>172</v>
      </c>
      <c r="G61" s="4" t="s">
        <v>44</v>
      </c>
      <c r="H61" s="4" t="s">
        <v>40</v>
      </c>
      <c r="I61" s="5">
        <v>2</v>
      </c>
      <c r="J61" s="5">
        <v>19835158.93</v>
      </c>
      <c r="K61" s="5">
        <f t="shared" ref="K61:K62" si="4">I61*J61</f>
        <v>39670317.859999999</v>
      </c>
      <c r="L61" s="6"/>
      <c r="M61" s="6"/>
      <c r="N61" s="6"/>
      <c r="O61" s="4" t="s">
        <v>37</v>
      </c>
      <c r="P61" s="7" t="s">
        <v>51</v>
      </c>
      <c r="Q61" s="6">
        <v>0</v>
      </c>
      <c r="R61" s="4" t="s">
        <v>42</v>
      </c>
    </row>
    <row r="62" spans="1:18" ht="38.25" customHeight="1" x14ac:dyDescent="0.25">
      <c r="A62" s="4" t="s">
        <v>48</v>
      </c>
      <c r="B62" s="4" t="s">
        <v>38</v>
      </c>
      <c r="C62" s="4" t="s">
        <v>173</v>
      </c>
      <c r="D62" s="4" t="s">
        <v>173</v>
      </c>
      <c r="E62" s="4" t="s">
        <v>173</v>
      </c>
      <c r="F62" s="4" t="s">
        <v>173</v>
      </c>
      <c r="G62" s="4" t="s">
        <v>44</v>
      </c>
      <c r="H62" s="4" t="s">
        <v>40</v>
      </c>
      <c r="I62" s="5">
        <v>1</v>
      </c>
      <c r="J62" s="5">
        <v>15575362.5</v>
      </c>
      <c r="K62" s="5">
        <f t="shared" si="4"/>
        <v>15575362.5</v>
      </c>
      <c r="L62" s="6"/>
      <c r="M62" s="6"/>
      <c r="N62" s="6"/>
      <c r="O62" s="4" t="s">
        <v>37</v>
      </c>
      <c r="P62" s="7" t="s">
        <v>51</v>
      </c>
      <c r="Q62" s="6">
        <v>0</v>
      </c>
      <c r="R62" s="4" t="s">
        <v>42</v>
      </c>
    </row>
  </sheetData>
  <autoFilter ref="A11:R56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2016-12-23T11:10:39Z</dcterms:modified>
</cp:coreProperties>
</file>